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2585" yWindow="-15" windowWidth="12630" windowHeight="12585" tabRatio="553" activeTab="3"/>
  </bookViews>
  <sheets>
    <sheet name="Rekapitulace" sheetId="17" r:id="rId1"/>
    <sheet name="I. TECHNICKÉ A HERNÍ PRVKY" sheetId="13" r:id="rId2"/>
    <sheet name="II. SADOVÉ ÚPRAVY" sheetId="16" r:id="rId3"/>
    <sheet name="III. Stav. techn. práce-opravy" sheetId="18" r:id="rId4"/>
  </sheets>
  <calcPr calcId="145621"/>
</workbook>
</file>

<file path=xl/calcChain.xml><?xml version="1.0" encoding="utf-8"?>
<calcChain xmlns="http://schemas.openxmlformats.org/spreadsheetml/2006/main">
  <c r="F9" i="18" l="1"/>
  <c r="F8" i="18" s="1"/>
  <c r="F12" i="18"/>
  <c r="F14" i="18"/>
  <c r="F17" i="18"/>
  <c r="F16" i="18" s="1"/>
  <c r="F18" i="18"/>
  <c r="F21" i="18"/>
  <c r="F22" i="18"/>
  <c r="F25" i="18"/>
  <c r="F26" i="18"/>
  <c r="F29" i="18"/>
  <c r="F31" i="18"/>
  <c r="F35" i="18"/>
  <c r="F34" i="18" s="1"/>
  <c r="F38" i="18"/>
  <c r="F37" i="18" s="1"/>
  <c r="F41" i="18"/>
  <c r="F40" i="18" s="1"/>
  <c r="F44" i="18"/>
  <c r="F43" i="18" s="1"/>
  <c r="F47" i="18"/>
  <c r="F46" i="18" s="1"/>
  <c r="F50" i="18"/>
  <c r="F49" i="18" s="1"/>
  <c r="F53" i="18"/>
  <c r="F52" i="18" s="1"/>
  <c r="F56" i="18"/>
  <c r="F55" i="18" s="1"/>
  <c r="F59" i="18"/>
  <c r="F58" i="18" s="1"/>
  <c r="F62" i="18"/>
  <c r="F61" i="18" s="1"/>
  <c r="F65" i="18"/>
  <c r="F64" i="18" s="1"/>
  <c r="F68" i="18"/>
  <c r="F67" i="18" s="1"/>
  <c r="F71" i="18"/>
  <c r="F72" i="18"/>
  <c r="F70" i="18" s="1"/>
  <c r="F73" i="18"/>
  <c r="F76" i="18"/>
  <c r="F77" i="18"/>
  <c r="F82" i="18"/>
  <c r="F81" i="18" s="1"/>
  <c r="F83" i="18"/>
  <c r="F85" i="18"/>
  <c r="F86" i="18"/>
  <c r="F91" i="18"/>
  <c r="F90" i="18" s="1"/>
  <c r="F94" i="18"/>
  <c r="F93" i="18" s="1"/>
  <c r="F97" i="18"/>
  <c r="F96" i="18" s="1"/>
  <c r="F102" i="18"/>
  <c r="F103" i="18"/>
  <c r="F101" i="18" s="1"/>
  <c r="F105" i="18"/>
  <c r="F107" i="18"/>
  <c r="F106" i="18" s="1"/>
  <c r="F110" i="18"/>
  <c r="F109" i="18" s="1"/>
  <c r="F111" i="18" l="1"/>
  <c r="F11" i="18"/>
  <c r="F75" i="18"/>
  <c r="H130" i="16"/>
  <c r="H129" i="16"/>
  <c r="F128" i="16"/>
  <c r="F118" i="16"/>
  <c r="F329" i="13"/>
  <c r="F328" i="13"/>
  <c r="F327" i="13"/>
  <c r="F326" i="13"/>
  <c r="H325" i="13"/>
  <c r="F325" i="13"/>
  <c r="H324" i="13"/>
  <c r="F324" i="13"/>
  <c r="F323" i="13"/>
  <c r="F322" i="13"/>
  <c r="H321" i="13"/>
  <c r="F321" i="13"/>
  <c r="H320" i="13"/>
  <c r="F320" i="13"/>
  <c r="H311" i="13"/>
  <c r="H310" i="13"/>
  <c r="F311" i="13"/>
  <c r="F310" i="13"/>
  <c r="F315" i="13"/>
  <c r="F314" i="13"/>
  <c r="F313" i="13"/>
  <c r="F312" i="13"/>
  <c r="F309" i="13"/>
  <c r="F308" i="13"/>
  <c r="H307" i="13"/>
  <c r="F307" i="13"/>
  <c r="H306" i="13"/>
  <c r="F306" i="13"/>
  <c r="H316" i="13" l="1"/>
  <c r="H330" i="13"/>
  <c r="D330" i="13"/>
  <c r="F330" i="13" s="1"/>
  <c r="D316" i="13"/>
  <c r="F316" i="13" s="1"/>
  <c r="F332" i="13" l="1"/>
  <c r="C12" i="17"/>
  <c r="C13" i="17" s="1"/>
  <c r="C14" i="17" s="1"/>
  <c r="F117" i="13" l="1"/>
  <c r="F118" i="13"/>
  <c r="F73" i="13"/>
  <c r="F76" i="13" l="1"/>
  <c r="F121" i="13" l="1"/>
  <c r="F115" i="13"/>
  <c r="F253" i="13"/>
  <c r="F131" i="16"/>
  <c r="F129" i="16"/>
  <c r="F127" i="16"/>
  <c r="H126" i="16"/>
  <c r="F126" i="16"/>
  <c r="H125" i="16"/>
  <c r="F125" i="16"/>
  <c r="F123" i="16"/>
  <c r="F122" i="16"/>
  <c r="F121" i="16"/>
  <c r="F120" i="16"/>
  <c r="F119" i="16"/>
  <c r="F117" i="16"/>
  <c r="F116" i="16"/>
  <c r="F114" i="16"/>
  <c r="H113" i="16"/>
  <c r="F113" i="16"/>
  <c r="F112" i="16"/>
  <c r="F111" i="16"/>
  <c r="H110" i="16"/>
  <c r="F110" i="16"/>
  <c r="H109" i="16"/>
  <c r="F109" i="16"/>
  <c r="F108" i="16"/>
  <c r="F107" i="16"/>
  <c r="F106" i="16"/>
  <c r="H105" i="16"/>
  <c r="F105" i="16"/>
  <c r="H104" i="16"/>
  <c r="F104" i="16"/>
  <c r="F102" i="16"/>
  <c r="F101" i="16"/>
  <c r="F100" i="16"/>
  <c r="F99" i="16"/>
  <c r="F98" i="16"/>
  <c r="F97" i="16"/>
  <c r="F96" i="16"/>
  <c r="F95" i="16"/>
  <c r="F94" i="16"/>
  <c r="F93" i="16"/>
  <c r="F92" i="16"/>
  <c r="F91" i="16"/>
  <c r="F90" i="16"/>
  <c r="F89" i="16"/>
  <c r="F88" i="16"/>
  <c r="F87" i="16"/>
  <c r="F86" i="16"/>
  <c r="F85" i="16"/>
  <c r="F84" i="16"/>
  <c r="F83" i="16"/>
  <c r="F82" i="16"/>
  <c r="F81" i="16"/>
  <c r="F80" i="16"/>
  <c r="F79" i="16"/>
  <c r="D76" i="16"/>
  <c r="H75" i="16"/>
  <c r="F75" i="16"/>
  <c r="H74" i="16"/>
  <c r="F74" i="16"/>
  <c r="H73" i="16"/>
  <c r="F73" i="16"/>
  <c r="H72" i="16"/>
  <c r="F72" i="16"/>
  <c r="H71" i="16"/>
  <c r="F71" i="16"/>
  <c r="H70" i="16"/>
  <c r="F70" i="16"/>
  <c r="H69" i="16"/>
  <c r="F69" i="16"/>
  <c r="H68" i="16"/>
  <c r="F68" i="16"/>
  <c r="H67" i="16"/>
  <c r="F67" i="16"/>
  <c r="H66" i="16"/>
  <c r="F66" i="16"/>
  <c r="H65" i="16"/>
  <c r="F65" i="16"/>
  <c r="H64" i="16"/>
  <c r="F64" i="16"/>
  <c r="H63" i="16"/>
  <c r="F63" i="16"/>
  <c r="H62" i="16"/>
  <c r="F62" i="16"/>
  <c r="H61" i="16"/>
  <c r="F61" i="16"/>
  <c r="H60" i="16"/>
  <c r="F60" i="16"/>
  <c r="H59" i="16"/>
  <c r="F59" i="16"/>
  <c r="H58" i="16"/>
  <c r="F58" i="16"/>
  <c r="H57" i="16"/>
  <c r="F57" i="16"/>
  <c r="H56" i="16"/>
  <c r="F56" i="16"/>
  <c r="H55" i="16"/>
  <c r="F55" i="16"/>
  <c r="H54" i="16"/>
  <c r="F54" i="16"/>
  <c r="H53" i="16"/>
  <c r="F53" i="16"/>
  <c r="D52" i="16"/>
  <c r="H51" i="16"/>
  <c r="F51" i="16"/>
  <c r="H50" i="16"/>
  <c r="F50" i="16"/>
  <c r="H49" i="16"/>
  <c r="F49" i="16"/>
  <c r="H48" i="16"/>
  <c r="F48" i="16"/>
  <c r="H47" i="16"/>
  <c r="F47" i="16"/>
  <c r="H46" i="16"/>
  <c r="F46" i="16"/>
  <c r="H45" i="16"/>
  <c r="F45" i="16"/>
  <c r="H44" i="16"/>
  <c r="F44" i="16"/>
  <c r="H43" i="16"/>
  <c r="F43" i="16"/>
  <c r="H42" i="16"/>
  <c r="F42" i="16"/>
  <c r="H41" i="16"/>
  <c r="F41" i="16"/>
  <c r="H40" i="16"/>
  <c r="F40" i="16"/>
  <c r="H39" i="16"/>
  <c r="F39" i="16"/>
  <c r="H38" i="16"/>
  <c r="F38" i="16"/>
  <c r="H37" i="16"/>
  <c r="F37" i="16"/>
  <c r="H36" i="16"/>
  <c r="F36" i="16"/>
  <c r="H35" i="16"/>
  <c r="F35" i="16"/>
  <c r="H34" i="16"/>
  <c r="F34" i="16"/>
  <c r="H33" i="16"/>
  <c r="F33" i="16"/>
  <c r="H32" i="16"/>
  <c r="F32" i="16"/>
  <c r="H31" i="16"/>
  <c r="F31" i="16"/>
  <c r="D30" i="16"/>
  <c r="H29" i="16"/>
  <c r="F29" i="16"/>
  <c r="H28" i="16"/>
  <c r="F28" i="16"/>
  <c r="H27" i="16"/>
  <c r="F27" i="16"/>
  <c r="H26" i="16"/>
  <c r="F26" i="16"/>
  <c r="H25" i="16"/>
  <c r="F25" i="16"/>
  <c r="H24" i="16"/>
  <c r="F24" i="16"/>
  <c r="H23" i="16"/>
  <c r="F23" i="16"/>
  <c r="H22" i="16"/>
  <c r="F22" i="16"/>
  <c r="H21" i="16"/>
  <c r="F21" i="16"/>
  <c r="H20" i="16"/>
  <c r="F20" i="16"/>
  <c r="H19" i="16"/>
  <c r="F19" i="16"/>
  <c r="F14" i="16"/>
  <c r="F13" i="16"/>
  <c r="F11" i="16"/>
  <c r="F10" i="16"/>
  <c r="F9" i="16"/>
  <c r="F8" i="16"/>
  <c r="F7" i="16"/>
  <c r="F132" i="16" l="1"/>
  <c r="F15" i="16"/>
  <c r="F71" i="13"/>
  <c r="F246" i="13" l="1"/>
  <c r="F248" i="13"/>
  <c r="F247" i="13"/>
  <c r="F245" i="13"/>
  <c r="F244" i="13"/>
  <c r="F157" i="13"/>
  <c r="F141" i="13"/>
  <c r="F142" i="13"/>
  <c r="F127" i="13"/>
  <c r="F228" i="13"/>
  <c r="F254" i="13"/>
  <c r="F270" i="13"/>
  <c r="F263" i="13"/>
  <c r="F262" i="13"/>
  <c r="F261" i="13"/>
  <c r="F260" i="13"/>
  <c r="F259" i="13"/>
  <c r="F258" i="13"/>
  <c r="F255" i="13"/>
  <c r="F257" i="13"/>
  <c r="F256" i="13"/>
  <c r="F239" i="13"/>
  <c r="F168" i="13"/>
  <c r="F166" i="13"/>
  <c r="F143" i="13"/>
  <c r="F110" i="13"/>
  <c r="F112" i="13"/>
  <c r="F120" i="13"/>
  <c r="F119" i="13"/>
  <c r="F128" i="13"/>
  <c r="F126" i="13"/>
  <c r="F109" i="13"/>
  <c r="F102" i="13"/>
  <c r="F99" i="13"/>
  <c r="F98" i="13"/>
  <c r="F90" i="13"/>
  <c r="F89" i="13"/>
  <c r="F88" i="13"/>
  <c r="F77" i="13"/>
  <c r="F75" i="13"/>
  <c r="F74" i="13"/>
  <c r="F72" i="13"/>
  <c r="F22" i="13" l="1"/>
  <c r="F175" i="13" l="1"/>
  <c r="F174" i="13"/>
  <c r="F173" i="13"/>
  <c r="F172" i="13"/>
  <c r="F165" i="13"/>
  <c r="F169" i="13"/>
  <c r="F167" i="13"/>
  <c r="F164" i="13"/>
  <c r="F159" i="13"/>
  <c r="F139" i="13"/>
  <c r="F138" i="13"/>
  <c r="F137" i="13"/>
  <c r="F136" i="13"/>
  <c r="F135" i="13"/>
  <c r="H134" i="13"/>
  <c r="F134" i="13"/>
  <c r="H133" i="13"/>
  <c r="F133" i="13"/>
  <c r="F132" i="13"/>
  <c r="F131" i="13"/>
  <c r="H130" i="13"/>
  <c r="F130" i="13"/>
  <c r="F114" i="13"/>
  <c r="F113" i="13"/>
  <c r="F101" i="13"/>
  <c r="F100" i="13"/>
  <c r="F69" i="13"/>
  <c r="F68" i="13"/>
  <c r="F57" i="13"/>
  <c r="F56" i="13"/>
  <c r="F55" i="13"/>
  <c r="F54" i="13"/>
  <c r="F53" i="13"/>
  <c r="F9" i="13"/>
  <c r="F8" i="13"/>
  <c r="F7" i="13"/>
  <c r="F6" i="13"/>
  <c r="F85" i="13"/>
  <c r="F84" i="13"/>
  <c r="F273" i="13"/>
  <c r="F272" i="13"/>
  <c r="F274" i="13"/>
  <c r="F293" i="13"/>
  <c r="F292" i="13"/>
  <c r="F236" i="13"/>
  <c r="F235" i="13"/>
  <c r="F238" i="13"/>
  <c r="F240" i="13"/>
  <c r="F223" i="13"/>
  <c r="F222" i="13"/>
  <c r="F211" i="13"/>
  <c r="F210" i="13"/>
  <c r="F209" i="13"/>
  <c r="F124" i="13"/>
  <c r="F123" i="13"/>
  <c r="F111" i="13"/>
  <c r="F108" i="13"/>
  <c r="F105" i="13"/>
  <c r="F104" i="13"/>
  <c r="F83" i="13"/>
  <c r="F82" i="13"/>
  <c r="F81" i="13"/>
  <c r="F80" i="13"/>
  <c r="F79" i="13"/>
  <c r="F78" i="13"/>
  <c r="F67" i="13"/>
  <c r="F66" i="13"/>
  <c r="F64" i="13"/>
  <c r="F63" i="13"/>
  <c r="F61" i="13"/>
  <c r="F60" i="13"/>
  <c r="F47" i="13"/>
  <c r="F49" i="13"/>
  <c r="F48" i="13"/>
  <c r="F96" i="13"/>
  <c r="F95" i="13"/>
  <c r="F94" i="13"/>
  <c r="F93" i="13"/>
  <c r="F92" i="13"/>
  <c r="F32" i="13"/>
  <c r="F33" i="13"/>
  <c r="F31" i="13"/>
  <c r="F30" i="13"/>
  <c r="D140" i="13" l="1"/>
  <c r="F140" i="13" s="1"/>
  <c r="F269" i="13"/>
  <c r="F284" i="13"/>
  <c r="F285" i="13"/>
  <c r="F286" i="13"/>
  <c r="F289" i="13"/>
  <c r="F290" i="13"/>
  <c r="F266" i="13"/>
  <c r="F267" i="13"/>
  <c r="F268" i="13"/>
  <c r="F265" i="13"/>
  <c r="F251" i="13"/>
  <c r="F250" i="13"/>
  <c r="F283" i="13" l="1"/>
  <c r="F282" i="13"/>
  <c r="F281" i="13"/>
  <c r="F280" i="13"/>
  <c r="F279" i="13"/>
  <c r="F278" i="13"/>
  <c r="F277" i="13"/>
  <c r="F242" i="13"/>
  <c r="F241" i="13"/>
  <c r="F233" i="13"/>
  <c r="F232" i="13"/>
  <c r="F231" i="13"/>
  <c r="F206" i="13" l="1"/>
  <c r="F205" i="13"/>
  <c r="F204" i="13"/>
  <c r="F203" i="13"/>
  <c r="F202" i="13"/>
  <c r="H201" i="13"/>
  <c r="F201" i="13"/>
  <c r="H200" i="13"/>
  <c r="F200" i="13"/>
  <c r="F199" i="13"/>
  <c r="F198" i="13"/>
  <c r="H197" i="13"/>
  <c r="F197" i="13"/>
  <c r="F191" i="13"/>
  <c r="F190" i="13"/>
  <c r="F189" i="13"/>
  <c r="F188" i="13"/>
  <c r="F187" i="13"/>
  <c r="H186" i="13"/>
  <c r="F186" i="13"/>
  <c r="H185" i="13"/>
  <c r="F185" i="13"/>
  <c r="F184" i="13"/>
  <c r="F183" i="13"/>
  <c r="H182" i="13"/>
  <c r="F182" i="13"/>
  <c r="F154" i="13"/>
  <c r="F179" i="13"/>
  <c r="F178" i="13"/>
  <c r="F298" i="13"/>
  <c r="F297" i="13"/>
  <c r="F296" i="13"/>
  <c r="F217" i="13"/>
  <c r="F216" i="13"/>
  <c r="F215" i="13"/>
  <c r="F214" i="13"/>
  <c r="F177" i="13"/>
  <c r="F162" i="13"/>
  <c r="F161" i="13"/>
  <c r="F160" i="13"/>
  <c r="F153" i="13"/>
  <c r="F152" i="13"/>
  <c r="F151" i="13"/>
  <c r="F150" i="13"/>
  <c r="F148" i="13"/>
  <c r="F147" i="13"/>
  <c r="F146" i="13"/>
  <c r="F145" i="13"/>
  <c r="F144" i="13"/>
  <c r="D192" i="13" l="1"/>
  <c r="F192" i="13" s="1"/>
  <c r="D207" i="13"/>
  <c r="F207" i="13" s="1"/>
  <c r="H51" i="13"/>
  <c r="F51" i="13"/>
  <c r="F44" i="13" l="1"/>
  <c r="F43" i="13"/>
  <c r="F42" i="13"/>
  <c r="F41" i="13"/>
  <c r="F40" i="13"/>
  <c r="H39" i="13"/>
  <c r="F39" i="13"/>
  <c r="H38" i="13"/>
  <c r="F38" i="13"/>
  <c r="F37" i="13"/>
  <c r="F36" i="13"/>
  <c r="H35" i="13"/>
  <c r="F35" i="13"/>
  <c r="F21" i="13"/>
  <c r="F20" i="13"/>
  <c r="F19" i="13"/>
  <c r="F18" i="13"/>
  <c r="F17" i="13"/>
  <c r="H16" i="13"/>
  <c r="F16" i="13"/>
  <c r="H15" i="13"/>
  <c r="F15" i="13"/>
  <c r="F14" i="13"/>
  <c r="F13" i="13"/>
  <c r="H12" i="13"/>
  <c r="F12" i="13"/>
  <c r="F27" i="13"/>
  <c r="F26" i="13"/>
  <c r="H25" i="13"/>
  <c r="D28" i="13" s="1"/>
  <c r="F28" i="13" s="1"/>
  <c r="F25" i="13"/>
  <c r="F299" i="13" l="1"/>
  <c r="D45" i="13"/>
  <c r="F45" i="13" s="1"/>
</calcChain>
</file>

<file path=xl/sharedStrings.xml><?xml version="1.0" encoding="utf-8"?>
<sst xmlns="http://schemas.openxmlformats.org/spreadsheetml/2006/main" count="1460" uniqueCount="720">
  <si>
    <t>Poř.č.</t>
  </si>
  <si>
    <t>Specifikace</t>
  </si>
  <si>
    <t>A</t>
  </si>
  <si>
    <t>A1</t>
  </si>
  <si>
    <t>A2</t>
  </si>
  <si>
    <t>Veselé sochy hmyzu vyřezané z kmenů stávajících stromů</t>
  </si>
  <si>
    <t>A3</t>
  </si>
  <si>
    <t>A4</t>
  </si>
  <si>
    <t>Přírodní schody se zábradlím na jedné straně- skrz záhon, šlapáky</t>
  </si>
  <si>
    <t>A5</t>
  </si>
  <si>
    <t>A6</t>
  </si>
  <si>
    <t>A7</t>
  </si>
  <si>
    <t>Pavoučí doupě</t>
  </si>
  <si>
    <t>A9</t>
  </si>
  <si>
    <t>Dřevěné modely hmyzu</t>
  </si>
  <si>
    <t>A10</t>
  </si>
  <si>
    <t>Očima včely- venkovní kaleidoskop</t>
  </si>
  <si>
    <t>A11</t>
  </si>
  <si>
    <t>B1</t>
  </si>
  <si>
    <t>Koloběžková stezka- Krtkovy chodbičky</t>
  </si>
  <si>
    <t>B2</t>
  </si>
  <si>
    <t>Schody/ žebřík na svahu</t>
  </si>
  <si>
    <t>B3</t>
  </si>
  <si>
    <t>B4</t>
  </si>
  <si>
    <t>Pískoviště s plachtou a akátovými okraji</t>
  </si>
  <si>
    <t>C2</t>
  </si>
  <si>
    <t>Ptačí hnízdo- houpadlo</t>
  </si>
  <si>
    <t>C3</t>
  </si>
  <si>
    <t>Ptačí hnízdo proutěné</t>
  </si>
  <si>
    <t>C4</t>
  </si>
  <si>
    <t>Ptačí zahrada zvuků- zvonkohra</t>
  </si>
  <si>
    <t>C5</t>
  </si>
  <si>
    <t>Ptačí budka</t>
  </si>
  <si>
    <t>D1</t>
  </si>
  <si>
    <t>D2</t>
  </si>
  <si>
    <t>D3</t>
  </si>
  <si>
    <t>D4</t>
  </si>
  <si>
    <t>Zdroj vody přizpůsobený pro zálivku nových výsadeb a užitkové zahrádky</t>
  </si>
  <si>
    <t>Šlapáky kolem bazénu (mlhoviště)</t>
  </si>
  <si>
    <t>E1</t>
  </si>
  <si>
    <t>E2</t>
  </si>
  <si>
    <t>Šlapákový chodník</t>
  </si>
  <si>
    <t>E3</t>
  </si>
  <si>
    <t>E4</t>
  </si>
  <si>
    <t>E5</t>
  </si>
  <si>
    <t>Kompostér</t>
  </si>
  <si>
    <t>F1</t>
  </si>
  <si>
    <t>F2</t>
  </si>
  <si>
    <t>F3</t>
  </si>
  <si>
    <t>Lavička kolem stromu- kmeny stromů</t>
  </si>
  <si>
    <t>Lavička kolem stromu- "klasická" se sedákem</t>
  </si>
  <si>
    <t>Ohniště s posezením</t>
  </si>
  <si>
    <t>F4</t>
  </si>
  <si>
    <t>F5</t>
  </si>
  <si>
    <t>F6</t>
  </si>
  <si>
    <t>F7</t>
  </si>
  <si>
    <t>F8</t>
  </si>
  <si>
    <t>Smyslový chodník</t>
  </si>
  <si>
    <t>F9</t>
  </si>
  <si>
    <t>F10</t>
  </si>
  <si>
    <t>B5</t>
  </si>
  <si>
    <t>Červ na houpání</t>
  </si>
  <si>
    <t>A. SVĚT OČIMA HMYZU</t>
  </si>
  <si>
    <t>B. PODZEMNÍ ŘÍŠE</t>
  </si>
  <si>
    <t>C. PTAČÍ SVĚT</t>
  </si>
  <si>
    <t>D. VODNÍ ŽOUŽEL</t>
  </si>
  <si>
    <t>E. JEDLÝ LES</t>
  </si>
  <si>
    <t>F. OSTATNÍ</t>
  </si>
  <si>
    <t>rozměry stávajícího pískoviště 3,5x 3,5 m; zvážit, zda využít stávající (obložit stěny akátem)</t>
  </si>
  <si>
    <t>rozměry stávajícího pískoviště 3,5x 3,5 m</t>
  </si>
  <si>
    <t>Pěstební opatření na dřevinách- specifikace viz inventarizační tabulka</t>
  </si>
  <si>
    <t>Položka</t>
  </si>
  <si>
    <t>jednotka</t>
  </si>
  <si>
    <t>množství</t>
  </si>
  <si>
    <t>jednotková cena</t>
  </si>
  <si>
    <t>celk. cena</t>
  </si>
  <si>
    <t>Hmotnost (t)</t>
  </si>
  <si>
    <t>xxx</t>
  </si>
  <si>
    <t>bm</t>
  </si>
  <si>
    <t>m3</t>
  </si>
  <si>
    <t>ks</t>
  </si>
  <si>
    <t>přímá betonáž do terénu</t>
  </si>
  <si>
    <t>MAT</t>
  </si>
  <si>
    <t>grafická příprava</t>
  </si>
  <si>
    <t>deska s provozním řádem- materiál DIBOND, samolepka s laminem, formát cca A3</t>
  </si>
  <si>
    <t>kpl</t>
  </si>
  <si>
    <t>XXX</t>
  </si>
  <si>
    <t>Odkopávky, pokládka a usazení schodů</t>
  </si>
  <si>
    <t>Úprava terénu, odstranění odpadu</t>
  </si>
  <si>
    <t>Přesun hmot</t>
  </si>
  <si>
    <t>t</t>
  </si>
  <si>
    <t>schody pískovec- masivní, nepravidelný vzhled (cca 5 stupňů)</t>
  </si>
  <si>
    <t>kulatina odkorněná akát délka 2,7 m, pr.5-10 cm (horizontální prvek)</t>
  </si>
  <si>
    <t>kulatina odkorněná akát délka 1,5, pr.5-10 cm</t>
  </si>
  <si>
    <t>1L</t>
  </si>
  <si>
    <t>Šlapák pískovcový</t>
  </si>
  <si>
    <t>m2</t>
  </si>
  <si>
    <t>Kladení šlapáků v rovině a svahu do 1:5</t>
  </si>
  <si>
    <t xml:space="preserve">Zřízení pískového lože </t>
  </si>
  <si>
    <t>Písek</t>
  </si>
  <si>
    <t>spárování mlatem vč. MAT</t>
  </si>
  <si>
    <t>Plošná úprava terénu při nerovnostech 100-150mm</t>
  </si>
  <si>
    <t>Odkopávky a prokopávky nezapažené v hornině tř. 1 a 2 objem do 100 m3</t>
  </si>
  <si>
    <t>162 30-1101</t>
  </si>
  <si>
    <t xml:space="preserve">vodorovné přemístění výkopku </t>
  </si>
  <si>
    <t>167 10-1151</t>
  </si>
  <si>
    <t>nakládání neulehlého výkopku</t>
  </si>
  <si>
    <t>odstranění výkopku</t>
  </si>
  <si>
    <t>manipulace</t>
  </si>
  <si>
    <t>nátěr stávajícího stojanu- délka 1,6 m, 2 ks (stojany pro 10 ks kol)</t>
  </si>
  <si>
    <t>4 místný stojan na kola a koloběžky (i kola s kotoučovými brzdami), materiál pozink, délka 138 cm, rozestup kol 42 cm, stojan nelze ukotvit do dlažby realizované v rámci dotace</t>
  </si>
  <si>
    <t>Proutěný altán- hlava: délka 2 m, š.1,2 m, výška 2 m; tykadla 2 ks, kusadla 2 ks; 2 vstupy "oči"</t>
  </si>
  <si>
    <t>Proutěný mravenec délka celkem 9 m- hlava, hruď a zadeček (3 altány), tykadla, 3 páry končetin</t>
  </si>
  <si>
    <t>Proutěný altán- zadeček: délka 3,7 m, š.2,5 m, výška 2 m; vstup z hrudi a na konci zadečku</t>
  </si>
  <si>
    <t>manipulace, ukotvení</t>
  </si>
  <si>
    <t>Proutěný altán- hruď: délka 3,6 m, š.2 m, výška 2,5 (3) m. Ponechat průjezd pro mechanizaci, prostorově navázat "nohy", průchod do hlavy a zadečku a nad cestou (š.1,5 m)</t>
  </si>
  <si>
    <t>Nohy délka 2,5 m nad terénem (navíc materiál, průměr 5-10 cm, nerovný kmen, příp.2 kmeny spojit ("kloub") tak, aby vznikl prostor pro prolezení</t>
  </si>
  <si>
    <t>Pavoučí doupě- prvek s dopadovou plochou trávník</t>
  </si>
  <si>
    <t>montáž</t>
  </si>
  <si>
    <t>Brouček- různé druhy rozměr cca 0,4x0,6 m x výška 0,3 m, materiál tvrdé dřevo</t>
  </si>
  <si>
    <t>Stojan s prstencem (materiál kov s dřevěnými prvky)- otáčí se kolem své osy</t>
  </si>
  <si>
    <t>Venkovní kaleidoskop kovový nerez (otáčí se kolem své osy)- klasický  "se střípky", délka cca 1 m</t>
  </si>
  <si>
    <t>montáž, přímá betonáž do terénu</t>
  </si>
  <si>
    <t>Bambusová rohož k zastínění- pověsit na střechu (plocha cca vč. přesahů 6,8 x4,2)</t>
  </si>
  <si>
    <t>Lavice podél čelní stěny- akát, délka 3 m hl.0,4 m, výška 0,45 m, stojna 6x</t>
  </si>
  <si>
    <t>Kotvení na vruty na pergolu</t>
  </si>
  <si>
    <t xml:space="preserve">Červí cestičky- skluzavka </t>
  </si>
  <si>
    <t xml:space="preserve">Nerezová skluzavka, šířka 0,5 m, akátová podesta, celonerezové., model W (wave) – zvlněná, nástupní výška 1,9 - 2,17m,    délka 4,1 m 
Materiál skluzavky: potravinářská nerezová ocel, bočnice: nerez, tl. 2 mm, dno: nerez, tl. 2 mm, madla: nerez, Ø 25 mm, spojovací materiál: nerez                                                                                                                                </t>
  </si>
  <si>
    <t>Podesta: robustní akátové kůly, robustní akátové desky min. tl. 30 mm, ruční opracování, spojovací materiál, rozměr: 100×100 cm</t>
  </si>
  <si>
    <t>Dopadová plocha umělý trávník na zemině (např.Virgin 18- výška pádu 1,5 m)</t>
  </si>
  <si>
    <t>Dopadová plocha umělý trávník na zemině (např.PlayComfort 24- výška pádu 1,9 m)</t>
  </si>
  <si>
    <t>šplhací lano, přírodní materiál s uzly</t>
  </si>
  <si>
    <t>délka 1,2 m, akátové kůly pr. 12-15, cca 8 ks, nátěr tenkovrstvá lazura</t>
  </si>
  <si>
    <t>realizace</t>
  </si>
  <si>
    <t>1 segment- 7 bm x š.max.0,5 m x max.0,6 m</t>
  </si>
  <si>
    <t>1 segment- 11,5 bm x š.max.1 m x max.0,6 m; tunel z proutí průměr cca 0,8 m</t>
  </si>
  <si>
    <t>Beranidlo na houpání- rozměr zařízení cca: d.š.v.: 3100x2150x1700mm, výška volného pádu: 990mm (dopadová plocha trávník), materiál: trnovník akát, závěs: nerez řetěz, lano s ocelovým kordem a pp opletem, plastové části: polyamid, kovové díly: nerez ocel, žárově pokovená ocel, hliník</t>
  </si>
  <si>
    <t>C1/1</t>
  </si>
  <si>
    <t>C1/2</t>
  </si>
  <si>
    <t>Písek plocha 20 m2</t>
  </si>
  <si>
    <t>Na vybraných stojnách modely ptáků ze dřeva- výška cca 0,15-0,2 m</t>
  </si>
  <si>
    <t>Pískoviště z akátu rozměr 7,4x3,4 m, výška 0,3 m vč. sedáku na okraji (hloubka celkem min.0,5 m- využít stávající výkop 3,5x3,5 m), okraj na sezení</t>
  </si>
  <si>
    <t>Plocha kolem pískoviště C1/1- 45,5 m2 a přístup ke hřišti 22 m2- umožní zametání písku- ZPEVNĚNÁ PLOCHA DRENÁŽNÍ BETON (oranžové tečky na výkrese)</t>
  </si>
  <si>
    <t>Stojna z akátu + oko na zavěšení plachty, stojna nad terénem 2 m (výška celkem 2,5 m pr.12-15), 6 ks, kotvení do betonu</t>
  </si>
  <si>
    <t>Plachta stávající</t>
  </si>
  <si>
    <t>Písek plocha 9 m2</t>
  </si>
  <si>
    <t>Plocha kolem pískoviště C1/2-20,7 m2 - umožní zametání písku- ZPEVNĚNÁ PLOCHA DRENÁŽNÍ BETON (oranžové tečky na výkrese)</t>
  </si>
  <si>
    <t>Rozměr d.š.v.: 3300x1300x1650mm, akát, lana s ocelovým kordem</t>
  </si>
  <si>
    <t>Kruh- vnější průměr cca 1,85 m, vnitřní cca 1,4 m, výška cca 0,5 m; vnější obvod 5,8 m</t>
  </si>
  <si>
    <t>Plocha hnízda vysypaná kamenivem tl.0,1 m- drenáž (1 hnízdo plocha 2,6 m)</t>
  </si>
  <si>
    <t>ukotvení do betonové patky</t>
  </si>
  <si>
    <t>Zvonkohra I.- 15 trubkových laděných zvonů, broušený hliník s ochranným lakem, trubky z Al 35, rozsah A2-G4 ( trubky cca 1,1 m-0,57 m). Zavěšeno na svislá PAD lanka na dřevěný rám, 2 x paličky na lankách</t>
  </si>
  <si>
    <t>Zvonkohra II.-8 trubkových laděných zvonů, PVC trubky s koleny DN70. Osazeno pevně do rámů. 2x speciální plochá palička</t>
  </si>
  <si>
    <t>Zvonkohra II.- do druhé poloviny rámu instalace 3 malých wind gongů 15, 20 a 30 cm. Osazeno na závěsy do rámů. 3 paličky. Dále instalace 5 ks bambusových zvonů na  závěsy</t>
  </si>
  <si>
    <t>Zvonkohra III.- 28 trubkových laděných zvonů, broušený hliník s ochranným lakem, trubky z Al 25-35-50, rozsah pentatonika C2-G6 ( trubky cca 1,4 m-0,3 m). Zavěšeno na vodorovné oclové lanko  na dřevěný rám. 2 paličky na lankách</t>
  </si>
  <si>
    <t>Montáž zvonkohry</t>
  </si>
  <si>
    <t>Konstrukce pro zavěšení zvonkohry vodorovný kmen akát nátěr pr. min. 15 cm, délka 5 m (nebo 2x2,5 m) a 3,6 m</t>
  </si>
  <si>
    <t>Ptačí hotel - budky pro malé sýkorky -  28x20x22cm, vlet.otvor 28 mm</t>
  </si>
  <si>
    <t>Ptačí hotel - budky pro malé sýkorky 28x20x22cm, vlet.otvor 35 mm</t>
  </si>
  <si>
    <t>Ptačí hotel - budky pro rehky- výška: 20cm, půdorys 18x 18 cm (rozměry jsou přibližné)</t>
  </si>
  <si>
    <t>Materiál na uchycení budek - lišty, spojovací materiál, zavěšení</t>
  </si>
  <si>
    <t>Umístění budky na strom, budovu</t>
  </si>
  <si>
    <t xml:space="preserve">Plachta na pískoviště rozměr 8x4 m- prodyšná plachta z PE o gramáži 200 g/m2. Plachta je odolná proti UV záření. V případě požadavků je 
plachta zesílena ve svém obvodu. </t>
  </si>
  <si>
    <t>Konstrukce, montáž</t>
  </si>
  <si>
    <t>Napojení na přívod vody</t>
  </si>
  <si>
    <t>izolace vnitřní- nopova fólie (3,42 m2/záhon)</t>
  </si>
  <si>
    <t>Odstranění nevhodného  materiálu z výkopových prací a plošné úpravy terénu</t>
  </si>
  <si>
    <t>Opravy stávajících zpevněných ploch (poškození vzniklé z průběhu realizace zahrady MŠ)</t>
  </si>
  <si>
    <t>Cena celkem Kč  bez DPH</t>
  </si>
  <si>
    <t>Vývod vody (sloupek, kohoutek) u nadzemních záhonů vč.MAT</t>
  </si>
  <si>
    <t>Přivedení vody k mlhovišti- montáž, výkopové práce, materiál, 50 bm</t>
  </si>
  <si>
    <t>Přivedení vody k mlhovišti- montáž, výkopové práce, materiál, 20 bm</t>
  </si>
  <si>
    <t>Drobné oblázky tl.0,2 cm, fr.4/8</t>
  </si>
  <si>
    <t>Sejmutí travního drnu tl.0,2 m</t>
  </si>
  <si>
    <t>Odvoz zeminy</t>
  </si>
  <si>
    <t>Geotextílie- izolace</t>
  </si>
  <si>
    <t>kg</t>
  </si>
  <si>
    <t>špalky pr. min.0,18 výška 0,5</t>
  </si>
  <si>
    <t>špalky pr. min.0,18 výška 0,6</t>
  </si>
  <si>
    <t>Solitérní kameny- sedátka 4 ks "labáky"</t>
  </si>
  <si>
    <t>špalky pr. min.0,18 výška 0,4 (usadit do stávajícího svahu- 4 ks/bm)</t>
  </si>
  <si>
    <t>Motýlí louka- viz sadové úpravy</t>
  </si>
  <si>
    <t>Jedlá stezka- viz sadové úpravy</t>
  </si>
  <si>
    <t>Instalace infotabule- vyvrtání děr, betonáž patek, osazení infotabule na místo</t>
  </si>
  <si>
    <t>Konstrukce infotabule- dřevěná konstrukce, kotvicí prvky, akátové stojny, sendvičová informační deska včetně tisku</t>
  </si>
  <si>
    <t>Vyvýšené záhony na pěstování- 4 ks</t>
  </si>
  <si>
    <t>štěrkopískové lože (8,4 bm/ záhon) š.0,2 m, hl.0,1 m</t>
  </si>
  <si>
    <t>Zemina do záhonů viz sadové úpravy</t>
  </si>
  <si>
    <t>Jedlé rostliny viz sadové úpravy</t>
  </si>
  <si>
    <t>Vánoční stromeček viz sadové úpravy</t>
  </si>
  <si>
    <t>Montáž, kotvení a spoje kmenů (vzájemné provázání ), pod lavicí ploché kameny (na štěrkopískovém loži)- izolace- postupovat velmi opatrně- pozor na kořeny jasanu!</t>
  </si>
  <si>
    <t>Podkladové kameny- ploché výška min.10 cm (dle pr.kmene- finální výška sedáku cca 30-40 cm), velké kusy- stabilita!</t>
  </si>
  <si>
    <t>Vnitřní průměr cca 0,75 m, vnější průměr cca 1,3 m, ohniště nad úrovní terénu cca 0,6 m, ohniště z patinující oceli + obezdění kámen nebo cihla (zvonivka), nebo stavebnice z betonových prvků (naturblok), slepit  polyuretanovou  pěnou, barva pískovce</t>
  </si>
  <si>
    <t xml:space="preserve">ks </t>
  </si>
  <si>
    <t>Lavice k ohni délka 1,5 m, š.0,3x výška cca 0,3- smrkové dřevo broušené</t>
  </si>
  <si>
    <t>odstranění odpadu</t>
  </si>
  <si>
    <t>184 91-1311</t>
  </si>
  <si>
    <t>položení agrotextilie</t>
  </si>
  <si>
    <t>tkaná  agrotextilie 90g/m2</t>
  </si>
  <si>
    <t>výplň ploch (spíše trvalého charakteru) - oblázky fr. 0/4, 4/8, 8/16, 16/32, šišky, písek, kaštany, žaludy, mech, dřev.špalíky (různá výška- odskákané, vertikálně kladené), dřev.větve vč.kůry pr. min.10 cm (horizontálně kladené), žulové kostky</t>
  </si>
  <si>
    <t>spojovací materiál - vruty</t>
  </si>
  <si>
    <t>Montáž, usazení výplně</t>
  </si>
  <si>
    <t>okraje nad úrovní terénu (akátové klády průměr 10-15 cm  + materiál kotvení)</t>
  </si>
  <si>
    <t>osazení dřevěných kůlových konstrukcí vodorovných</t>
  </si>
  <si>
    <t>Kotvení do betonu</t>
  </si>
  <si>
    <t>Montáž konstrukce</t>
  </si>
  <si>
    <t>Hudební zeď- valcha dřevěná, plastová, kovová, 3 plastové kbelíky různých průměrů, 3 nerezové plechovky různých průměrů,  plastové trubky hladké a vlnité, plechové „ talíře“ a jiné drobné dřevěné prvky. Osazeno na prkenné dřevěné stěně, paličky</t>
  </si>
  <si>
    <t>Akátové okraje u plochy u ohniště (po stranách 4,5 a 5,5 bm): horizontálně kladené prvky + kotvení, okraje zároveň kryjí geotextílii navazující plochy</t>
  </si>
  <si>
    <t xml:space="preserve">Vytyčení stávajících inženýrských sítí </t>
  </si>
  <si>
    <t>Akát, betonáž do terénu, rozměr cca d.š.v.: 2,7x3,2x8,5 m, nátěr</t>
  </si>
  <si>
    <t>Zpevněná plocha před venkovní učebnou- 34 m2, akátové okraje 10 bm</t>
  </si>
  <si>
    <t>rozměr houba cca š. noha 0,2 m, výška celkem 1 m, nad terénem cca 0,5 m, základna cca 0,35-0,5, šířka klobouku až 0,5 m</t>
  </si>
  <si>
    <t>rozměr had délka 3 m, š. a výška cca 0,25 m</t>
  </si>
  <si>
    <t>Houby- 5 dekorativních dřevěných objektů, vyřezaných z akátového masivu nebo v kombinaci masivní nohy a klobouku
z řeziva. Jsou realisticky barvené. Kotveno pevně do betonového základu.</t>
  </si>
  <si>
    <t>montáž- betonový základ</t>
  </si>
  <si>
    <t>montáž na podklad.trámky</t>
  </si>
  <si>
    <t>Dřevěné sochy- houby, had</t>
  </si>
  <si>
    <t>akátová kulatina průměr 8-12 cm (obvod 23,4, vniřní segmenty- 1,5+ 4,2+ 1,8 + 1,8 + 1,9 + 1,4 + 0,9 + 0,8 + 0,8)</t>
  </si>
  <si>
    <t>vodorovné přemístění výkopku - POZOR NA KOŘENY STÁV.MODŘÍNU!</t>
  </si>
  <si>
    <t>Velikost rámu: 150 x 150 cm a výška 30 cm, skákací matrace proti vandalismu o velikosti  cca 107 x 107 cm je vyztužená ocelovým lankem zapracovaným do jednotlivých pásů, vhodná i pro veřejné plochy, v ceně je vrchní jednobarevná dopadová plocha SmartSoft 35 mm včetně gumové  hrany (Nr.E97002), certifikace</t>
  </si>
  <si>
    <t>jedno pole mělká zednická nádoba (vyjímatelná)- lze naplnit vodou (vanička na maltu zednická tvar: obdélník, plast, objem 60 L, rozměry: 0,7 x 0,4 x 0,27 m)</t>
  </si>
  <si>
    <t>plocha celkem 16,4 m2, obvod 23,4 bm + vnitřní segmenty dělící jednotlivé plochy (akátová kulatina) , 13 ploch na vyplnění, výkop 6 cm</t>
  </si>
  <si>
    <t>Zmije nebo užovka-  1 dekorativní objekt z akátového kmene. Volně ložená na podkladních trámcích zapuštěných
do terénu.</t>
  </si>
  <si>
    <t xml:space="preserve">montáž  </t>
  </si>
  <si>
    <t>tabule na psaní v altánu- akátový rám- umístit mezi šikmé stojny učebny, rozměry cca d 1,6 m, š.0,15 m, výška 1,5 m), umístit cca 0,2 m nad podlahu</t>
  </si>
  <si>
    <t>Venkovní učebna viz detail</t>
  </si>
  <si>
    <t>Včelí úl- terasa viz detail</t>
  </si>
  <si>
    <t>Stůl, rozměry cca 1,6x0,6x výška 0,75 m, trnovník akát (tenkovrstvá impregnační lazura na vodní bázi)</t>
  </si>
  <si>
    <t>Pergola se zábradlím (motivy včely a plástve + síť bezpečnostní), materiál akátová kulatina</t>
  </si>
  <si>
    <t>Rozměr cca d.š.v.: 9900x9200x2100mm, trnovník akát, lano s ocelovým kordem a pp opletem, polyamid, dopadová plocha EN 1177 bez požadavků (trávník)
Certifikát shody s normou: EN 1176-1, způsob kotvení: přímá betonáž do terénu. Prvky: lanová podesta: 1, balanční žebřík: 1, balanční kláda: 1, lanová síť: 1, lanový cik-cak: 1, balanční lana: 2</t>
  </si>
  <si>
    <t>kůly odkorněné měkké dřevo, tlaková imprefnace, výška 1,2 m, zatlouct do terénu</t>
  </si>
  <si>
    <t>kůly odkorněné měkké dřevo, tlaková imprefnace, výška 0,9 m, zatlouct do terénu</t>
  </si>
  <si>
    <t>Pískoviště stávající z betonu, nové sedáky z akátu, rozměr pískoviště 3,4x3,4 m, okraj na sezení š.0,3 m; nové sedáky 4x3,4 m</t>
  </si>
  <si>
    <t>Stojny konstrukce 5 ks pr.15 cm, výška nad terénem 2 m (délka kulatiny 2,5 m), materiál akát, nátěr</t>
  </si>
  <si>
    <t xml:space="preserve">Mlžící sprcha nerezová, ve tvaru květiny (lze použít i jiný tvar mlžítek) se 4 květy, napojená na stávající venkovní vodovod, ukotvaná v betonu nebo na  šroubovací konstrukcí (přizpůsobit instalaci do stávající plastové plochy bazénu) a ovládacím ventilem na sprše </t>
  </si>
  <si>
    <t>Návrh, grafické práce, úprava a korektura textů, příprava a zajištění tisku</t>
  </si>
  <si>
    <t>modřínové trámky 10/10, ( šířka fošny 0,1 m- materiál 0,38 m3/záhon)</t>
  </si>
  <si>
    <t>Osázení záhonu viz sadové úpravy (2 záhony)</t>
  </si>
  <si>
    <t>Kompostér z kulatiny  (tlaková impregnace, nátěr) daného rozměru + 2 půlkulatiny na vypodložení, rozměr: 120 x 120 cm, výška: 80 cm, obsah: 0,65 m3</t>
  </si>
  <si>
    <t>Dřev. zástěna- rám 3,3x2 m (finální rozměry je třeba přeměřit po realizaci nosné konstrukce!)… dělící stěna, rustikální vzhled - odkorněné prkno s oblinou (tvrdé dřevo) , vodorovně kladené, tl.2,5 cm, rám 20 cm nad terénem, vč. kotvícího rámu, montáže a nátěru</t>
  </si>
  <si>
    <t>doprava, montáž</t>
  </si>
  <si>
    <t>montáž, doprava</t>
  </si>
  <si>
    <t>kotvení</t>
  </si>
  <si>
    <t>Stůl a lavičky samostojné- d.š.v.: 2000x1360x750mm, trnovník akát (tenkovrstvá impregnační lazura na vodní bázi)</t>
  </si>
  <si>
    <t xml:space="preserve">manipulace, doprava  </t>
  </si>
  <si>
    <t>výkopové práce, montáž</t>
  </si>
  <si>
    <t>doprava</t>
  </si>
  <si>
    <t>Stojan na kola</t>
  </si>
  <si>
    <t>montáž, kotvení</t>
  </si>
  <si>
    <t>Geotextílie</t>
  </si>
  <si>
    <t>dřevěné špalky o průměru min. 0,18 m a výšce 0,5-0,6 m (nad terénem 0,2-0,4), materiál: tvrdé dřevo vhodné pro použití do vnějšího prostředí</t>
  </si>
  <si>
    <t>montáž, doplnění zeminy</t>
  </si>
  <si>
    <t>Osázení zajistí MŠ (2 záhony)</t>
  </si>
  <si>
    <t>plocha pod terasou- kamenivo fr. 8/64, vč. rozprostření</t>
  </si>
  <si>
    <t>výkop, odvoz zeminy</t>
  </si>
  <si>
    <t>kotvení do betonu (částečně do svahu) - vč. mat</t>
  </si>
  <si>
    <t>Vnitřní vložka z patinující oceli (obvod 2,3 m),  rošt</t>
  </si>
  <si>
    <t>zelená extenzivní střecha plocha 42,15 m2</t>
  </si>
  <si>
    <t>učebna 4x7,43 m - zadní stěna + boční horizontálně kladená prkna (se spárou- poloprůhledná),stojny šikmo usazené, kulatina akátová,odvod vody přes okap do  sudu na dešťovou vodu</t>
  </si>
  <si>
    <t>sud na dešťovou vodu (Dřevěná káď) - 100l</t>
  </si>
  <si>
    <t xml:space="preserve">Pozn.: </t>
  </si>
  <si>
    <t>OSTATNÍ:</t>
  </si>
  <si>
    <t>klp</t>
  </si>
  <si>
    <t>Kácení dřevin</t>
  </si>
  <si>
    <t>l</t>
  </si>
  <si>
    <t>Kácení stromu s postupným spouštěním koruny a kmene D  0,2-0,3 m</t>
  </si>
  <si>
    <t>Kácení stromu s postupným spouštěním koruny a kmene D 0,3- 0,4 m</t>
  </si>
  <si>
    <t>Kácení stromu s postupným spouštěním koruny a kmene D  do 0,2</t>
  </si>
  <si>
    <t>Odstranění nevhodných dřevin přes 500 m2 výšky nad 1m s odstraněním pařezů v rovině nebo svahu 1:5</t>
  </si>
  <si>
    <t>Řez stromu bezpečnostní o ploše koruny do 30 m2 lezeckou technikou</t>
  </si>
  <si>
    <t>manipulace, doprava a úklid materiálu</t>
  </si>
  <si>
    <t>ROZPOČET:</t>
  </si>
  <si>
    <t>OBNOVA ZAHRADY MŠ NA VÝSLUNÍ V ÚSTÍ NAD ORLICÍ</t>
  </si>
  <si>
    <t>Jednotka</t>
  </si>
  <si>
    <t>Množství</t>
  </si>
  <si>
    <t>Cena/jed</t>
  </si>
  <si>
    <t>Celkem</t>
  </si>
  <si>
    <t>ROSTLINNÝ MATERIÁL</t>
  </si>
  <si>
    <t>cm</t>
  </si>
  <si>
    <t>Název rostliny</t>
  </si>
  <si>
    <t>Velikost</t>
  </si>
  <si>
    <t>Kusy</t>
  </si>
  <si>
    <t>Cena/ks</t>
  </si>
  <si>
    <t>Jednot.</t>
  </si>
  <si>
    <t>stromy</t>
  </si>
  <si>
    <t>Crataegus laevigata</t>
  </si>
  <si>
    <t>Vk 2xp, ok 10–12, dtbal</t>
  </si>
  <si>
    <t>Quercus petraea</t>
  </si>
  <si>
    <t>Corylus colurna</t>
  </si>
  <si>
    <t>Hrušeň  (např. Clappova)</t>
  </si>
  <si>
    <t>vysokokmen, ok 6-8, zemní bal</t>
  </si>
  <si>
    <t>Jabloň původní odrůda (např. Rubín, Šampion , Matčino)</t>
  </si>
  <si>
    <t>Jeřáb 'Moravský sladkoplodý' nebo jiný plodový jeřáb např. Jeřáb 'Granátový / Granatnaja'</t>
  </si>
  <si>
    <t xml:space="preserve">Malus ´Evereste´ </t>
  </si>
  <si>
    <t>Slivoň  (švestka Domácí)</t>
  </si>
  <si>
    <t>Tilia cordata ´Rancho´</t>
  </si>
  <si>
    <t>Třešeň polokmen (např.Vlkova, Burlat, Karešova, Kaštánka)</t>
  </si>
  <si>
    <t>Abies koreana</t>
  </si>
  <si>
    <t>v 100-150, dtbal</t>
  </si>
  <si>
    <t>celkem</t>
  </si>
  <si>
    <t>keře</t>
  </si>
  <si>
    <t>Amelanchier lamarckii nebo jiný druh s chutnými plody</t>
  </si>
  <si>
    <t>v 40–60, ko2l</t>
  </si>
  <si>
    <t>Aronia x prunifolia "Nero", Aronia x prunifolia "Viking"</t>
  </si>
  <si>
    <t>v 30–40, ko1l</t>
  </si>
  <si>
    <t>Buddleja davidii- mix.barev modrá, vínová, růžová</t>
  </si>
  <si>
    <t>v 30-40, ko1l</t>
  </si>
  <si>
    <t>Cornus ´Devin´, C. ´Titus´ nebo C. ´Alex´a ´Expres´</t>
  </si>
  <si>
    <t>v 30-40, ko</t>
  </si>
  <si>
    <t>Cydonia oblonga 'Vranja', 'Champion', ´Bzenecká´</t>
  </si>
  <si>
    <t>v 30–40, ko1,5l</t>
  </si>
  <si>
    <t>Lonicera caerulea var.camtschatica ´Atut´ a ´Duet´</t>
  </si>
  <si>
    <t xml:space="preserve">Mespilus germanica např. 'Westerveld',  'Notthingham', 'Bredase Reus' </t>
  </si>
  <si>
    <t>Ostružina ´Thornfree´ příp. mix. druhů dle nabídky nechat plazit po zemi, částečně k plotu</t>
  </si>
  <si>
    <t>20-30, ko</t>
  </si>
  <si>
    <t>Perovskia atriplicifolia 'Blue Spire'  (nebo Caryopteris)</t>
  </si>
  <si>
    <t>v 15-20, bal</t>
  </si>
  <si>
    <t>Philadelphus x virginalis ´Virginal´</t>
  </si>
  <si>
    <t>Physocarpus opulifolius ´Diablo´</t>
  </si>
  <si>
    <t>Ribes mix druhů</t>
  </si>
  <si>
    <t>Ribes nidigrolaria</t>
  </si>
  <si>
    <t>v 20-30, prost</t>
  </si>
  <si>
    <t>Rosa multiflora</t>
  </si>
  <si>
    <t>v 20–30, ko1,5l</t>
  </si>
  <si>
    <t>Rubus sp. mix. druhů i stáleplodící (Polka, Heritage, Rubín)</t>
  </si>
  <si>
    <t>Sambucus nigra červenolistý</t>
  </si>
  <si>
    <t xml:space="preserve">Spiraea betulifolia </t>
  </si>
  <si>
    <t>v 15–20, ko1l</t>
  </si>
  <si>
    <t>Spiraea japonica ´Shirobana´</t>
  </si>
  <si>
    <t>Spiraea x vanhouttei</t>
  </si>
  <si>
    <t>Vaccinium corymbosum- mix. chutných druhů např. ´Amaroot´, ´Nortland´, ´Iranka´</t>
  </si>
  <si>
    <t>v 30–40 cm, ko3l</t>
  </si>
  <si>
    <t>Weigela ´Eva Rathke´</t>
  </si>
  <si>
    <t>trvalky</t>
  </si>
  <si>
    <t>Achillea millefolium 'Paprika', ´Veronica´, ´Sammetriese´ (mix. druhů červené a vínové barvy)</t>
  </si>
  <si>
    <t>K9*9*10</t>
  </si>
  <si>
    <t>Allium aflatunense, Allium PURPLE SENSATION, Allium sphaerocephalon, Allium GLOBUS</t>
  </si>
  <si>
    <t>cibule</t>
  </si>
  <si>
    <t>Allium sphaerocephalon</t>
  </si>
  <si>
    <t>Aster dumosus 'Blaue Lagune'</t>
  </si>
  <si>
    <t>K 8*8*9</t>
  </si>
  <si>
    <t>Aster dumosus 'Heinz Richard '</t>
  </si>
  <si>
    <t>Bylinky do vyvýšených záhonů- mix.dle aktuální nabídky</t>
  </si>
  <si>
    <t>K8*8*9</t>
  </si>
  <si>
    <t>Echinacea purpurea</t>
  </si>
  <si>
    <t>Fragaria vesca- jahody měsíční</t>
  </si>
  <si>
    <t>Geranium macrorrhizum 'Walter Ingwersen'</t>
  </si>
  <si>
    <t>Helianthus tuberosus nebo okrasná vytrvalá slunečnice</t>
  </si>
  <si>
    <t>Hypericum inodorum 'Orange Flair´</t>
  </si>
  <si>
    <t>Inula helenium</t>
  </si>
  <si>
    <t xml:space="preserve">Lavandula angustifolia 'Dwarf Blue'               </t>
  </si>
  <si>
    <t>Monarda didyma mix. barev</t>
  </si>
  <si>
    <t>Nepeta x faassenii 'Six Hills Giant'</t>
  </si>
  <si>
    <t>h8x8x9</t>
  </si>
  <si>
    <t>Origanum vulgare 'Compactum'</t>
  </si>
  <si>
    <t>Phlox paniculata mix růžové</t>
  </si>
  <si>
    <t>Salvia nemorosa 'Caradonna'</t>
  </si>
  <si>
    <t>Salvia nemorosa 'Ostfriesland'</t>
  </si>
  <si>
    <t>Sedum telephium Carl</t>
  </si>
  <si>
    <t>Thymus mix. např. Thymus citriodorus, Thymus vulgaris, T. serphyllum 'Purple Beauty', Thymus praecox 'Bressingham', Thymus doerfleri atd.</t>
  </si>
  <si>
    <t>PRÁCE A DODÁVKY</t>
  </si>
  <si>
    <t>B.1</t>
  </si>
  <si>
    <t>PRÁCE SPOJENÉ S VÝSADBOU</t>
  </si>
  <si>
    <t>chem.odplevelení před založením kultury v rov.n.sv.do 1:5</t>
  </si>
  <si>
    <t>založení záhonu v rovině pro výsadbu  v hornině 3</t>
  </si>
  <si>
    <t xml:space="preserve">odstranění odpadu vzniklého při výsadbě a terénních úpravách </t>
  </si>
  <si>
    <t>hloubení jam. s 50% výměnou půdy přes 0,125-0,40m3</t>
  </si>
  <si>
    <t>kus</t>
  </si>
  <si>
    <t>doplnění zeminy při 50% výměně půdy a její doprava</t>
  </si>
  <si>
    <t>162301101</t>
  </si>
  <si>
    <t>183101113</t>
  </si>
  <si>
    <t>hloubení jamek - 0,02-0,05m3</t>
  </si>
  <si>
    <t>184102115</t>
  </si>
  <si>
    <t>výsadba dřeviny sbalem 500-600mm</t>
  </si>
  <si>
    <t>výsadba dřevin s balem o průměru  20-30 cm</t>
  </si>
  <si>
    <t>zhotovení závlahové mísy</t>
  </si>
  <si>
    <t>184501121</t>
  </si>
  <si>
    <t>Zhotovení obalu z juty v jedné vrstvě v rovině a svahu do 1:5</t>
  </si>
  <si>
    <t>184215133</t>
  </si>
  <si>
    <t>ukotvení dřeviny 3 kůly  2-3m</t>
  </si>
  <si>
    <t>184215112</t>
  </si>
  <si>
    <t>ukotvení dřeviny 1 kůlem do 2m</t>
  </si>
  <si>
    <t>184911311</t>
  </si>
  <si>
    <t>položení mulčovací textilie</t>
  </si>
  <si>
    <t>184911421</t>
  </si>
  <si>
    <t>mulčování záhonu kůrou tl. do 100 mm</t>
  </si>
  <si>
    <t>184911151</t>
  </si>
  <si>
    <t>mulčování záhonu kamenivem v rovině</t>
  </si>
  <si>
    <t>osazení okraje záhonu - ocelová pásovina</t>
  </si>
  <si>
    <t>okraj záhonu odrýpnutím</t>
  </si>
  <si>
    <t>zalití rostlin, plochy jednotlivě do 20 m2 (100 l/ks)</t>
  </si>
  <si>
    <t>zalití rostlin, plochy jednotlivě přes 20 m2 (50 l/m2)</t>
  </si>
  <si>
    <t>dovoz vody pro zálivku do 1 km</t>
  </si>
  <si>
    <t>183111111</t>
  </si>
  <si>
    <t>hloubení jamek - 0,002-0,005m3</t>
  </si>
  <si>
    <t>výsadba trvalek</t>
  </si>
  <si>
    <t>výsadba cibulovin</t>
  </si>
  <si>
    <t>B.2</t>
  </si>
  <si>
    <t>Ostatní materiál spojený s výsadbou</t>
  </si>
  <si>
    <t>1</t>
  </si>
  <si>
    <t>mulčovací kamenivo -   štěpka pískovec nebo žula okrové barvy fr.8/64</t>
  </si>
  <si>
    <t>2</t>
  </si>
  <si>
    <t>mulčovací kůra - drcená a tříděná</t>
  </si>
  <si>
    <t>3</t>
  </si>
  <si>
    <t>mulčovací fólie vč. překryvu</t>
  </si>
  <si>
    <t>4</t>
  </si>
  <si>
    <t>ocelová pásovina+kotvení roxor</t>
  </si>
  <si>
    <t>5</t>
  </si>
  <si>
    <t>Polyethylénová (PE) perforovaná chránička k ochraně paty kmene stromku před poškozením strunovou sekačkou</t>
  </si>
  <si>
    <t>6</t>
  </si>
  <si>
    <t>půdní kondicioner 200 g/výsadb.jámu stromu</t>
  </si>
  <si>
    <t>7</t>
  </si>
  <si>
    <t>kůly délka 250 cm, průměr 6 cm</t>
  </si>
  <si>
    <t>8</t>
  </si>
  <si>
    <t xml:space="preserve">příčka  d.35 cm </t>
  </si>
  <si>
    <t>9</t>
  </si>
  <si>
    <t>úvazek d.0,5 m</t>
  </si>
  <si>
    <t>10</t>
  </si>
  <si>
    <t>zahradní substrát (50% pro výsadbu strom. a keřů)</t>
  </si>
  <si>
    <t>11</t>
  </si>
  <si>
    <t>totální herbicid - 40-60 ml/2-4 l vody/100 m2</t>
  </si>
  <si>
    <t>C.1</t>
  </si>
  <si>
    <t xml:space="preserve">Založení trávníku </t>
  </si>
  <si>
    <t>184802111</t>
  </si>
  <si>
    <t>chemické odplevelení před založením kultury</t>
  </si>
  <si>
    <t>184802611</t>
  </si>
  <si>
    <t>chemické odplevelení po založení kultury</t>
  </si>
  <si>
    <t>181111131</t>
  </si>
  <si>
    <t>plošná úprava terénu s urovn.povrchu bez doplnění ornice v rovině +-150-200mm</t>
  </si>
  <si>
    <t>183403114</t>
  </si>
  <si>
    <t>obdělání půdy kultivátorováním</t>
  </si>
  <si>
    <t>183403153</t>
  </si>
  <si>
    <t>obdělání půdy hrabáním</t>
  </si>
  <si>
    <t>183403161</t>
  </si>
  <si>
    <t>obdělání půdy válením</t>
  </si>
  <si>
    <t>181411131</t>
  </si>
  <si>
    <t>založení trávníku na půdě předem připravené výsevem v rovině</t>
  </si>
  <si>
    <t>C.2</t>
  </si>
  <si>
    <t>Ostatní materiál spojený se založením trávníku</t>
  </si>
  <si>
    <t>travní osivo - 3,5kg/100 m2 - směs viz. TZ</t>
  </si>
  <si>
    <t>travní hnojivo pro zakládání trávníků pomalu rozpustné- 30g/m2</t>
  </si>
  <si>
    <t>selektivní herbicid - 40 ml/4 l vody/100 m2</t>
  </si>
  <si>
    <t>D.</t>
  </si>
  <si>
    <t>998231411</t>
  </si>
  <si>
    <t>do 5000 m vodorovně, bez svislého přesunu</t>
  </si>
  <si>
    <t>podlaha - betonové dlaždice 30x30 cm, štěrkové lože - vč. práce</t>
  </si>
  <si>
    <t>betonový zahradní obrubník 100 x 20 x 5 cm - vč. práce</t>
  </si>
  <si>
    <t>plocha  stáv.betonu 17,5 m2- nový povrch - na beton nalepit betonovou dlažbu 30X30 cm + osazení obrubníku 100 x 20 x 5 cm -17,5 bm</t>
  </si>
  <si>
    <t>cena bez odstranění a uložení stáv.asfaltového povrchu</t>
  </si>
  <si>
    <t>bočnice ze dřeva - viz.TZ</t>
  </si>
  <si>
    <t>rám a stojny - ocelový profil 50X100 mm</t>
  </si>
  <si>
    <r>
      <rPr>
        <b/>
        <sz val="9"/>
        <rFont val="Calibri"/>
        <family val="2"/>
        <charset val="238"/>
        <scheme val="minor"/>
      </rPr>
      <t>Infopanel s provozním řádem-</t>
    </r>
    <r>
      <rPr>
        <sz val="9"/>
        <rFont val="Calibri"/>
        <family val="2"/>
        <charset val="238"/>
        <scheme val="minor"/>
      </rPr>
      <t xml:space="preserve">  750x120x2000mm,  akát</t>
    </r>
  </si>
  <si>
    <r>
      <rPr>
        <b/>
        <sz val="9"/>
        <rFont val="Calibri"/>
        <family val="2"/>
        <charset val="238"/>
        <scheme val="minor"/>
      </rPr>
      <t>Šlapáky u motýlí louky</t>
    </r>
    <r>
      <rPr>
        <sz val="9"/>
        <rFont val="Calibri"/>
        <family val="2"/>
        <charset val="238"/>
        <scheme val="minor"/>
      </rPr>
      <t>- pískovec, plocha 5,4 m2</t>
    </r>
  </si>
  <si>
    <r>
      <rPr>
        <b/>
        <sz val="9"/>
        <rFont val="Calibri"/>
        <family val="2"/>
        <charset val="238"/>
        <scheme val="minor"/>
      </rPr>
      <t>Přírodní schody</t>
    </r>
    <r>
      <rPr>
        <sz val="9"/>
        <rFont val="Calibri"/>
        <family val="2"/>
        <charset val="238"/>
        <scheme val="minor"/>
      </rPr>
      <t xml:space="preserve">- protierozní úprava cestičky, pískovec, stupeň rozměr š.1,7 m x výška cca 0,12-0,15 m, plocha nášlapnice cca 0,3-0,5 m- schody nepravidelné, přírodní (ale pochozí pohodlně i pro starší osoby), odhad 5 stupňů (příp.umístit stupeň do úrovně terénu jako šlapák) </t>
    </r>
  </si>
  <si>
    <r>
      <rPr>
        <b/>
        <sz val="9"/>
        <rFont val="Calibri"/>
        <family val="2"/>
        <charset val="238"/>
        <scheme val="minor"/>
      </rPr>
      <t xml:space="preserve">Zábradlí </t>
    </r>
    <r>
      <rPr>
        <sz val="9"/>
        <rFont val="Calibri"/>
        <family val="2"/>
        <charset val="238"/>
        <scheme val="minor"/>
      </rPr>
      <t>na 1 straně, výška 1 a 0,75 m- trnovník akát:</t>
    </r>
  </si>
  <si>
    <r>
      <rPr>
        <b/>
        <sz val="9"/>
        <rFont val="Calibri"/>
        <family val="2"/>
        <charset val="238"/>
        <scheme val="minor"/>
      </rPr>
      <t>Šlapáky</t>
    </r>
    <r>
      <rPr>
        <sz val="9"/>
        <rFont val="Calibri"/>
        <family val="2"/>
        <charset val="238"/>
        <scheme val="minor"/>
      </rPr>
      <t>- vedoucí ke stojanu na kola</t>
    </r>
  </si>
  <si>
    <r>
      <t>Hmyzí domek</t>
    </r>
    <r>
      <rPr>
        <sz val="9"/>
        <rFont val="Calibri"/>
        <family val="2"/>
        <charset val="238"/>
        <scheme val="minor"/>
      </rPr>
      <t>- rozměry cca v 2 m, š.min.0,3  m (stříška), délka 1,5 m- rozměr přizpůsobit použitému materiálu (např. paletě)</t>
    </r>
  </si>
  <si>
    <r>
      <t>Hmyzí hotel</t>
    </r>
    <r>
      <rPr>
        <sz val="9"/>
        <rFont val="Calibri"/>
        <family val="2"/>
        <charset val="238"/>
        <scheme val="minor"/>
      </rPr>
      <t>- materiál použité palety a výplň -  kámen, dřevo, cihla, apod. - cena vč. montáže</t>
    </r>
  </si>
  <si>
    <r>
      <rPr>
        <b/>
        <sz val="9"/>
        <rFont val="Calibri"/>
        <family val="2"/>
        <charset val="238"/>
        <scheme val="minor"/>
      </rPr>
      <t xml:space="preserve">Terasa </t>
    </r>
    <r>
      <rPr>
        <sz val="9"/>
        <rFont val="Calibri"/>
        <family val="2"/>
        <charset val="238"/>
        <scheme val="minor"/>
      </rPr>
      <t>nad úrovní terénu 6,2x3,6 m - vč. montáže a dopravy</t>
    </r>
  </si>
  <si>
    <r>
      <rPr>
        <b/>
        <sz val="9"/>
        <rFont val="Calibri"/>
        <family val="2"/>
        <charset val="238"/>
        <scheme val="minor"/>
      </rPr>
      <t>Tobogán plastov</t>
    </r>
    <r>
      <rPr>
        <sz val="9"/>
        <rFont val="Calibri"/>
        <family val="2"/>
        <charset val="238"/>
        <scheme val="minor"/>
      </rPr>
      <t>ý - šířka kluzné plochy je 57,5 cm, průměr je 146,3 cm- materiál polyethylen; vhodná pro základnu ve výšce 150 cm; bezpečnost EN-1176 certifikace do veřejného sektoru, s ochrannou sítí a uzavíratelnou brankou u vstupu(rozměr cca 1,87x1,2)</t>
    </r>
  </si>
  <si>
    <r>
      <t>Proutěná žízala (s proutěným tunelem)</t>
    </r>
    <r>
      <rPr>
        <sz val="9"/>
        <rFont val="Calibri"/>
        <family val="2"/>
        <charset val="238"/>
        <scheme val="minor"/>
      </rPr>
      <t>, výška prvku max. 0,9 m (prvek se postupně zvyšuje), materiál (i větve) umístit mezi kůly (kůly po cca 1 m), 2 segmenty rozdělené cestou</t>
    </r>
  </si>
  <si>
    <r>
      <t>"Pláž"</t>
    </r>
    <r>
      <rPr>
        <sz val="9"/>
        <rFont val="Calibri"/>
        <family val="2"/>
        <charset val="238"/>
        <scheme val="minor"/>
      </rPr>
      <t>- 32 m2, drobné oblázky, plocha vymezená stáv.technickými prvky</t>
    </r>
  </si>
  <si>
    <r>
      <t xml:space="preserve">Palisády/ sedátka 30 bm </t>
    </r>
    <r>
      <rPr>
        <sz val="9"/>
        <rFont val="Calibri"/>
        <family val="2"/>
        <charset val="238"/>
        <scheme val="minor"/>
      </rPr>
      <t>(bm v.0,2- 5, bm v.0,3-13, bm v.0,4-12)</t>
    </r>
  </si>
  <si>
    <r>
      <rPr>
        <b/>
        <sz val="9"/>
        <rFont val="Calibri"/>
        <family val="2"/>
        <charset val="238"/>
        <scheme val="minor"/>
      </rPr>
      <t>Šlapáky</t>
    </r>
    <r>
      <rPr>
        <sz val="9"/>
        <rFont val="Calibri"/>
        <family val="2"/>
        <charset val="238"/>
        <scheme val="minor"/>
      </rPr>
      <t>- pískovec, plocha 16 m2</t>
    </r>
  </si>
  <si>
    <r>
      <rPr>
        <b/>
        <sz val="9"/>
        <rFont val="Calibri"/>
        <family val="2"/>
        <charset val="238"/>
        <scheme val="minor"/>
      </rPr>
      <t>Šlapáky</t>
    </r>
    <r>
      <rPr>
        <sz val="9"/>
        <rFont val="Calibri"/>
        <family val="2"/>
        <charset val="238"/>
        <scheme val="minor"/>
      </rPr>
      <t>- pískovec, plocha 4,5 m2</t>
    </r>
  </si>
  <si>
    <r>
      <t>Interaktivní tabule o jedlých rostlinách</t>
    </r>
    <r>
      <rPr>
        <sz val="9"/>
        <rFont val="Calibri"/>
        <family val="2"/>
        <charset val="238"/>
        <scheme val="minor"/>
      </rPr>
      <t>- výška cca 1,8 m, š. min.1,5 m</t>
    </r>
  </si>
  <si>
    <r>
      <rPr>
        <sz val="9"/>
        <rFont val="Calibri"/>
        <family val="2"/>
        <charset val="238"/>
        <scheme val="minor"/>
      </rPr>
      <t>Nadzemní záhony</t>
    </r>
    <r>
      <rPr>
        <b/>
        <sz val="9"/>
        <rFont val="Calibri"/>
        <family val="2"/>
        <charset val="238"/>
        <scheme val="minor"/>
      </rPr>
      <t xml:space="preserve"> </t>
    </r>
    <r>
      <rPr>
        <sz val="9"/>
        <rFont val="Calibri"/>
        <family val="2"/>
        <charset val="238"/>
        <scheme val="minor"/>
      </rPr>
      <t>(vnější rozměr 3x1,2 x výška 0,45 m), uložit na štěrkopískové lože- 4 ks, vnější obvod 8,4 m, vnitřní plocha 2,8 m2</t>
    </r>
  </si>
  <si>
    <r>
      <rPr>
        <b/>
        <sz val="9"/>
        <rFont val="Calibri"/>
        <family val="2"/>
        <charset val="238"/>
        <scheme val="minor"/>
      </rPr>
      <t>Přírodně pojatá lavice</t>
    </r>
    <r>
      <rPr>
        <sz val="9"/>
        <rFont val="Calibri"/>
        <family val="2"/>
        <charset val="238"/>
        <scheme val="minor"/>
      </rPr>
      <t>- masivní lavice je vyrobena z tvrdého dřeva- odkorněné, broušené (výška sezení ideálně cca30- 40 cm), 6x kmen (může být i křivý, s větevními náběhy…) délka cca 2,5 m, pr.20-30 cm;</t>
    </r>
  </si>
  <si>
    <r>
      <t>Hudební zeď viz detail</t>
    </r>
    <r>
      <rPr>
        <sz val="9"/>
        <rFont val="Calibri"/>
        <family val="2"/>
        <charset val="238"/>
        <scheme val="minor"/>
      </rPr>
      <t>- stěna délka 3,3 m + navázat na boční stěnu učebny 2 m (2 stojny + 2 stojny učebny), stojny akátová kulatina pr. cca 15 cm, do boční "rozsochy" síť (cca 1 m2)</t>
    </r>
  </si>
  <si>
    <r>
      <t>Trampolínová dráha</t>
    </r>
    <r>
      <rPr>
        <sz val="9"/>
        <rFont val="Calibri"/>
        <family val="2"/>
        <charset val="238"/>
        <scheme val="minor"/>
      </rPr>
      <t>- trampolína 2 ks</t>
    </r>
  </si>
  <si>
    <r>
      <rPr>
        <b/>
        <sz val="9"/>
        <rFont val="Calibri"/>
        <family val="2"/>
        <charset val="238"/>
        <scheme val="minor"/>
      </rPr>
      <t>Zpevněná plocha u vjezdu</t>
    </r>
    <r>
      <rPr>
        <sz val="9"/>
        <rFont val="Calibri"/>
        <family val="2"/>
        <charset val="238"/>
        <scheme val="minor"/>
      </rPr>
      <t>- manipulační prostor (plocha 39,4 m2)</t>
    </r>
  </si>
  <si>
    <t>II.1  KÁCENÍ A OŠETŘENÍ DŘEVIN</t>
  </si>
  <si>
    <t>II. 2  ZALOŽENÍ ZELENĚ</t>
  </si>
  <si>
    <t>II. SADOVÉ ÚPRAVY</t>
  </si>
  <si>
    <t>I.2</t>
  </si>
  <si>
    <t>CELKEM BEZ DPH:</t>
  </si>
  <si>
    <t>Objekt</t>
  </si>
  <si>
    <t>Celkem Kč</t>
  </si>
  <si>
    <t>DPH 21%</t>
  </si>
  <si>
    <t>CENA CELKEM (vč. DPH)</t>
  </si>
  <si>
    <t>I.2 OPRAVA KOMUNIKACÍ</t>
  </si>
  <si>
    <t>Kácení stromu s postupným spouštěním koruny a kmene D nad 0,4 m</t>
  </si>
  <si>
    <t>III. STAVEBNĚ - TECHNICKÉ PRÁCE, OPRAVY</t>
  </si>
  <si>
    <t>roxor 10 mm, délka min. 40 cm, kotvení  cca po 1 m - pro ukotvení pásoviny do země</t>
  </si>
  <si>
    <t xml:space="preserve">osazení ocelové pásoviny </t>
  </si>
  <si>
    <t>odkopávky a prokopávky nezapažené v hornině tř. 1 a 2 objem do 100 m3</t>
  </si>
  <si>
    <t>ocelová pásovina 80x5 mm- vymezení okraje</t>
  </si>
  <si>
    <t>kamenná drť 8-16mm/ 200 mm</t>
  </si>
  <si>
    <t>realizace podkladní nosné vrstvy - kamenná drť 8-16mm/ 200 mm  - založení obdobné jako pod zámkovou dlažbu</t>
  </si>
  <si>
    <t>drenážní beton 150 mm</t>
  </si>
  <si>
    <t>Původní asfaltové cesty plocha 297 m2 , obvod 338,5 bm - oprava  - drenážní beton 150 mm , podkladní nosná vrstva, kamenná drť (8-16 mm) 200 mm, okraj ocelová pásovina kotvená roxorem - specifikace viz. TZ</t>
  </si>
  <si>
    <t>Plocha před vjezdem- část stáv.asfalt (22 m2) + rozšířit- plocha celkem 39,4 m2 (obvod 33 bm)- drenážní beton - viz B1)</t>
  </si>
  <si>
    <t xml:space="preserve">OPRAVA KOMUNIKACÍ: </t>
  </si>
  <si>
    <t>po odstranění stáv.asfaltového povrchu  zhodnotit stav podkladní nosné vrstvy</t>
  </si>
  <si>
    <r>
      <t>Mlhoviště</t>
    </r>
    <r>
      <rPr>
        <sz val="9"/>
        <rFont val="Calibri"/>
        <family val="2"/>
        <charset val="238"/>
        <scheme val="minor"/>
      </rPr>
      <t>- využití stávajícího bazénu, stávající bazén plocha podlahy 53 m2, bazén plocha stěny- 24,75 m2 (obvod 33 bm, výška od 0,47 do 0,96), schody plocha - 3,91 m2 (výška schodů cca 0,12 m, š.schodů 1,9 m, 4 stupně), vnější okraj plocha 11,6 m2 (š.0,33 m, vnější obvod 35,2 bm)- celkem 93,3 m2</t>
    </r>
  </si>
  <si>
    <t>umělý litý vodopropustný povrch  (typSmartSoft  35)- vrstva 35 mm- stěny, podlaha, okraje bazénu a schody,do plochy motiv- žabička, želva, kačenka - práce vč. MAT</t>
  </si>
  <si>
    <t>SmartSoft 35 s pádovou výškou do 2,4 m  - práce vč. MAT</t>
  </si>
  <si>
    <r>
      <t xml:space="preserve">Hřiště s povrchem z pryžové hmoty a motivy zvířátek, rozčlenění hřiště atd. (puntíky na hru twister)- plocha 104 m2 </t>
    </r>
    <r>
      <rPr>
        <sz val="9"/>
        <color rgb="FF000000"/>
        <rFont val="Calibri"/>
        <family val="2"/>
        <charset val="238"/>
        <scheme val="minor"/>
      </rPr>
      <t xml:space="preserve"> </t>
    </r>
  </si>
  <si>
    <t>Rozprostření ornice tl vrstvy do 100 mm pl do 500 m2 v rovině nebo ve svahu do 1:5</t>
  </si>
  <si>
    <t>ornice pro terénní úpravy</t>
  </si>
  <si>
    <t>181301102</t>
  </si>
  <si>
    <t>Aplikace na stávající asfaltový povrch - příprava plochy pro aplikaci - viz. Příloha Opravy</t>
  </si>
  <si>
    <t>úprava  stávající plochy před pokládkou  nového povrchu - viz. příloha Opravy- Bazén U. - oprava případných prasklin nebo celého povrchu stěrkou - podle stavu nutné konzultovat s dodavatelem nového povrchu</t>
  </si>
  <si>
    <t>I. 1 TECHNICKÉ A HERNÍ PRVKY</t>
  </si>
  <si>
    <t>I.1 TECHNICKÉ A HERNÍ PRVKY</t>
  </si>
  <si>
    <t>REKAPITULACE ROZPOČTU</t>
  </si>
  <si>
    <t xml:space="preserve"> - VIZ. STAVEBNĚ TECHNICKÉ PRÁCE, OPRAVY.</t>
  </si>
  <si>
    <t>UPOZORNĚNÍ: CENA BEZ PŘÍPRAVNÝCH PRACÍ UVEDENÝCH V SAMOSTATNÉ PŘÍLOZE ROZPOČTU</t>
  </si>
  <si>
    <t>dřevěné prvky budou ošetřeny olejovou lazurou, doprava je zahrnuta v ceně příslušných položek</t>
  </si>
  <si>
    <t>CENA CELKEM (bez DPH)</t>
  </si>
  <si>
    <t>Celkem   bez DPH</t>
  </si>
  <si>
    <t>Zařízení staveniště</t>
  </si>
  <si>
    <t>030001001</t>
  </si>
  <si>
    <t>Vedlejší rozpočtové nákldy</t>
  </si>
  <si>
    <t>VRN3</t>
  </si>
  <si>
    <t xml:space="preserve">Přesun hmot ,doprava   </t>
  </si>
  <si>
    <t>998222012</t>
  </si>
  <si>
    <t xml:space="preserve">Přesun hmot,dopravné   </t>
  </si>
  <si>
    <t>998</t>
  </si>
  <si>
    <t xml:space="preserve">Poplatek za uložení na skládce (skládkovné)   </t>
  </si>
  <si>
    <t>997221845</t>
  </si>
  <si>
    <t xml:space="preserve">150 * 9   </t>
  </si>
  <si>
    <t xml:space="preserve">Příplatek ZKD 1 km u vodorovné dopravy vybouraných hmot   </t>
  </si>
  <si>
    <t>997221579</t>
  </si>
  <si>
    <t xml:space="preserve">Vodorovná doprava vybouraných hmot do 1 km   </t>
  </si>
  <si>
    <t>997221571</t>
  </si>
  <si>
    <t xml:space="preserve">Odvoz a likvidace sutě (jinde neuvedené)   </t>
  </si>
  <si>
    <t>997</t>
  </si>
  <si>
    <t xml:space="preserve">Řešeno v položce R-3   </t>
  </si>
  <si>
    <t>R-29</t>
  </si>
  <si>
    <t>103,4 m2</t>
  </si>
  <si>
    <t>ANO</t>
  </si>
  <si>
    <t>Zrušení stávající dlažby u pískoviště A a bazénu- plocha 103,4 m2, obrubníky 39 bm (vč. dlažby kolem bazénu)</t>
  </si>
  <si>
    <t xml:space="preserve">Vyjmutí pneumatiky ze země vč.likvidace a hrubého zapravení   </t>
  </si>
  <si>
    <t>R-28</t>
  </si>
  <si>
    <t xml:space="preserve">Pneumatiky po vahadlové houpačce   </t>
  </si>
  <si>
    <t>2 ks</t>
  </si>
  <si>
    <t>Vyjmout pneumatika ze země (po vahadlové houpačce)- 2 ks</t>
  </si>
  <si>
    <t xml:space="preserve">Přesunutí pískovcové sochy "Tomáška" o cca 55m ( cca 0,4m3=1t )   </t>
  </si>
  <si>
    <t xml:space="preserve">socha "Tomáška"   </t>
  </si>
  <si>
    <t>R-27</t>
  </si>
  <si>
    <t>1 ks</t>
  </si>
  <si>
    <t>PŘESUNOUT</t>
  </si>
  <si>
    <t>Přesunout pískovcovou sochu "Tomáška" z předzahrádky do stáv."vřesoviště"</t>
  </si>
  <si>
    <t xml:space="preserve">Vybourání sušáků ocelových do 2,5 m zabetonovaných včetně likvidace a hrubého zapravení   </t>
  </si>
  <si>
    <t>966071712</t>
  </si>
  <si>
    <t xml:space="preserve">Sušák   </t>
  </si>
  <si>
    <t>R-26</t>
  </si>
  <si>
    <t>Zrušit železové stojny sušáku- s betonovou patkou</t>
  </si>
  <si>
    <t>R-25</t>
  </si>
  <si>
    <t>16,4 m2</t>
  </si>
  <si>
    <t>Zrušit dlažba (betonové desky 0,3x0,3 m) pod sušákem 16,4 m2, obrubník 18,2 bm, náhrada šlapáky</t>
  </si>
  <si>
    <t xml:space="preserve">Odstranění "broukoviště " cca 1m3 dřeva   </t>
  </si>
  <si>
    <t>R-24</t>
  </si>
  <si>
    <t xml:space="preserve">Broukoviště   </t>
  </si>
  <si>
    <t>1 m3</t>
  </si>
  <si>
    <t xml:space="preserve">Stávající "broukoviště" </t>
  </si>
  <si>
    <t>m</t>
  </si>
  <si>
    <t xml:space="preserve">Odstranění oplocení z pletiva (v.1,5m) a sloupků do betonových patek (po 2,5-3m)  včetně  zapravení   </t>
  </si>
  <si>
    <t>R-23-2</t>
  </si>
  <si>
    <t xml:space="preserve">Nové oplocení -čtyřhranné drátěné pletivo( výška 1,5-1,6m), kruhové sloupky do betonových patek (po 2,5-3m)  materiál pozink,poplastovaný  komplet včetně zemních prací a zapravení   </t>
  </si>
  <si>
    <t>R-23-1</t>
  </si>
  <si>
    <t xml:space="preserve">Oplocení   </t>
  </si>
  <si>
    <t>R-23</t>
  </si>
  <si>
    <t>27 bm stávající</t>
  </si>
  <si>
    <t>Zrušení stávajícího oplocení- pletivo poplast výška 1,5 m, délka 27 bm</t>
  </si>
  <si>
    <t>29 bm nové oplocení</t>
  </si>
  <si>
    <t>Změnit trasování oplocení zahrady MŠ- dle hranice parcel (dle výpisu katastru nemovitostí)- především nevyužívaný "cíp zahrady", nové oplocení</t>
  </si>
  <si>
    <t>Oplocení</t>
  </si>
  <si>
    <t xml:space="preserve">Doplnění cementového potěru hlazeného,vyspravení stupňů vč.spojovacího můstku (cca 15,2m2),obklad stupnic betonovou dlažbou (cca 12*0,9m)   </t>
  </si>
  <si>
    <t>632451431.2</t>
  </si>
  <si>
    <t xml:space="preserve">Rozebrání dlažeb schodišťových stupňů z  betonových dlaždic,očištění betonových ploch schodiště s odstraněním zvětralých prvků   </t>
  </si>
  <si>
    <t>113106.2</t>
  </si>
  <si>
    <t xml:space="preserve">Boční schodiště   </t>
  </si>
  <si>
    <t>R-22</t>
  </si>
  <si>
    <t>poničené betonové stupně, horní nášlapnice betonová dlaždice. Oprava nutná</t>
  </si>
  <si>
    <t>oprava</t>
  </si>
  <si>
    <t>V. Boční schodiště</t>
  </si>
  <si>
    <t xml:space="preserve">Zábradlí bazenu-odstranění stávajícího nátěru a nový nátěr (dl.zábradlí 33m )   </t>
  </si>
  <si>
    <t>R-21-2</t>
  </si>
  <si>
    <t xml:space="preserve">Příprava podkladu bazenu pro nátěr (očištění povrchu tlakovou vodou ) 93,3-26=67,3m2   </t>
  </si>
  <si>
    <t>R -21-1b</t>
  </si>
  <si>
    <t xml:space="preserve">Příprava podkladu dna bazenu pro nátěr (očištění povrchu tlakovou vodou,kontrola odtokového kanálku,odstranění stávajícího nátěru,vyrovnávací stěrka )93,3-67,3= 26m2   </t>
  </si>
  <si>
    <t>R -21-1a</t>
  </si>
  <si>
    <t>Bazén   (celková plocha povrchu 93,3m2)</t>
  </si>
  <si>
    <t>R-21</t>
  </si>
  <si>
    <t>nutné posouzení stáv.stavu povrchu před realizací povrchu nového 93,3 m2  pro  prvek D1 - Mlhoviště: oprava případných prasklin nebo celého povrchu stěrkou - podle stavu nutné konzultovat s dodavatelem nového povrchu , posoudit funkčnost odtok.kanálku a přepadu , příp. nátěr zábradlí</t>
  </si>
  <si>
    <t>renovace</t>
  </si>
  <si>
    <t>U. Bazén se zábradlím</t>
  </si>
  <si>
    <t xml:space="preserve">Odstranění trampolíny "Q" průměr 3,6m vč.likvidace   </t>
  </si>
  <si>
    <t>R-20</t>
  </si>
  <si>
    <t xml:space="preserve">Trampolína   </t>
  </si>
  <si>
    <t xml:space="preserve"> průměr cca 3,6 m; mobilní</t>
  </si>
  <si>
    <t xml:space="preserve">odstranit  </t>
  </si>
  <si>
    <t>Q. Trampolína</t>
  </si>
  <si>
    <t xml:space="preserve">Oprava pískoviště "P" -odstranění sedáků a plachty a oprava bočnic-oprava perlinkou a omítkou (cca 6m2)   </t>
  </si>
  <si>
    <t>R-19</t>
  </si>
  <si>
    <t xml:space="preserve">Pískoviště "P"   </t>
  </si>
  <si>
    <t>rozměry cca 3,4x3,  nutné posoudit stav betonů před realizací</t>
  </si>
  <si>
    <t xml:space="preserve">O. Pískoviště </t>
  </si>
  <si>
    <t xml:space="preserve">Přesunutí domečku s předsíňkou "O" rozměr cca 1,2*1,9m (o cca 50m) včetně nového nátěru impregnační lazurou a štěrkového lože   </t>
  </si>
  <si>
    <t>R-14</t>
  </si>
  <si>
    <t xml:space="preserve">Domeček "O"   </t>
  </si>
  <si>
    <t>R-18</t>
  </si>
  <si>
    <t>dřevo, š.1,2x délka 1,9 m</t>
  </si>
  <si>
    <t>O. Domeček  s předsíňkou</t>
  </si>
  <si>
    <t xml:space="preserve">Odstranění "M" pískoviště-šestiúhelník 1strana dl.1,8m-komplet vč.likvidace   </t>
  </si>
  <si>
    <t>R-13</t>
  </si>
  <si>
    <t xml:space="preserve">Pískoviště 6-úhelník "M"   </t>
  </si>
  <si>
    <t>R-17</t>
  </si>
  <si>
    <t>1 strana 1,8 m, betonové + dřev.sedáky, plachta, lavička pro děti délka 2,5 m (2 ks), stůl pro děti 2,5 m</t>
  </si>
  <si>
    <t>odstranit</t>
  </si>
  <si>
    <t>M. Pískoviště 6 úhelník</t>
  </si>
  <si>
    <t xml:space="preserve">odstranění herního domečku áčko "L" včetne likvidace   </t>
  </si>
  <si>
    <t>R-16</t>
  </si>
  <si>
    <t xml:space="preserve">Domeček áčko " L"   </t>
  </si>
  <si>
    <t>rozměry 3,1x2,1 m, výška cca 2,5 m, dřevo</t>
  </si>
  <si>
    <t>L. Herní domek starý „áčko“</t>
  </si>
  <si>
    <t xml:space="preserve">Odstranění kovové hrazdy "J" 3 segmenty, max.výška 1,5m (osazeno do betonu-4sloupky) vč-likvidace a hrubé zapravení jamek   </t>
  </si>
  <si>
    <t>R-15</t>
  </si>
  <si>
    <t xml:space="preserve">Hrazda kovová "J"   </t>
  </si>
  <si>
    <t>3 výšky (max.výška 1,5 m), 3 segmenty</t>
  </si>
  <si>
    <t>J. Hrazda kovová- starý typ (3 hrazdy)</t>
  </si>
  <si>
    <t xml:space="preserve">Přesunutí domečku "I" rozměr cca 1,5*1,5m (o cca 20m) včetně očištění, nového nátěru impregnační lazurou a štěrkového lože   </t>
  </si>
  <si>
    <t>R-9</t>
  </si>
  <si>
    <t xml:space="preserve">Domeček "I"   </t>
  </si>
  <si>
    <t>I. Domeček rozměr cca 1,5x1,5 m</t>
  </si>
  <si>
    <t xml:space="preserve">Odstranění "G pískoviště-šestiúhelník 1strana dl.1,8m-komplet vč.likvidace a hrubého zapravení terenu   </t>
  </si>
  <si>
    <t xml:space="preserve">Pískoviště 6-úhelník "G"   </t>
  </si>
  <si>
    <t>1 strana délka 1,8 m; pochozí plocha dlaždice 30x30 cm, lavička pro děti délka 2,5 m (2 ks), stůl pro děti 2,5 m</t>
  </si>
  <si>
    <t>G. Pískoviště 6 úhelník</t>
  </si>
  <si>
    <t xml:space="preserve">Odstranění "Věže se skluzavkou-F" výška 4m výška podesty 1,5m včetně likvidace a hrubého zapravení terenu   </t>
  </si>
  <si>
    <t>R-12</t>
  </si>
  <si>
    <t xml:space="preserve">Věž se skluzavkou "F"   </t>
  </si>
  <si>
    <t>výška cca 4 m, výška podesty cca 1,5 m nad terénem, kolem dopadová plocha. Nevyhovující (skluzavka bez bočnic, moc veliké rozestupy žebříku, děti nyvyužívají- pro starší děti)</t>
  </si>
  <si>
    <t>zrušení- prvek z roku 2007, příp.lze přesunout na jiné hřiště</t>
  </si>
  <si>
    <t>F. Herní prvek- domeček se skluzavkou „Věž se skluzavkou“</t>
  </si>
  <si>
    <t xml:space="preserve">Odstranění lavičky na přebíhání "E-Pejsek" dl.2,4m včetně likvidace a hrubého zapravení terenu   </t>
  </si>
  <si>
    <t>R-10</t>
  </si>
  <si>
    <t xml:space="preserve">Lavička na přebíhání-pejsek "E"   </t>
  </si>
  <si>
    <t>R-11</t>
  </si>
  <si>
    <t>délka 2,4 m</t>
  </si>
  <si>
    <t>odstranit při realizaci prvku A7 Pavoučí doupě</t>
  </si>
  <si>
    <t>E. „Pejsek“- lavička na přebíhání</t>
  </si>
  <si>
    <t xml:space="preserve">Odstranění lavičky na přebíhání "D-Pejsek" dl.6m včetně likvidace a hrubého zapravení terenu   </t>
  </si>
  <si>
    <t xml:space="preserve">Lavička na přebíhání-Pejsek "D"   </t>
  </si>
  <si>
    <t>4 segmenty po 1,5 m (celkem 6 m), původně vč.houpačky</t>
  </si>
  <si>
    <t>D. „Pejsek“- lavička na přebíhání</t>
  </si>
  <si>
    <t xml:space="preserve">Přesunutí domečku "C" poř.č.11 rozměr 1,1*1,1m (o cca 2m) včetně očištění, nového nátěru impregnační lazurou a štěrkového lože   </t>
  </si>
  <si>
    <t xml:space="preserve">Domeček "C"   </t>
  </si>
  <si>
    <t>rozměry 1,1x1,1 m</t>
  </si>
  <si>
    <t>C. Domeček starý pod modřínem poř.č.11</t>
  </si>
  <si>
    <t>bez zásahu</t>
  </si>
  <si>
    <t>B. Palisáda betonová, tabule- stěna se stříškou a tabulí na psaní</t>
  </si>
  <si>
    <t xml:space="preserve">Zrušení pískoviště A (3,4*3,4m) betonový s plachtou včetně hrubého zapravení podkladu a odvozu a likvidace   </t>
  </si>
  <si>
    <t>R-7</t>
  </si>
  <si>
    <t xml:space="preserve">nahrazeno novým pískovištěm (viz.rozpočet Technické a herní prvky  C1/1 řádek 108)   </t>
  </si>
  <si>
    <t xml:space="preserve">Pískoviště "A"   </t>
  </si>
  <si>
    <t>rozměry cca 3,5x3,5, betonový s plachtou, beton praská - nutné posoudit stav před realizací</t>
  </si>
  <si>
    <t xml:space="preserve">A. Pískoviště </t>
  </si>
  <si>
    <t>HERNÍ A TECHNICKÉ PRVKY</t>
  </si>
  <si>
    <t xml:space="preserve">Odstranění podkladu z kameniva těženého tl 100 mm s hrubým zapravením a naložením na dopravní prostředek   </t>
  </si>
  <si>
    <t>113107411</t>
  </si>
  <si>
    <t xml:space="preserve">Dopadová plocha u herního prvku F-kamenivo   </t>
  </si>
  <si>
    <t>R-6</t>
  </si>
  <si>
    <t xml:space="preserve"> 16,5 m2</t>
  </si>
  <si>
    <t>odstranit v rámci rušení herního prvku F</t>
  </si>
  <si>
    <t>Dopadová plocha u herního prvku- kamenivo</t>
  </si>
  <si>
    <t>6.</t>
  </si>
  <si>
    <t xml:space="preserve">lepení dlažby -řešeno v rozpočtu " 1.Technické a herní prvky"oddíl F6-řádek 297   </t>
  </si>
  <si>
    <t>F6 297</t>
  </si>
  <si>
    <t xml:space="preserve">Příprava podkladu-vyčištění plochy betonové s penetrací   </t>
  </si>
  <si>
    <t>938902122</t>
  </si>
  <si>
    <t xml:space="preserve">Betonová plocha pod herním prvkem "áčko"   </t>
  </si>
  <si>
    <t>R-5</t>
  </si>
  <si>
    <t xml:space="preserve"> 17,5 m2</t>
  </si>
  <si>
    <t>Betonová plocha pod herním prvkem „ačko“</t>
  </si>
  <si>
    <t>5.</t>
  </si>
  <si>
    <t>Zpevněné plochy přístupových chodníků</t>
  </si>
  <si>
    <t>4.</t>
  </si>
  <si>
    <t xml:space="preserve">Vytrhání obrubníků včetně betonového lože s hrubým zapravením rýh a naložením na dopravní prostředek   </t>
  </si>
  <si>
    <t>1132041.1</t>
  </si>
  <si>
    <t xml:space="preserve">Rozebrání dlažeb komunikací pro pěší z kamenných dlaždic včetně podkladu s naložením na dopravní prostředek   </t>
  </si>
  <si>
    <t>113106.1</t>
  </si>
  <si>
    <t xml:space="preserve">Zpevněné plochy kolem pískovišť,sušáku,bazénu   </t>
  </si>
  <si>
    <t>R-3</t>
  </si>
  <si>
    <t xml:space="preserve"> 241 m2</t>
  </si>
  <si>
    <t>Zpevněné plochy kolem pískovišť, sušáku, bazénu</t>
  </si>
  <si>
    <t>3.</t>
  </si>
  <si>
    <t xml:space="preserve">Vyspravení krytu komunikací malých  ploch do tl 50 mm včetně zapravení spár   </t>
  </si>
  <si>
    <t>572340.1</t>
  </si>
  <si>
    <t xml:space="preserve">104/3+0,333   </t>
  </si>
  <si>
    <t xml:space="preserve">Odstranění podkladu živičných tl 50 mm malých ploch včetně řezání asfaltu a naložení na dopravní prostředek   </t>
  </si>
  <si>
    <t>1131074.1</t>
  </si>
  <si>
    <t xml:space="preserve">Hřiště s asfaltovým povrchem -celková plocha 104 m2 (uvažována oprava malých ploch cca 1/3 plochy)   </t>
  </si>
  <si>
    <t>R-2</t>
  </si>
  <si>
    <t>příprava pro aplikaci nového povrchu - aplikace na stávající asfaltový povrch - nutné posouzení stavu povrchu, povrch musí být soudržný,bez prasklin - nutné konzultovat s dodavatelem nového povrchu.  Plocha 104 m2, obvod 45 bm</t>
  </si>
  <si>
    <t>Hřiště s asfaltovým povrchem  - stáv. K</t>
  </si>
  <si>
    <t>2.</t>
  </si>
  <si>
    <t xml:space="preserve">Odstranění podkladu živičného tl 50 mm s naložením   </t>
  </si>
  <si>
    <t>113107181</t>
  </si>
  <si>
    <t xml:space="preserve">Chodníky s asfaltovým povrchem   </t>
  </si>
  <si>
    <t>R-1</t>
  </si>
  <si>
    <t>příprava pro renovaci povrchu . Plocha 319 m2</t>
  </si>
  <si>
    <t>odstranění povrchu</t>
  </si>
  <si>
    <t>Chodníky s asfaltovým povrchem</t>
  </si>
  <si>
    <t>1.</t>
  </si>
  <si>
    <t>ZPEVNĚNÉ A POCHOZÍ PLOCHY</t>
  </si>
  <si>
    <t>Cena celkem</t>
  </si>
  <si>
    <t>Cena jednotková</t>
  </si>
  <si>
    <t>Množství celkem</t>
  </si>
  <si>
    <t>MJ</t>
  </si>
  <si>
    <t>Popis</t>
  </si>
  <si>
    <t>Kód položky</t>
  </si>
  <si>
    <t>Pozn.</t>
  </si>
  <si>
    <t xml:space="preserve">ODSTRANĚNÍ </t>
  </si>
  <si>
    <t>Taxon</t>
  </si>
  <si>
    <t xml:space="preserve">OBNOVA ZAHRADY MŠ NA VÝSLUNÍ V ÚSTÍ NAD ORLICÍ                    </t>
  </si>
  <si>
    <t xml:space="preserve">III. STAVEBNĚ- TECHNICKÉ PRÁCE, OPRAVY     </t>
  </si>
  <si>
    <t xml:space="preserve">ROZPOČET: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</si>
</sst>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#,##0.000"/>
    <numFmt numFmtId="165" formatCode="0.0"/>
    <numFmt numFmtId="166" formatCode="#,##0\ &quot;Kč&quot;"/>
    <numFmt numFmtId="167" formatCode="#,##0.0"/>
    <numFmt numFmtId="168" formatCode="#,##0.00\ _K_č"/>
    <numFmt numFmtId="169" formatCode="#,##0.0\ &quot;Kč&quot;"/>
    <numFmt numFmtId="170" formatCode="#,##0.00;\-#,##0.00"/>
    <numFmt numFmtId="171" formatCode="#,##0.000;\-#,##0.000"/>
  </numFmts>
  <fonts count="63">
    <font>
      <sz val="10"/>
      <name val="Times New Roman CE"/>
      <charset val="238"/>
    </font>
    <font>
      <sz val="10"/>
      <name val="Times New Roman CE"/>
      <family val="1"/>
      <charset val="238"/>
    </font>
    <font>
      <sz val="11"/>
      <color rgb="FF000000"/>
      <name val="Calibri"/>
      <family val="2"/>
      <charset val="238"/>
    </font>
    <font>
      <sz val="10"/>
      <name val="Arial"/>
      <family val="2"/>
      <charset val="238"/>
    </font>
    <font>
      <u/>
      <sz val="10"/>
      <color theme="10"/>
      <name val="Times New Roman CE"/>
      <charset val="238"/>
    </font>
    <font>
      <sz val="8"/>
      <name val="Arial"/>
      <family val="2"/>
      <charset val="238"/>
    </font>
    <font>
      <sz val="12"/>
      <name val="Courier"/>
      <family val="1"/>
      <charset val="238"/>
    </font>
    <font>
      <b/>
      <sz val="8"/>
      <name val="Arial"/>
      <family val="2"/>
      <charset val="238"/>
    </font>
    <font>
      <sz val="8"/>
      <name val="Times New Roman CE"/>
      <charset val="238"/>
    </font>
    <font>
      <sz val="8"/>
      <color rgb="FF000000"/>
      <name val="Arial"/>
      <family val="2"/>
      <charset val="238"/>
    </font>
    <font>
      <u/>
      <sz val="8"/>
      <color theme="10"/>
      <name val="Times New Roman CE"/>
      <charset val="238"/>
    </font>
    <font>
      <sz val="8"/>
      <name val="Times New Roman"/>
      <family val="1"/>
      <charset val="238"/>
    </font>
    <font>
      <b/>
      <i/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sz val="9"/>
      <name val="Calibri"/>
      <family val="2"/>
      <charset val="238"/>
      <scheme val="minor"/>
    </font>
    <font>
      <sz val="9"/>
      <color indexed="8"/>
      <name val="Calibri"/>
      <family val="2"/>
      <charset val="238"/>
      <scheme val="minor"/>
    </font>
    <font>
      <b/>
      <i/>
      <sz val="9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i/>
      <sz val="10"/>
      <name val="Calibri"/>
      <family val="2"/>
      <charset val="238"/>
      <scheme val="minor"/>
    </font>
    <font>
      <b/>
      <sz val="9"/>
      <color rgb="FF00B050"/>
      <name val="Calibri"/>
      <family val="2"/>
      <charset val="238"/>
      <scheme val="minor"/>
    </font>
    <font>
      <b/>
      <i/>
      <sz val="9"/>
      <color rgb="FF00B050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Times New Roman CE"/>
      <charset val="238"/>
    </font>
    <font>
      <sz val="12"/>
      <color theme="1"/>
      <name val="Calibri"/>
      <family val="2"/>
      <charset val="238"/>
      <scheme val="minor"/>
    </font>
    <font>
      <i/>
      <sz val="12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10"/>
      <color indexed="8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name val="Arial CE"/>
      <charset val="238"/>
    </font>
    <font>
      <sz val="8"/>
      <name val="Arial CE"/>
      <charset val="238"/>
    </font>
    <font>
      <b/>
      <sz val="10"/>
      <color rgb="FF000080"/>
      <name val="Arial CE"/>
      <charset val="238"/>
    </font>
    <font>
      <sz val="10"/>
      <color rgb="FFFF0000"/>
      <name val="Arial"/>
      <family val="2"/>
      <charset val="238"/>
    </font>
    <font>
      <sz val="8"/>
      <color rgb="FF993366"/>
      <name val="Arial CE"/>
      <charset val="238"/>
    </font>
    <font>
      <i/>
      <sz val="10"/>
      <color rgb="FF999999"/>
      <name val="Times New Roman CE"/>
      <charset val="238"/>
    </font>
    <font>
      <i/>
      <sz val="8"/>
      <color rgb="FF999999"/>
      <name val="Times New Roman CE"/>
      <charset val="238"/>
    </font>
    <font>
      <i/>
      <sz val="8"/>
      <color rgb="FF999999"/>
      <name val="Arial"/>
      <family val="2"/>
      <charset val="238"/>
    </font>
    <font>
      <i/>
      <sz val="10"/>
      <color rgb="FF999999"/>
      <name val="Calibri"/>
      <family val="2"/>
      <charset val="238"/>
    </font>
    <font>
      <sz val="10"/>
      <color rgb="FF999999"/>
      <name val="Times New Roman CE"/>
      <charset val="238"/>
    </font>
    <font>
      <sz val="8"/>
      <color rgb="FF999999"/>
      <name val="Times New Roman CE"/>
      <charset val="238"/>
    </font>
    <font>
      <sz val="8"/>
      <color rgb="FF999999"/>
      <name val="Arial"/>
      <family val="2"/>
      <charset val="238"/>
    </font>
    <font>
      <sz val="10"/>
      <color rgb="FF999999"/>
      <name val="Calibri"/>
      <family val="2"/>
      <charset val="238"/>
    </font>
    <font>
      <b/>
      <i/>
      <sz val="10"/>
      <color rgb="FF999999"/>
      <name val="Calibri"/>
      <family val="2"/>
      <charset val="238"/>
    </font>
    <font>
      <sz val="8"/>
      <color rgb="FF333333"/>
      <name val="Arial CE"/>
      <charset val="238"/>
    </font>
    <font>
      <sz val="10"/>
      <name val="Calibri"/>
      <family val="2"/>
      <charset val="238"/>
    </font>
    <font>
      <b/>
      <sz val="10"/>
      <name val="Calibri"/>
      <family val="2"/>
      <charset val="238"/>
    </font>
    <font>
      <b/>
      <i/>
      <sz val="10"/>
      <name val="Calibri"/>
      <family val="2"/>
      <charset val="238"/>
    </font>
    <font>
      <sz val="8"/>
      <name val="Arial CYR"/>
      <charset val="238"/>
    </font>
    <font>
      <b/>
      <sz val="12"/>
      <name val="Calibri"/>
      <family val="2"/>
      <charset val="238"/>
    </font>
    <font>
      <sz val="12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FFFFCC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0" fontId="2" fillId="0" borderId="0" applyNumberFormat="0" applyBorder="0" applyProtection="0"/>
    <xf numFmtId="0" fontId="4" fillId="0" borderId="0" applyNumberFormat="0" applyFill="0" applyBorder="0" applyAlignment="0" applyProtection="0"/>
    <xf numFmtId="0" fontId="6" fillId="0" borderId="0"/>
  </cellStyleXfs>
  <cellXfs count="430">
    <xf numFmtId="0" fontId="0" fillId="0" borderId="0" xfId="0"/>
    <xf numFmtId="0" fontId="3" fillId="0" borderId="0" xfId="0" applyFont="1" applyAlignment="1">
      <alignment horizontal="center"/>
    </xf>
    <xf numFmtId="0" fontId="0" fillId="0" borderId="0" xfId="0" applyAlignment="1">
      <alignment horizontal="left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Font="1" applyAlignment="1">
      <alignment horizontal="center"/>
    </xf>
    <xf numFmtId="0" fontId="8" fillId="0" borderId="0" xfId="0" applyFont="1"/>
    <xf numFmtId="0" fontId="9" fillId="0" borderId="0" xfId="0" applyFont="1"/>
    <xf numFmtId="0" fontId="10" fillId="0" borderId="0" xfId="3" applyFont="1"/>
    <xf numFmtId="0" fontId="5" fillId="0" borderId="0" xfId="0" applyFont="1"/>
    <xf numFmtId="0" fontId="11" fillId="0" borderId="0" xfId="0" applyFont="1"/>
    <xf numFmtId="0" fontId="9" fillId="0" borderId="0" xfId="0" applyFont="1" applyAlignment="1">
      <alignment vertical="center"/>
    </xf>
    <xf numFmtId="0" fontId="7" fillId="0" borderId="0" xfId="0" applyFont="1"/>
    <xf numFmtId="0" fontId="5" fillId="0" borderId="0" xfId="0" applyFont="1" applyBorder="1" applyAlignment="1">
      <alignment horizontal="left" wrapText="1"/>
    </xf>
    <xf numFmtId="0" fontId="4" fillId="0" borderId="0" xfId="3"/>
    <xf numFmtId="0" fontId="4" fillId="0" borderId="0" xfId="3" applyAlignment="1">
      <alignment vertical="center"/>
    </xf>
    <xf numFmtId="0" fontId="14" fillId="0" borderId="2" xfId="0" applyFont="1" applyBorder="1"/>
    <xf numFmtId="0" fontId="15" fillId="0" borderId="0" xfId="0" applyFont="1"/>
    <xf numFmtId="0" fontId="16" fillId="0" borderId="0" xfId="0" applyFont="1"/>
    <xf numFmtId="0" fontId="17" fillId="0" borderId="1" xfId="4" applyFont="1" applyFill="1" applyBorder="1" applyAlignment="1">
      <alignment horizontal="center"/>
    </xf>
    <xf numFmtId="0" fontId="17" fillId="0" borderId="1" xfId="4" applyFont="1" applyFill="1" applyBorder="1" applyAlignment="1">
      <alignment horizontal="center" wrapText="1"/>
    </xf>
    <xf numFmtId="2" fontId="17" fillId="0" borderId="1" xfId="4" applyNumberFormat="1" applyFont="1" applyFill="1" applyBorder="1" applyAlignment="1">
      <alignment horizontal="center"/>
    </xf>
    <xf numFmtId="2" fontId="17" fillId="0" borderId="1" xfId="4" applyNumberFormat="1" applyFont="1" applyBorder="1" applyAlignment="1">
      <alignment horizontal="center"/>
    </xf>
    <xf numFmtId="0" fontId="14" fillId="0" borderId="0" xfId="0" applyFont="1" applyBorder="1"/>
    <xf numFmtId="0" fontId="0" fillId="0" borderId="0" xfId="0" applyBorder="1"/>
    <xf numFmtId="0" fontId="18" fillId="0" borderId="0" xfId="0" applyFont="1"/>
    <xf numFmtId="0" fontId="0" fillId="0" borderId="0" xfId="0" applyFont="1"/>
    <xf numFmtId="0" fontId="19" fillId="0" borderId="0" xfId="0" applyFont="1"/>
    <xf numFmtId="49" fontId="17" fillId="0" borderId="6" xfId="4" applyNumberFormat="1" applyFont="1" applyBorder="1" applyAlignment="1">
      <alignment horizontal="left"/>
    </xf>
    <xf numFmtId="49" fontId="17" fillId="0" borderId="7" xfId="4" applyNumberFormat="1" applyFont="1" applyFill="1" applyBorder="1" applyAlignment="1">
      <alignment horizontal="left"/>
    </xf>
    <xf numFmtId="0" fontId="17" fillId="0" borderId="7" xfId="4" applyFont="1" applyFill="1" applyBorder="1" applyAlignment="1">
      <alignment horizontal="center"/>
    </xf>
    <xf numFmtId="166" fontId="17" fillId="0" borderId="7" xfId="4" applyNumberFormat="1" applyFont="1" applyFill="1" applyBorder="1" applyAlignment="1">
      <alignment horizontal="center"/>
    </xf>
    <xf numFmtId="166" fontId="17" fillId="0" borderId="8" xfId="4" applyNumberFormat="1" applyFont="1" applyBorder="1" applyAlignment="1">
      <alignment horizontal="center"/>
    </xf>
    <xf numFmtId="0" fontId="14" fillId="0" borderId="0" xfId="0" applyNumberFormat="1" applyFont="1"/>
    <xf numFmtId="49" fontId="21" fillId="0" borderId="11" xfId="4" applyNumberFormat="1" applyFont="1" applyFill="1" applyBorder="1" applyAlignment="1" applyProtection="1"/>
    <xf numFmtId="49" fontId="17" fillId="0" borderId="12" xfId="4" applyNumberFormat="1" applyFont="1" applyFill="1" applyBorder="1" applyAlignment="1">
      <alignment horizontal="left"/>
    </xf>
    <xf numFmtId="0" fontId="17" fillId="0" borderId="12" xfId="4" applyFont="1" applyFill="1" applyBorder="1" applyAlignment="1">
      <alignment horizontal="center"/>
    </xf>
    <xf numFmtId="166" fontId="17" fillId="0" borderId="12" xfId="4" applyNumberFormat="1" applyFont="1" applyFill="1" applyBorder="1" applyAlignment="1">
      <alignment horizontal="center"/>
    </xf>
    <xf numFmtId="166" fontId="17" fillId="0" borderId="13" xfId="4" applyNumberFormat="1" applyFont="1" applyBorder="1" applyAlignment="1">
      <alignment horizontal="center"/>
    </xf>
    <xf numFmtId="49" fontId="20" fillId="0" borderId="1" xfId="0" applyNumberFormat="1" applyFont="1" applyFill="1" applyBorder="1" applyAlignment="1" applyProtection="1">
      <alignment horizontal="center" vertical="center"/>
    </xf>
    <xf numFmtId="49" fontId="17" fillId="0" borderId="14" xfId="4" applyNumberFormat="1" applyFont="1" applyFill="1" applyBorder="1" applyAlignment="1" applyProtection="1"/>
    <xf numFmtId="0" fontId="14" fillId="0" borderId="15" xfId="0" applyFont="1" applyBorder="1" applyAlignment="1">
      <alignment horizontal="left" wrapText="1"/>
    </xf>
    <xf numFmtId="0" fontId="14" fillId="0" borderId="15" xfId="0" applyFont="1" applyBorder="1" applyAlignment="1">
      <alignment horizontal="center"/>
    </xf>
    <xf numFmtId="2" fontId="21" fillId="0" borderId="15" xfId="4" applyNumberFormat="1" applyFont="1" applyFill="1" applyBorder="1" applyAlignment="1"/>
    <xf numFmtId="2" fontId="21" fillId="0" borderId="16" xfId="4" applyNumberFormat="1" applyFont="1" applyBorder="1"/>
    <xf numFmtId="164" fontId="22" fillId="0" borderId="17" xfId="0" applyNumberFormat="1" applyFont="1" applyFill="1" applyBorder="1" applyAlignment="1" applyProtection="1">
      <alignment horizontal="right"/>
    </xf>
    <xf numFmtId="4" fontId="22" fillId="0" borderId="18" xfId="0" applyNumberFormat="1" applyFont="1" applyFill="1" applyBorder="1" applyAlignment="1" applyProtection="1">
      <alignment horizontal="right"/>
    </xf>
    <xf numFmtId="49" fontId="17" fillId="0" borderId="2" xfId="4" applyNumberFormat="1" applyFont="1" applyFill="1" applyBorder="1" applyAlignment="1" applyProtection="1"/>
    <xf numFmtId="0" fontId="21" fillId="0" borderId="3" xfId="0" applyFont="1" applyBorder="1" applyAlignment="1">
      <alignment horizontal="left" vertical="center" wrapText="1"/>
    </xf>
    <xf numFmtId="0" fontId="14" fillId="0" borderId="3" xfId="0" applyFont="1" applyBorder="1" applyAlignment="1">
      <alignment horizontal="center" shrinkToFit="1"/>
    </xf>
    <xf numFmtId="0" fontId="21" fillId="0" borderId="3" xfId="0" applyFont="1" applyBorder="1" applyAlignment="1">
      <alignment horizontal="center" vertical="center" wrapText="1"/>
    </xf>
    <xf numFmtId="2" fontId="21" fillId="0" borderId="3" xfId="4" applyNumberFormat="1" applyFont="1" applyFill="1" applyBorder="1" applyAlignment="1"/>
    <xf numFmtId="2" fontId="21" fillId="0" borderId="4" xfId="4" applyNumberFormat="1" applyFont="1" applyBorder="1"/>
    <xf numFmtId="164" fontId="22" fillId="0" borderId="19" xfId="0" applyNumberFormat="1" applyFont="1" applyFill="1" applyBorder="1" applyAlignment="1" applyProtection="1">
      <alignment horizontal="right"/>
    </xf>
    <xf numFmtId="4" fontId="22" fillId="0" borderId="4" xfId="0" applyNumberFormat="1" applyFont="1" applyFill="1" applyBorder="1" applyAlignment="1" applyProtection="1">
      <alignment horizontal="right"/>
    </xf>
    <xf numFmtId="0" fontId="21" fillId="0" borderId="3" xfId="0" applyFont="1" applyBorder="1" applyAlignment="1">
      <alignment horizontal="left" wrapText="1"/>
    </xf>
    <xf numFmtId="0" fontId="14" fillId="0" borderId="3" xfId="0" applyFont="1" applyBorder="1" applyAlignment="1">
      <alignment horizontal="center" wrapText="1"/>
    </xf>
    <xf numFmtId="0" fontId="21" fillId="0" borderId="3" xfId="0" applyFont="1" applyFill="1" applyBorder="1" applyAlignment="1">
      <alignment horizontal="center" wrapText="1"/>
    </xf>
    <xf numFmtId="0" fontId="21" fillId="0" borderId="3" xfId="0" applyFont="1" applyBorder="1" applyAlignment="1">
      <alignment horizontal="center" wrapText="1"/>
    </xf>
    <xf numFmtId="49" fontId="21" fillId="0" borderId="3" xfId="0" applyNumberFormat="1" applyFont="1" applyBorder="1"/>
    <xf numFmtId="49" fontId="17" fillId="0" borderId="3" xfId="4" applyNumberFormat="1" applyFont="1" applyFill="1" applyBorder="1" applyAlignment="1">
      <alignment horizontal="center"/>
    </xf>
    <xf numFmtId="1" fontId="17" fillId="0" borderId="3" xfId="0" applyNumberFormat="1" applyFont="1" applyFill="1" applyBorder="1" applyAlignment="1">
      <alignment horizontal="center"/>
    </xf>
    <xf numFmtId="0" fontId="14" fillId="0" borderId="3" xfId="0" applyFont="1" applyBorder="1" applyAlignment="1">
      <alignment horizontal="left" wrapText="1"/>
    </xf>
    <xf numFmtId="0" fontId="21" fillId="0" borderId="3" xfId="0" applyFont="1" applyBorder="1" applyAlignment="1">
      <alignment horizontal="center" wrapText="1" shrinkToFit="1"/>
    </xf>
    <xf numFmtId="1" fontId="21" fillId="0" borderId="3" xfId="0" applyNumberFormat="1" applyFont="1" applyBorder="1" applyAlignment="1">
      <alignment horizontal="center" wrapText="1"/>
    </xf>
    <xf numFmtId="0" fontId="21" fillId="0" borderId="3" xfId="0" applyFont="1" applyBorder="1" applyAlignment="1">
      <alignment vertical="center" wrapText="1"/>
    </xf>
    <xf numFmtId="0" fontId="14" fillId="0" borderId="3" xfId="0" applyFont="1" applyBorder="1" applyAlignment="1">
      <alignment horizontal="center"/>
    </xf>
    <xf numFmtId="0" fontId="14" fillId="0" borderId="3" xfId="0" applyFont="1" applyBorder="1" applyAlignment="1">
      <alignment horizontal="left" wrapText="1" shrinkToFit="1"/>
    </xf>
    <xf numFmtId="1" fontId="21" fillId="0" borderId="3" xfId="0" applyNumberFormat="1" applyFont="1" applyBorder="1" applyAlignment="1">
      <alignment horizontal="center" vertical="center" wrapText="1"/>
    </xf>
    <xf numFmtId="4" fontId="23" fillId="0" borderId="0" xfId="0" applyNumberFormat="1" applyFont="1" applyBorder="1"/>
    <xf numFmtId="0" fontId="17" fillId="0" borderId="2" xfId="0" applyFont="1" applyBorder="1"/>
    <xf numFmtId="0" fontId="21" fillId="0" borderId="3" xfId="0" applyFont="1" applyFill="1" applyBorder="1" applyAlignment="1">
      <alignment horizontal="left" vertical="top" wrapText="1"/>
    </xf>
    <xf numFmtId="0" fontId="21" fillId="0" borderId="3" xfId="0" applyFont="1" applyFill="1" applyBorder="1" applyAlignment="1">
      <alignment horizontal="center" vertical="top" wrapText="1"/>
    </xf>
    <xf numFmtId="1" fontId="21" fillId="0" borderId="3" xfId="0" applyNumberFormat="1" applyFont="1" applyFill="1" applyBorder="1" applyAlignment="1">
      <alignment horizontal="center" wrapText="1"/>
    </xf>
    <xf numFmtId="0" fontId="21" fillId="0" borderId="3" xfId="0" applyFont="1" applyBorder="1" applyAlignment="1">
      <alignment wrapText="1"/>
    </xf>
    <xf numFmtId="0" fontId="21" fillId="0" borderId="3" xfId="0" applyFont="1" applyBorder="1" applyAlignment="1">
      <alignment horizontal="left" vertical="top" wrapText="1"/>
    </xf>
    <xf numFmtId="0" fontId="21" fillId="0" borderId="3" xfId="0" applyFont="1" applyBorder="1" applyAlignment="1">
      <alignment horizontal="center" vertical="top" wrapText="1"/>
    </xf>
    <xf numFmtId="0" fontId="14" fillId="0" borderId="3" xfId="0" applyFont="1" applyBorder="1" applyAlignment="1">
      <alignment horizontal="center" vertical="top" wrapText="1"/>
    </xf>
    <xf numFmtId="0" fontId="21" fillId="0" borderId="3" xfId="3" applyFont="1" applyBorder="1" applyAlignment="1" applyProtection="1">
      <alignment horizontal="left" wrapText="1"/>
    </xf>
    <xf numFmtId="0" fontId="24" fillId="0" borderId="3" xfId="0" applyFont="1" applyBorder="1" applyAlignment="1">
      <alignment horizontal="center" vertical="top" wrapText="1"/>
    </xf>
    <xf numFmtId="0" fontId="22" fillId="0" borderId="3" xfId="0" applyFont="1" applyFill="1" applyBorder="1" applyAlignment="1">
      <alignment vertical="top" wrapText="1"/>
    </xf>
    <xf numFmtId="0" fontId="22" fillId="0" borderId="3" xfId="0" applyFont="1" applyFill="1" applyBorder="1" applyAlignment="1">
      <alignment horizontal="center" vertical="top" wrapText="1"/>
    </xf>
    <xf numFmtId="0" fontId="22" fillId="0" borderId="3" xfId="0" applyFont="1" applyBorder="1" applyAlignment="1">
      <alignment horizontal="left" wrapText="1"/>
    </xf>
    <xf numFmtId="0" fontId="22" fillId="0" borderId="3" xfId="0" applyFont="1" applyBorder="1" applyAlignment="1">
      <alignment horizontal="center" vertical="top" wrapText="1"/>
    </xf>
    <xf numFmtId="1" fontId="21" fillId="0" borderId="3" xfId="0" applyNumberFormat="1" applyFont="1" applyFill="1" applyBorder="1" applyAlignment="1">
      <alignment horizontal="center" vertical="center" wrapText="1"/>
    </xf>
    <xf numFmtId="0" fontId="24" fillId="0" borderId="3" xfId="0" applyFont="1" applyBorder="1" applyAlignment="1">
      <alignment horizontal="left" vertical="top" wrapText="1"/>
    </xf>
    <xf numFmtId="49" fontId="14" fillId="0" borderId="3" xfId="0" applyNumberFormat="1" applyFont="1" applyBorder="1"/>
    <xf numFmtId="49" fontId="21" fillId="0" borderId="3" xfId="4" applyNumberFormat="1" applyFont="1" applyFill="1" applyBorder="1" applyAlignment="1">
      <alignment horizontal="center"/>
    </xf>
    <xf numFmtId="0" fontId="14" fillId="0" borderId="20" xfId="0" applyFont="1" applyBorder="1" applyAlignment="1"/>
    <xf numFmtId="0" fontId="14" fillId="0" borderId="21" xfId="0" applyFont="1" applyBorder="1" applyAlignment="1"/>
    <xf numFmtId="49" fontId="17" fillId="0" borderId="2" xfId="4" applyNumberFormat="1" applyFont="1" applyBorder="1"/>
    <xf numFmtId="49" fontId="17" fillId="0" borderId="3" xfId="4" applyNumberFormat="1" applyFont="1" applyBorder="1" applyAlignment="1">
      <alignment horizontal="left"/>
    </xf>
    <xf numFmtId="0" fontId="17" fillId="0" borderId="3" xfId="4" applyFont="1" applyFill="1" applyBorder="1" applyAlignment="1">
      <alignment horizontal="center"/>
    </xf>
    <xf numFmtId="0" fontId="17" fillId="0" borderId="3" xfId="4" applyFont="1" applyFill="1" applyBorder="1" applyAlignment="1">
      <alignment horizontal="center" wrapText="1"/>
    </xf>
    <xf numFmtId="2" fontId="17" fillId="0" borderId="3" xfId="4" applyNumberFormat="1" applyFont="1" applyFill="1" applyBorder="1" applyAlignment="1">
      <alignment horizontal="center"/>
    </xf>
    <xf numFmtId="0" fontId="17" fillId="0" borderId="3" xfId="0" applyFont="1" applyBorder="1"/>
    <xf numFmtId="0" fontId="21" fillId="0" borderId="3" xfId="0" applyFont="1" applyBorder="1" applyAlignment="1">
      <alignment horizontal="center"/>
    </xf>
    <xf numFmtId="0" fontId="21" fillId="0" borderId="3" xfId="0" applyFont="1" applyFill="1" applyBorder="1" applyAlignment="1">
      <alignment horizontal="center"/>
    </xf>
    <xf numFmtId="2" fontId="21" fillId="0" borderId="3" xfId="0" applyNumberFormat="1" applyFont="1" applyBorder="1"/>
    <xf numFmtId="0" fontId="21" fillId="0" borderId="2" xfId="0" applyFont="1" applyBorder="1" applyAlignment="1">
      <alignment horizontal="left"/>
    </xf>
    <xf numFmtId="0" fontId="21" fillId="0" borderId="3" xfId="0" applyFont="1" applyBorder="1"/>
    <xf numFmtId="0" fontId="14" fillId="0" borderId="17" xfId="0" applyFont="1" applyBorder="1" applyAlignment="1"/>
    <xf numFmtId="0" fontId="14" fillId="0" borderId="18" xfId="0" applyFont="1" applyBorder="1" applyAlignment="1"/>
    <xf numFmtId="0" fontId="0" fillId="0" borderId="19" xfId="0" applyFont="1" applyBorder="1" applyAlignment="1"/>
    <xf numFmtId="0" fontId="0" fillId="0" borderId="4" xfId="0" applyFont="1" applyBorder="1" applyAlignment="1"/>
    <xf numFmtId="49" fontId="21" fillId="0" borderId="2" xfId="0" applyNumberFormat="1" applyFont="1" applyBorder="1"/>
    <xf numFmtId="49" fontId="21" fillId="0" borderId="3" xfId="0" applyNumberFormat="1" applyFont="1" applyBorder="1" applyAlignment="1">
      <alignment horizontal="center"/>
    </xf>
    <xf numFmtId="167" fontId="21" fillId="0" borderId="3" xfId="0" applyNumberFormat="1" applyFont="1" applyBorder="1" applyAlignment="1">
      <alignment horizontal="center"/>
    </xf>
    <xf numFmtId="0" fontId="14" fillId="0" borderId="19" xfId="0" applyFont="1" applyBorder="1" applyAlignment="1"/>
    <xf numFmtId="0" fontId="14" fillId="0" borderId="4" xfId="0" applyFont="1" applyBorder="1" applyAlignment="1"/>
    <xf numFmtId="0" fontId="13" fillId="0" borderId="19" xfId="0" applyFont="1" applyBorder="1" applyAlignment="1"/>
    <xf numFmtId="1" fontId="17" fillId="0" borderId="4" xfId="0" applyNumberFormat="1" applyFont="1" applyBorder="1" applyAlignment="1">
      <alignment horizontal="right"/>
    </xf>
    <xf numFmtId="49" fontId="21" fillId="0" borderId="3" xfId="0" applyNumberFormat="1" applyFont="1" applyBorder="1" applyAlignment="1">
      <alignment horizontal="left"/>
    </xf>
    <xf numFmtId="3" fontId="21" fillId="0" borderId="3" xfId="0" applyNumberFormat="1" applyFont="1" applyBorder="1" applyAlignment="1">
      <alignment horizontal="center"/>
    </xf>
    <xf numFmtId="2" fontId="21" fillId="0" borderId="4" xfId="0" applyNumberFormat="1" applyFont="1" applyBorder="1" applyAlignment="1">
      <alignment horizontal="right"/>
    </xf>
    <xf numFmtId="0" fontId="0" fillId="0" borderId="0" xfId="0" applyFont="1" applyBorder="1"/>
    <xf numFmtId="49" fontId="21" fillId="0" borderId="3" xfId="0" applyNumberFormat="1" applyFont="1" applyBorder="1" applyAlignment="1">
      <alignment horizontal="left" wrapText="1"/>
    </xf>
    <xf numFmtId="0" fontId="21" fillId="0" borderId="19" xfId="0" applyFont="1" applyBorder="1" applyAlignment="1"/>
    <xf numFmtId="0" fontId="14" fillId="0" borderId="0" xfId="0" applyNumberFormat="1" applyFont="1" applyBorder="1"/>
    <xf numFmtId="0" fontId="21" fillId="0" borderId="3" xfId="4" applyFont="1" applyBorder="1" applyAlignment="1">
      <alignment horizontal="center"/>
    </xf>
    <xf numFmtId="0" fontId="13" fillId="0" borderId="4" xfId="0" applyFont="1" applyBorder="1" applyAlignment="1"/>
    <xf numFmtId="49" fontId="21" fillId="0" borderId="5" xfId="0" applyNumberFormat="1" applyFont="1" applyBorder="1"/>
    <xf numFmtId="0" fontId="21" fillId="0" borderId="2" xfId="0" applyFont="1" applyBorder="1"/>
    <xf numFmtId="0" fontId="21" fillId="0" borderId="3" xfId="0" applyNumberFormat="1" applyFont="1" applyBorder="1" applyAlignment="1">
      <alignment horizontal="center"/>
    </xf>
    <xf numFmtId="168" fontId="21" fillId="0" borderId="3" xfId="0" applyNumberFormat="1" applyFont="1" applyBorder="1" applyAlignment="1">
      <alignment horizontal="right"/>
    </xf>
    <xf numFmtId="0" fontId="0" fillId="0" borderId="20" xfId="0" applyFont="1" applyBorder="1" applyAlignment="1"/>
    <xf numFmtId="0" fontId="0" fillId="0" borderId="21" xfId="0" applyFont="1" applyBorder="1" applyAlignment="1"/>
    <xf numFmtId="49" fontId="17" fillId="0" borderId="2" xfId="0" applyNumberFormat="1" applyFont="1" applyBorder="1"/>
    <xf numFmtId="49" fontId="17" fillId="0" borderId="3" xfId="0" applyNumberFormat="1" applyFont="1" applyBorder="1"/>
    <xf numFmtId="49" fontId="21" fillId="0" borderId="3" xfId="0" applyNumberFormat="1" applyFont="1" applyBorder="1" applyAlignment="1">
      <alignment wrapText="1"/>
    </xf>
    <xf numFmtId="164" fontId="13" fillId="0" borderId="19" xfId="0" applyNumberFormat="1" applyFont="1" applyFill="1" applyBorder="1" applyAlignment="1" applyProtection="1">
      <alignment horizontal="right"/>
    </xf>
    <xf numFmtId="4" fontId="13" fillId="0" borderId="4" xfId="0" applyNumberFormat="1" applyFont="1" applyFill="1" applyBorder="1" applyAlignment="1" applyProtection="1">
      <alignment horizontal="right"/>
    </xf>
    <xf numFmtId="4" fontId="25" fillId="0" borderId="0" xfId="0" applyNumberFormat="1" applyFont="1" applyBorder="1"/>
    <xf numFmtId="0" fontId="14" fillId="0" borderId="3" xfId="0" applyFont="1" applyBorder="1" applyAlignment="1">
      <alignment wrapText="1"/>
    </xf>
    <xf numFmtId="2" fontId="21" fillId="0" borderId="3" xfId="0" applyNumberFormat="1" applyFont="1" applyBorder="1" applyAlignment="1"/>
    <xf numFmtId="4" fontId="22" fillId="0" borderId="19" xfId="0" applyNumberFormat="1" applyFont="1" applyFill="1" applyBorder="1" applyAlignment="1" applyProtection="1">
      <alignment horizontal="right"/>
    </xf>
    <xf numFmtId="166" fontId="21" fillId="0" borderId="3" xfId="4" applyNumberFormat="1" applyFont="1" applyFill="1" applyBorder="1" applyAlignment="1"/>
    <xf numFmtId="169" fontId="21" fillId="0" borderId="4" xfId="4" applyNumberFormat="1" applyFont="1" applyBorder="1"/>
    <xf numFmtId="4" fontId="12" fillId="0" borderId="0" xfId="0" applyNumberFormat="1" applyFont="1" applyBorder="1" applyAlignment="1"/>
    <xf numFmtId="0" fontId="0" fillId="0" borderId="22" xfId="0" applyBorder="1" applyAlignment="1"/>
    <xf numFmtId="0" fontId="0" fillId="0" borderId="23" xfId="0" applyBorder="1" applyAlignment="1"/>
    <xf numFmtId="49" fontId="17" fillId="0" borderId="3" xfId="0" applyNumberFormat="1" applyFont="1" applyBorder="1" applyAlignment="1">
      <alignment horizontal="left"/>
    </xf>
    <xf numFmtId="0" fontId="21" fillId="0" borderId="3" xfId="0" applyFont="1" applyBorder="1" applyAlignment="1">
      <alignment horizontal="right"/>
    </xf>
    <xf numFmtId="0" fontId="21" fillId="0" borderId="17" xfId="0" applyFont="1" applyBorder="1" applyAlignment="1"/>
    <xf numFmtId="2" fontId="21" fillId="0" borderId="4" xfId="4" applyNumberFormat="1" applyFont="1" applyBorder="1" applyAlignment="1">
      <alignment horizontal="right"/>
    </xf>
    <xf numFmtId="1" fontId="17" fillId="0" borderId="0" xfId="0" applyNumberFormat="1" applyFont="1" applyBorder="1" applyAlignment="1">
      <alignment horizontal="right"/>
    </xf>
    <xf numFmtId="2" fontId="21" fillId="0" borderId="25" xfId="0" applyNumberFormat="1" applyFont="1" applyBorder="1" applyAlignment="1">
      <alignment horizontal="right"/>
    </xf>
    <xf numFmtId="49" fontId="21" fillId="0" borderId="26" xfId="0" applyNumberFormat="1" applyFont="1" applyBorder="1"/>
    <xf numFmtId="49" fontId="21" fillId="0" borderId="27" xfId="0" applyNumberFormat="1" applyFont="1" applyBorder="1" applyAlignment="1">
      <alignment horizontal="left"/>
    </xf>
    <xf numFmtId="0" fontId="21" fillId="0" borderId="27" xfId="0" applyFont="1" applyBorder="1" applyAlignment="1">
      <alignment horizontal="center"/>
    </xf>
    <xf numFmtId="0" fontId="21" fillId="0" borderId="27" xfId="4" applyFont="1" applyBorder="1" applyAlignment="1">
      <alignment horizontal="center"/>
    </xf>
    <xf numFmtId="166" fontId="21" fillId="0" borderId="27" xfId="4" applyNumberFormat="1" applyFont="1" applyFill="1" applyBorder="1" applyAlignment="1"/>
    <xf numFmtId="0" fontId="14" fillId="0" borderId="0" xfId="0" applyFont="1"/>
    <xf numFmtId="0" fontId="14" fillId="0" borderId="15" xfId="0" applyFont="1" applyBorder="1" applyAlignment="1">
      <alignment horizontal="center" wrapText="1" shrinkToFit="1"/>
    </xf>
    <xf numFmtId="0" fontId="14" fillId="0" borderId="3" xfId="0" applyFont="1" applyBorder="1" applyAlignment="1">
      <alignment horizontal="center" wrapText="1" shrinkToFit="1"/>
    </xf>
    <xf numFmtId="0" fontId="21" fillId="0" borderId="1" xfId="0" applyFont="1" applyBorder="1" applyAlignment="1">
      <alignment horizontal="center"/>
    </xf>
    <xf numFmtId="0" fontId="17" fillId="0" borderId="1" xfId="0" applyFont="1" applyBorder="1" applyAlignment="1">
      <alignment horizontal="left" wrapText="1"/>
    </xf>
    <xf numFmtId="0" fontId="21" fillId="0" borderId="1" xfId="0" applyFont="1" applyBorder="1" applyAlignment="1">
      <alignment horizontal="left"/>
    </xf>
    <xf numFmtId="0" fontId="21" fillId="0" borderId="1" xfId="0" applyFont="1" applyBorder="1" applyAlignment="1">
      <alignment wrapText="1"/>
    </xf>
    <xf numFmtId="0" fontId="21" fillId="0" borderId="1" xfId="0" applyFont="1" applyFill="1" applyBorder="1" applyAlignment="1">
      <alignment horizontal="center"/>
    </xf>
    <xf numFmtId="2" fontId="21" fillId="0" borderId="1" xfId="0" applyNumberFormat="1" applyFont="1" applyBorder="1"/>
    <xf numFmtId="2" fontId="21" fillId="0" borderId="1" xfId="4" applyNumberFormat="1" applyFont="1" applyBorder="1"/>
    <xf numFmtId="0" fontId="21" fillId="0" borderId="1" xfId="0" applyFont="1" applyBorder="1" applyAlignment="1">
      <alignment horizontal="center" wrapText="1"/>
    </xf>
    <xf numFmtId="0" fontId="21" fillId="0" borderId="1" xfId="0" applyFont="1" applyBorder="1" applyAlignment="1">
      <alignment horizontal="left" wrapText="1"/>
    </xf>
    <xf numFmtId="0" fontId="17" fillId="0" borderId="0" xfId="0" applyFont="1"/>
    <xf numFmtId="0" fontId="21" fillId="0" borderId="0" xfId="0" applyFont="1"/>
    <xf numFmtId="0" fontId="21" fillId="0" borderId="0" xfId="0" applyFont="1" applyAlignment="1">
      <alignment wrapText="1"/>
    </xf>
    <xf numFmtId="0" fontId="17" fillId="0" borderId="1" xfId="0" applyFont="1" applyFill="1" applyBorder="1" applyAlignment="1">
      <alignment horizontal="center" vertical="center" textRotation="90" wrapText="1"/>
    </xf>
    <xf numFmtId="2" fontId="17" fillId="0" borderId="1" xfId="0" applyNumberFormat="1" applyFont="1" applyFill="1" applyBorder="1" applyAlignment="1">
      <alignment horizontal="center" vertical="center" textRotation="90" wrapText="1"/>
    </xf>
    <xf numFmtId="0" fontId="17" fillId="0" borderId="1" xfId="0" applyFont="1" applyBorder="1" applyAlignment="1">
      <alignment horizontal="center" wrapText="1"/>
    </xf>
    <xf numFmtId="0" fontId="17" fillId="0" borderId="1" xfId="0" applyFont="1" applyBorder="1" applyAlignment="1">
      <alignment horizontal="center"/>
    </xf>
    <xf numFmtId="0" fontId="21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 wrapText="1"/>
    </xf>
    <xf numFmtId="2" fontId="21" fillId="0" borderId="1" xfId="0" applyNumberFormat="1" applyFont="1" applyBorder="1" applyAlignment="1">
      <alignment vertical="center" wrapText="1"/>
    </xf>
    <xf numFmtId="2" fontId="21" fillId="2" borderId="1" xfId="0" applyNumberFormat="1" applyFont="1" applyFill="1" applyBorder="1" applyAlignment="1">
      <alignment vertical="center"/>
    </xf>
    <xf numFmtId="0" fontId="26" fillId="0" borderId="1" xfId="0" applyFont="1" applyBorder="1" applyAlignment="1">
      <alignment horizontal="center"/>
    </xf>
    <xf numFmtId="0" fontId="27" fillId="0" borderId="1" xfId="0" applyFont="1" applyBorder="1" applyAlignment="1">
      <alignment vertical="center" wrapText="1"/>
    </xf>
    <xf numFmtId="49" fontId="21" fillId="0" borderId="1" xfId="0" applyNumberFormat="1" applyFont="1" applyBorder="1" applyAlignment="1">
      <alignment horizontal="center"/>
    </xf>
    <xf numFmtId="0" fontId="21" fillId="0" borderId="1" xfId="0" applyFont="1" applyBorder="1"/>
    <xf numFmtId="165" fontId="21" fillId="0" borderId="1" xfId="0" applyNumberFormat="1" applyFont="1" applyBorder="1" applyAlignment="1">
      <alignment horizontal="center"/>
    </xf>
    <xf numFmtId="2" fontId="21" fillId="0" borderId="1" xfId="0" applyNumberFormat="1" applyFont="1" applyBorder="1" applyAlignment="1">
      <alignment vertical="center"/>
    </xf>
    <xf numFmtId="2" fontId="21" fillId="0" borderId="1" xfId="4" applyNumberFormat="1" applyFont="1" applyBorder="1" applyAlignment="1">
      <alignment vertical="center"/>
    </xf>
    <xf numFmtId="0" fontId="14" fillId="0" borderId="1" xfId="0" applyFont="1" applyBorder="1"/>
    <xf numFmtId="0" fontId="21" fillId="0" borderId="1" xfId="0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vertical="center" wrapText="1"/>
    </xf>
    <xf numFmtId="164" fontId="22" fillId="0" borderId="1" xfId="0" applyNumberFormat="1" applyFont="1" applyFill="1" applyBorder="1" applyAlignment="1" applyProtection="1">
      <alignment horizontal="right" vertical="center"/>
    </xf>
    <xf numFmtId="4" fontId="22" fillId="0" borderId="1" xfId="0" applyNumberFormat="1" applyFont="1" applyFill="1" applyBorder="1" applyAlignment="1" applyProtection="1">
      <alignment horizontal="right" vertical="center"/>
    </xf>
    <xf numFmtId="0" fontId="21" fillId="0" borderId="1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center" vertical="center"/>
    </xf>
    <xf numFmtId="2" fontId="21" fillId="2" borderId="1" xfId="0" applyNumberFormat="1" applyFont="1" applyFill="1" applyBorder="1" applyAlignment="1">
      <alignment horizontal="center" vertical="center"/>
    </xf>
    <xf numFmtId="0" fontId="21" fillId="2" borderId="1" xfId="0" applyFont="1" applyFill="1" applyBorder="1" applyAlignment="1">
      <alignment horizontal="left" wrapText="1"/>
    </xf>
    <xf numFmtId="2" fontId="21" fillId="0" borderId="1" xfId="0" applyNumberFormat="1" applyFont="1" applyFill="1" applyBorder="1" applyAlignment="1">
      <alignment vertical="center"/>
    </xf>
    <xf numFmtId="0" fontId="28" fillId="0" borderId="1" xfId="0" applyFont="1" applyBorder="1"/>
    <xf numFmtId="0" fontId="17" fillId="0" borderId="1" xfId="0" applyFont="1" applyBorder="1" applyAlignment="1">
      <alignment vertical="center" wrapText="1"/>
    </xf>
    <xf numFmtId="0" fontId="17" fillId="0" borderId="1" xfId="0" applyFont="1" applyBorder="1" applyAlignment="1">
      <alignment wrapText="1"/>
    </xf>
    <xf numFmtId="49" fontId="21" fillId="0" borderId="1" xfId="0" applyNumberFormat="1" applyFont="1" applyBorder="1" applyAlignment="1">
      <alignment horizontal="center" vertical="center"/>
    </xf>
    <xf numFmtId="165" fontId="21" fillId="0" borderId="1" xfId="0" applyNumberFormat="1" applyFont="1" applyBorder="1" applyAlignment="1">
      <alignment horizontal="center" vertical="center"/>
    </xf>
    <xf numFmtId="0" fontId="21" fillId="2" borderId="1" xfId="0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left" wrapText="1"/>
    </xf>
    <xf numFmtId="0" fontId="21" fillId="2" borderId="1" xfId="0" applyFont="1" applyFill="1" applyBorder="1" applyAlignment="1">
      <alignment horizontal="center"/>
    </xf>
    <xf numFmtId="2" fontId="21" fillId="0" borderId="1" xfId="0" applyNumberFormat="1" applyFont="1" applyFill="1" applyBorder="1" applyAlignment="1">
      <alignment horizontal="right"/>
    </xf>
    <xf numFmtId="2" fontId="21" fillId="0" borderId="1" xfId="4" applyNumberFormat="1" applyFont="1" applyBorder="1" applyAlignment="1">
      <alignment horizontal="right"/>
    </xf>
    <xf numFmtId="0" fontId="17" fillId="0" borderId="1" xfId="0" applyFont="1" applyBorder="1" applyAlignment="1">
      <alignment horizontal="center" vertical="center" wrapText="1"/>
    </xf>
    <xf numFmtId="2" fontId="17" fillId="0" borderId="1" xfId="0" applyNumberFormat="1" applyFont="1" applyBorder="1" applyAlignment="1">
      <alignment vertical="center" wrapText="1"/>
    </xf>
    <xf numFmtId="0" fontId="21" fillId="0" borderId="1" xfId="0" applyFont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horizontal="left" vertical="center" wrapText="1"/>
    </xf>
    <xf numFmtId="0" fontId="29" fillId="0" borderId="1" xfId="0" applyFont="1" applyBorder="1" applyAlignment="1">
      <alignment wrapText="1"/>
    </xf>
    <xf numFmtId="0" fontId="29" fillId="0" borderId="1" xfId="0" applyFont="1" applyBorder="1" applyAlignment="1">
      <alignment horizontal="left" wrapText="1"/>
    </xf>
    <xf numFmtId="0" fontId="21" fillId="0" borderId="1" xfId="0" applyFont="1" applyFill="1" applyBorder="1" applyAlignment="1">
      <alignment horizontal="center" wrapText="1"/>
    </xf>
    <xf numFmtId="0" fontId="29" fillId="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left" vertical="center" wrapText="1"/>
    </xf>
    <xf numFmtId="0" fontId="17" fillId="2" borderId="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wrapText="1"/>
    </xf>
    <xf numFmtId="0" fontId="26" fillId="2" borderId="1" xfId="0" applyFont="1" applyFill="1" applyBorder="1" applyAlignment="1">
      <alignment horizontal="center" vertical="center"/>
    </xf>
    <xf numFmtId="0" fontId="27" fillId="2" borderId="1" xfId="0" applyFont="1" applyFill="1" applyBorder="1" applyAlignment="1">
      <alignment horizontal="left" wrapText="1"/>
    </xf>
    <xf numFmtId="0" fontId="29" fillId="2" borderId="1" xfId="0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horizontal="center" vertical="center"/>
    </xf>
    <xf numFmtId="2" fontId="29" fillId="2" borderId="1" xfId="0" applyNumberFormat="1" applyFont="1" applyFill="1" applyBorder="1" applyAlignment="1">
      <alignment vertical="center"/>
    </xf>
    <xf numFmtId="0" fontId="26" fillId="0" borderId="1" xfId="0" applyFont="1" applyFill="1" applyBorder="1" applyAlignment="1">
      <alignment horizontal="center" vertical="center" wrapText="1"/>
    </xf>
    <xf numFmtId="0" fontId="30" fillId="2" borderId="1" xfId="0" applyFont="1" applyFill="1" applyBorder="1" applyAlignment="1">
      <alignment horizontal="left" wrapText="1"/>
    </xf>
    <xf numFmtId="0" fontId="27" fillId="0" borderId="1" xfId="0" applyFont="1" applyBorder="1" applyAlignment="1">
      <alignment horizontal="left" vertical="center" wrapText="1"/>
    </xf>
    <xf numFmtId="0" fontId="31" fillId="0" borderId="1" xfId="0" applyFont="1" applyBorder="1" applyAlignment="1">
      <alignment vertical="center" wrapText="1"/>
    </xf>
    <xf numFmtId="0" fontId="24" fillId="0" borderId="1" xfId="0" applyFont="1" applyBorder="1" applyAlignment="1">
      <alignment horizontal="center" vertical="center" wrapText="1"/>
    </xf>
    <xf numFmtId="2" fontId="24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vertical="center" wrapText="1"/>
    </xf>
    <xf numFmtId="0" fontId="21" fillId="0" borderId="1" xfId="0" applyFont="1" applyBorder="1" applyAlignment="1">
      <alignment horizontal="center" vertical="center"/>
    </xf>
    <xf numFmtId="0" fontId="29" fillId="0" borderId="1" xfId="0" applyFont="1" applyBorder="1" applyAlignment="1">
      <alignment horizontal="center"/>
    </xf>
    <xf numFmtId="0" fontId="17" fillId="0" borderId="1" xfId="0" applyFont="1" applyFill="1" applyBorder="1" applyAlignment="1">
      <alignment horizontal="center" vertical="center" wrapText="1"/>
    </xf>
    <xf numFmtId="0" fontId="30" fillId="0" borderId="1" xfId="0" applyFont="1" applyBorder="1" applyAlignment="1">
      <alignment vertical="center" wrapText="1"/>
    </xf>
    <xf numFmtId="0" fontId="21" fillId="0" borderId="0" xfId="0" applyFont="1" applyBorder="1" applyAlignment="1">
      <alignment vertical="center" wrapText="1"/>
    </xf>
    <xf numFmtId="0" fontId="21" fillId="0" borderId="0" xfId="0" applyFont="1" applyBorder="1" applyAlignment="1">
      <alignment horizontal="left" wrapText="1"/>
    </xf>
    <xf numFmtId="49" fontId="21" fillId="0" borderId="1" xfId="0" applyNumberFormat="1" applyFont="1" applyFill="1" applyBorder="1" applyAlignment="1" applyProtection="1">
      <alignment horizontal="left" vertical="center"/>
    </xf>
    <xf numFmtId="49" fontId="22" fillId="0" borderId="1" xfId="0" applyNumberFormat="1" applyFont="1" applyFill="1" applyBorder="1" applyAlignment="1" applyProtection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0" fontId="29" fillId="0" borderId="1" xfId="0" applyFont="1" applyFill="1" applyBorder="1" applyAlignment="1">
      <alignment horizontal="center" wrapText="1"/>
    </xf>
    <xf numFmtId="0" fontId="17" fillId="0" borderId="1" xfId="0" applyFont="1" applyBorder="1" applyAlignment="1">
      <alignment horizontal="left"/>
    </xf>
    <xf numFmtId="0" fontId="21" fillId="0" borderId="0" xfId="0" applyFont="1" applyAlignment="1">
      <alignment horizontal="left" wrapText="1"/>
    </xf>
    <xf numFmtId="0" fontId="29" fillId="0" borderId="0" xfId="0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0" fontId="21" fillId="2" borderId="0" xfId="0" applyFont="1" applyFill="1" applyBorder="1" applyAlignment="1">
      <alignment horizontal="center" vertical="center"/>
    </xf>
    <xf numFmtId="2" fontId="29" fillId="2" borderId="0" xfId="0" applyNumberFormat="1" applyFont="1" applyFill="1" applyBorder="1" applyAlignment="1">
      <alignment horizontal="center" vertical="center"/>
    </xf>
    <xf numFmtId="2" fontId="21" fillId="2" borderId="0" xfId="0" applyNumberFormat="1" applyFont="1" applyFill="1" applyBorder="1" applyAlignment="1">
      <alignment horizontal="center" vertical="center"/>
    </xf>
    <xf numFmtId="165" fontId="17" fillId="2" borderId="0" xfId="0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wrapText="1"/>
    </xf>
    <xf numFmtId="0" fontId="21" fillId="0" borderId="24" xfId="0" applyFont="1" applyBorder="1" applyAlignment="1">
      <alignment horizontal="center" wrapText="1"/>
    </xf>
    <xf numFmtId="0" fontId="21" fillId="0" borderId="24" xfId="0" applyFont="1" applyBorder="1" applyAlignment="1">
      <alignment vertical="center" wrapText="1"/>
    </xf>
    <xf numFmtId="0" fontId="21" fillId="0" borderId="10" xfId="0" applyFont="1" applyBorder="1" applyAlignment="1">
      <alignment horizontal="left" wrapText="1"/>
    </xf>
    <xf numFmtId="0" fontId="21" fillId="0" borderId="0" xfId="0" applyFont="1" applyAlignment="1">
      <alignment horizontal="center"/>
    </xf>
    <xf numFmtId="0" fontId="29" fillId="0" borderId="0" xfId="0" applyFont="1" applyAlignment="1">
      <alignment wrapText="1"/>
    </xf>
    <xf numFmtId="0" fontId="29" fillId="0" borderId="0" xfId="0" applyFont="1" applyAlignment="1">
      <alignment horizontal="center" wrapText="1"/>
    </xf>
    <xf numFmtId="0" fontId="21" fillId="0" borderId="0" xfId="0" applyFont="1" applyAlignment="1">
      <alignment horizontal="center" wrapText="1"/>
    </xf>
    <xf numFmtId="0" fontId="17" fillId="0" borderId="9" xfId="0" applyFont="1" applyBorder="1" applyAlignment="1">
      <alignment vertical="center" wrapText="1"/>
    </xf>
    <xf numFmtId="0" fontId="16" fillId="0" borderId="0" xfId="0" applyFont="1" applyFill="1" applyBorder="1" applyAlignment="1">
      <alignment horizontal="left"/>
    </xf>
    <xf numFmtId="0" fontId="32" fillId="0" borderId="0" xfId="0" applyFont="1"/>
    <xf numFmtId="2" fontId="17" fillId="0" borderId="0" xfId="0" applyNumberFormat="1" applyFont="1"/>
    <xf numFmtId="0" fontId="16" fillId="0" borderId="0" xfId="0" applyFont="1" applyFill="1" applyBorder="1" applyAlignment="1">
      <alignment horizontal="center" wrapText="1"/>
    </xf>
    <xf numFmtId="0" fontId="16" fillId="0" borderId="0" xfId="0" applyFont="1" applyBorder="1" applyAlignment="1">
      <alignment horizontal="left"/>
    </xf>
    <xf numFmtId="0" fontId="33" fillId="0" borderId="0" xfId="0" applyFont="1"/>
    <xf numFmtId="0" fontId="16" fillId="0" borderId="0" xfId="0" applyFont="1" applyAlignment="1">
      <alignment wrapText="1"/>
    </xf>
    <xf numFmtId="0" fontId="34" fillId="0" borderId="0" xfId="0" applyFont="1"/>
    <xf numFmtId="0" fontId="35" fillId="0" borderId="0" xfId="0" applyFont="1"/>
    <xf numFmtId="0" fontId="21" fillId="0" borderId="24" xfId="0" applyFont="1" applyBorder="1" applyAlignment="1">
      <alignment horizontal="center" vertical="center" wrapText="1"/>
    </xf>
    <xf numFmtId="2" fontId="21" fillId="2" borderId="24" xfId="0" applyNumberFormat="1" applyFont="1" applyFill="1" applyBorder="1" applyAlignment="1">
      <alignment vertical="center"/>
    </xf>
    <xf numFmtId="0" fontId="17" fillId="0" borderId="1" xfId="0" applyFont="1" applyBorder="1" applyAlignment="1">
      <alignment horizontal="left" vertical="center"/>
    </xf>
    <xf numFmtId="0" fontId="21" fillId="0" borderId="10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 wrapText="1"/>
    </xf>
    <xf numFmtId="2" fontId="17" fillId="2" borderId="10" xfId="0" applyNumberFormat="1" applyFont="1" applyFill="1" applyBorder="1" applyAlignment="1">
      <alignment vertical="center"/>
    </xf>
    <xf numFmtId="165" fontId="32" fillId="0" borderId="0" xfId="0" applyNumberFormat="1" applyFont="1"/>
    <xf numFmtId="0" fontId="13" fillId="0" borderId="2" xfId="0" applyFont="1" applyFill="1" applyBorder="1" applyAlignment="1">
      <alignment horizontal="left" vertical="center" wrapText="1"/>
    </xf>
    <xf numFmtId="0" fontId="13" fillId="2" borderId="3" xfId="0" applyFont="1" applyFill="1" applyBorder="1" applyAlignment="1">
      <alignment horizontal="left" wrapText="1"/>
    </xf>
    <xf numFmtId="0" fontId="13" fillId="2" borderId="3" xfId="0" applyFont="1" applyFill="1" applyBorder="1" applyAlignment="1">
      <alignment horizontal="center" vertical="center"/>
    </xf>
    <xf numFmtId="165" fontId="13" fillId="2" borderId="3" xfId="0" applyNumberFormat="1" applyFont="1" applyFill="1" applyBorder="1" applyAlignment="1">
      <alignment horizontal="center" vertical="center"/>
    </xf>
    <xf numFmtId="2" fontId="13" fillId="2" borderId="3" xfId="0" applyNumberFormat="1" applyFont="1" applyFill="1" applyBorder="1" applyAlignment="1">
      <alignment vertical="center"/>
    </xf>
    <xf numFmtId="2" fontId="13" fillId="0" borderId="4" xfId="4" applyNumberFormat="1" applyFont="1" applyBorder="1" applyAlignment="1"/>
    <xf numFmtId="164" fontId="39" fillId="0" borderId="2" xfId="0" applyNumberFormat="1" applyFont="1" applyFill="1" applyBorder="1" applyAlignment="1" applyProtection="1">
      <alignment horizontal="right" vertical="center"/>
    </xf>
    <xf numFmtId="4" fontId="39" fillId="0" borderId="4" xfId="0" applyNumberFormat="1" applyFont="1" applyFill="1" applyBorder="1" applyAlignment="1" applyProtection="1">
      <alignment horizontal="right" vertical="center"/>
    </xf>
    <xf numFmtId="0" fontId="37" fillId="0" borderId="2" xfId="0" applyFont="1" applyBorder="1"/>
    <xf numFmtId="0" fontId="37" fillId="0" borderId="4" xfId="0" applyFont="1" applyBorder="1"/>
    <xf numFmtId="165" fontId="13" fillId="0" borderId="3" xfId="0" applyNumberFormat="1" applyFont="1" applyBorder="1" applyAlignment="1">
      <alignment horizontal="center"/>
    </xf>
    <xf numFmtId="2" fontId="13" fillId="2" borderId="3" xfId="0" applyNumberFormat="1" applyFont="1" applyFill="1" applyBorder="1" applyAlignment="1"/>
    <xf numFmtId="2" fontId="13" fillId="2" borderId="3" xfId="0" applyNumberFormat="1" applyFont="1" applyFill="1" applyBorder="1" applyAlignment="1">
      <alignment horizontal="center" vertical="center"/>
    </xf>
    <xf numFmtId="2" fontId="13" fillId="2" borderId="4" xfId="0" applyNumberFormat="1" applyFont="1" applyFill="1" applyBorder="1" applyAlignment="1">
      <alignment vertical="center"/>
    </xf>
    <xf numFmtId="0" fontId="13" fillId="0" borderId="2" xfId="0" applyFont="1" applyBorder="1" applyAlignment="1">
      <alignment horizontal="left"/>
    </xf>
    <xf numFmtId="0" fontId="13" fillId="0" borderId="3" xfId="0" applyFont="1" applyBorder="1"/>
    <xf numFmtId="0" fontId="13" fillId="0" borderId="3" xfId="0" applyFont="1" applyBorder="1" applyAlignment="1">
      <alignment horizontal="center"/>
    </xf>
    <xf numFmtId="2" fontId="13" fillId="0" borderId="3" xfId="0" applyNumberFormat="1" applyFont="1" applyFill="1" applyBorder="1" applyAlignment="1"/>
    <xf numFmtId="0" fontId="40" fillId="0" borderId="2" xfId="0" applyFont="1" applyBorder="1"/>
    <xf numFmtId="0" fontId="40" fillId="0" borderId="4" xfId="0" applyFont="1" applyBorder="1"/>
    <xf numFmtId="0" fontId="41" fillId="0" borderId="0" xfId="0" applyFont="1"/>
    <xf numFmtId="49" fontId="13" fillId="0" borderId="2" xfId="0" applyNumberFormat="1" applyFont="1" applyBorder="1"/>
    <xf numFmtId="49" fontId="13" fillId="0" borderId="3" xfId="0" applyNumberFormat="1" applyFont="1" applyBorder="1" applyAlignment="1">
      <alignment horizontal="center"/>
    </xf>
    <xf numFmtId="2" fontId="13" fillId="0" borderId="3" xfId="0" applyNumberFormat="1" applyFont="1" applyBorder="1" applyAlignment="1"/>
    <xf numFmtId="0" fontId="13" fillId="0" borderId="26" xfId="0" applyFont="1" applyFill="1" applyBorder="1" applyAlignment="1">
      <alignment horizontal="left" vertical="center" wrapText="1"/>
    </xf>
    <xf numFmtId="0" fontId="13" fillId="2" borderId="27" xfId="0" applyFont="1" applyFill="1" applyBorder="1" applyAlignment="1">
      <alignment horizontal="left" wrapText="1"/>
    </xf>
    <xf numFmtId="0" fontId="13" fillId="2" borderId="27" xfId="0" applyFont="1" applyFill="1" applyBorder="1" applyAlignment="1">
      <alignment horizontal="center" vertical="center"/>
    </xf>
    <xf numFmtId="2" fontId="13" fillId="2" borderId="27" xfId="0" applyNumberFormat="1" applyFont="1" applyFill="1" applyBorder="1" applyAlignment="1">
      <alignment horizontal="center" vertical="center"/>
    </xf>
    <xf numFmtId="2" fontId="13" fillId="2" borderId="27" xfId="0" applyNumberFormat="1" applyFont="1" applyFill="1" applyBorder="1" applyAlignment="1">
      <alignment vertical="center"/>
    </xf>
    <xf numFmtId="2" fontId="13" fillId="0" borderId="25" xfId="0" applyNumberFormat="1" applyFont="1" applyFill="1" applyBorder="1" applyAlignment="1">
      <alignment vertical="center"/>
    </xf>
    <xf numFmtId="2" fontId="21" fillId="0" borderId="1" xfId="0" applyNumberFormat="1" applyFont="1" applyBorder="1" applyAlignment="1">
      <alignment horizontal="left" vertical="center" wrapText="1"/>
    </xf>
    <xf numFmtId="0" fontId="38" fillId="0" borderId="0" xfId="0" applyFont="1" applyBorder="1"/>
    <xf numFmtId="49" fontId="14" fillId="0" borderId="0" xfId="0" applyNumberFormat="1" applyFont="1" applyBorder="1" applyAlignment="1">
      <alignment horizontal="center"/>
    </xf>
    <xf numFmtId="0" fontId="14" fillId="0" borderId="30" xfId="0" applyFont="1" applyBorder="1"/>
    <xf numFmtId="0" fontId="14" fillId="0" borderId="31" xfId="0" applyFont="1" applyBorder="1"/>
    <xf numFmtId="2" fontId="14" fillId="0" borderId="31" xfId="0" applyNumberFormat="1" applyFont="1" applyBorder="1"/>
    <xf numFmtId="0" fontId="14" fillId="0" borderId="32" xfId="0" applyFont="1" applyBorder="1"/>
    <xf numFmtId="0" fontId="21" fillId="0" borderId="1" xfId="0" applyFont="1" applyBorder="1" applyAlignment="1">
      <alignment horizontal="left" vertical="top" wrapText="1"/>
    </xf>
    <xf numFmtId="0" fontId="13" fillId="0" borderId="33" xfId="0" applyFont="1" applyFill="1" applyBorder="1" applyAlignment="1">
      <alignment horizontal="left" vertical="center" wrapText="1"/>
    </xf>
    <xf numFmtId="0" fontId="13" fillId="2" borderId="34" xfId="0" applyFont="1" applyFill="1" applyBorder="1" applyAlignment="1">
      <alignment horizontal="left" wrapText="1"/>
    </xf>
    <xf numFmtId="0" fontId="13" fillId="2" borderId="34" xfId="0" applyFont="1" applyFill="1" applyBorder="1" applyAlignment="1">
      <alignment horizontal="center" vertical="center"/>
    </xf>
    <xf numFmtId="2" fontId="13" fillId="2" borderId="34" xfId="0" applyNumberFormat="1" applyFont="1" applyFill="1" applyBorder="1" applyAlignment="1">
      <alignment horizontal="center" vertical="center"/>
    </xf>
    <xf numFmtId="2" fontId="13" fillId="2" borderId="34" xfId="0" applyNumberFormat="1" applyFont="1" applyFill="1" applyBorder="1" applyAlignment="1">
      <alignment vertical="center"/>
    </xf>
    <xf numFmtId="2" fontId="13" fillId="0" borderId="35" xfId="0" applyNumberFormat="1" applyFont="1" applyFill="1" applyBorder="1" applyAlignment="1">
      <alignment vertical="center"/>
    </xf>
    <xf numFmtId="0" fontId="37" fillId="0" borderId="0" xfId="0" applyFont="1" applyBorder="1"/>
    <xf numFmtId="4" fontId="37" fillId="0" borderId="36" xfId="0" applyNumberFormat="1" applyFont="1" applyBorder="1"/>
    <xf numFmtId="0" fontId="14" fillId="0" borderId="28" xfId="0" applyFont="1" applyBorder="1"/>
    <xf numFmtId="0" fontId="37" fillId="0" borderId="26" xfId="0" applyFont="1" applyBorder="1"/>
    <xf numFmtId="4" fontId="37" fillId="0" borderId="25" xfId="0" applyNumberFormat="1" applyFont="1" applyBorder="1"/>
    <xf numFmtId="164" fontId="22" fillId="0" borderId="2" xfId="0" applyNumberFormat="1" applyFont="1" applyFill="1" applyBorder="1" applyAlignment="1" applyProtection="1">
      <alignment horizontal="right"/>
    </xf>
    <xf numFmtId="2" fontId="36" fillId="2" borderId="34" xfId="0" applyNumberFormat="1" applyFont="1" applyFill="1" applyBorder="1" applyAlignment="1">
      <alignment horizontal="center" vertical="center"/>
    </xf>
    <xf numFmtId="0" fontId="37" fillId="0" borderId="34" xfId="0" applyFont="1" applyBorder="1"/>
    <xf numFmtId="4" fontId="37" fillId="0" borderId="34" xfId="0" applyNumberFormat="1" applyFont="1" applyBorder="1"/>
    <xf numFmtId="0" fontId="14" fillId="0" borderId="35" xfId="0" applyFont="1" applyBorder="1"/>
    <xf numFmtId="49" fontId="20" fillId="0" borderId="1" xfId="0" applyNumberFormat="1" applyFont="1" applyFill="1" applyBorder="1" applyAlignment="1" applyProtection="1">
      <alignment horizontal="center" vertical="center" textRotation="90"/>
    </xf>
    <xf numFmtId="0" fontId="0" fillId="0" borderId="0" xfId="0" applyAlignment="1"/>
    <xf numFmtId="0" fontId="20" fillId="0" borderId="10" xfId="0" applyNumberFormat="1" applyFont="1" applyFill="1" applyBorder="1" applyAlignment="1" applyProtection="1">
      <alignment vertical="center" textRotation="90"/>
    </xf>
    <xf numFmtId="0" fontId="17" fillId="0" borderId="1" xfId="0" applyFont="1" applyBorder="1" applyAlignment="1">
      <alignment horizontal="center" vertical="center"/>
    </xf>
    <xf numFmtId="2" fontId="17" fillId="2" borderId="1" xfId="0" applyNumberFormat="1" applyFont="1" applyFill="1" applyBorder="1" applyAlignment="1">
      <alignment horizontal="right" vertical="center"/>
    </xf>
    <xf numFmtId="2" fontId="17" fillId="0" borderId="37" xfId="4" applyNumberFormat="1" applyFont="1" applyBorder="1" applyAlignment="1">
      <alignment horizontal="center"/>
    </xf>
    <xf numFmtId="2" fontId="21" fillId="0" borderId="37" xfId="4" applyNumberFormat="1" applyFont="1" applyBorder="1"/>
    <xf numFmtId="0" fontId="0" fillId="0" borderId="2" xfId="0" applyFont="1" applyBorder="1" applyAlignment="1"/>
    <xf numFmtId="0" fontId="0" fillId="0" borderId="38" xfId="0" applyFont="1" applyBorder="1" applyAlignment="1"/>
    <xf numFmtId="0" fontId="21" fillId="0" borderId="4" xfId="0" applyFont="1" applyBorder="1" applyAlignment="1"/>
    <xf numFmtId="164" fontId="22" fillId="0" borderId="39" xfId="0" applyNumberFormat="1" applyFont="1" applyFill="1" applyBorder="1" applyAlignment="1" applyProtection="1">
      <alignment horizontal="right"/>
    </xf>
    <xf numFmtId="4" fontId="22" fillId="0" borderId="40" xfId="0" applyNumberFormat="1" applyFont="1" applyFill="1" applyBorder="1" applyAlignment="1" applyProtection="1">
      <alignment horizontal="right"/>
    </xf>
    <xf numFmtId="164" fontId="22" fillId="0" borderId="26" xfId="0" applyNumberFormat="1" applyFont="1" applyFill="1" applyBorder="1" applyAlignment="1" applyProtection="1">
      <alignment horizontal="right"/>
    </xf>
    <xf numFmtId="4" fontId="22" fillId="0" borderId="25" xfId="0" applyNumberFormat="1" applyFont="1" applyFill="1" applyBorder="1" applyAlignment="1" applyProtection="1">
      <alignment horizontal="right"/>
    </xf>
    <xf numFmtId="0" fontId="0" fillId="0" borderId="0" xfId="0" applyAlignment="1">
      <alignment horizontal="left" vertical="top"/>
    </xf>
    <xf numFmtId="170" fontId="42" fillId="0" borderId="0" xfId="0" applyNumberFormat="1" applyFont="1" applyAlignment="1">
      <alignment horizontal="right"/>
    </xf>
    <xf numFmtId="171" fontId="42" fillId="0" borderId="0" xfId="0" applyNumberFormat="1" applyFont="1" applyAlignment="1">
      <alignment horizontal="right"/>
    </xf>
    <xf numFmtId="0" fontId="42" fillId="0" borderId="0" xfId="0" applyFont="1" applyAlignment="1">
      <alignment horizontal="left" wrapText="1"/>
    </xf>
    <xf numFmtId="170" fontId="43" fillId="0" borderId="1" xfId="0" applyNumberFormat="1" applyFont="1" applyBorder="1" applyAlignment="1">
      <alignment horizontal="right"/>
    </xf>
    <xf numFmtId="171" fontId="43" fillId="0" borderId="1" xfId="0" applyNumberFormat="1" applyFont="1" applyBorder="1" applyAlignment="1">
      <alignment horizontal="right"/>
    </xf>
    <xf numFmtId="0" fontId="43" fillId="0" borderId="1" xfId="0" applyFont="1" applyBorder="1" applyAlignment="1">
      <alignment horizontal="left" wrapText="1"/>
    </xf>
    <xf numFmtId="170" fontId="44" fillId="0" borderId="0" xfId="0" applyNumberFormat="1" applyFont="1" applyAlignment="1">
      <alignment horizontal="right"/>
    </xf>
    <xf numFmtId="171" fontId="44" fillId="0" borderId="0" xfId="0" applyNumberFormat="1" applyFont="1" applyAlignment="1">
      <alignment horizontal="right"/>
    </xf>
    <xf numFmtId="0" fontId="44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0" fontId="45" fillId="0" borderId="0" xfId="0" applyFont="1" applyAlignment="1">
      <alignment horizontal="left"/>
    </xf>
    <xf numFmtId="170" fontId="46" fillId="0" borderId="0" xfId="0" applyNumberFormat="1" applyFont="1" applyAlignment="1">
      <alignment horizontal="right"/>
    </xf>
    <xf numFmtId="171" fontId="46" fillId="0" borderId="0" xfId="0" applyNumberFormat="1" applyFont="1" applyAlignment="1">
      <alignment horizontal="right"/>
    </xf>
    <xf numFmtId="0" fontId="46" fillId="0" borderId="0" xfId="0" applyFont="1" applyAlignment="1">
      <alignment horizontal="left" wrapText="1"/>
    </xf>
    <xf numFmtId="0" fontId="47" fillId="0" borderId="0" xfId="0" applyFont="1"/>
    <xf numFmtId="0" fontId="48" fillId="0" borderId="0" xfId="0" applyFont="1"/>
    <xf numFmtId="0" fontId="49" fillId="0" borderId="0" xfId="0" applyFont="1" applyBorder="1" applyAlignment="1">
      <alignment horizontal="left" wrapText="1"/>
    </xf>
    <xf numFmtId="0" fontId="49" fillId="0" borderId="0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wrapText="1"/>
    </xf>
    <xf numFmtId="0" fontId="50" fillId="0" borderId="1" xfId="0" applyFont="1" applyBorder="1" applyAlignment="1">
      <alignment horizontal="center" wrapText="1"/>
    </xf>
    <xf numFmtId="0" fontId="50" fillId="0" borderId="1" xfId="0" applyFont="1" applyBorder="1" applyAlignment="1">
      <alignment horizontal="left" vertical="center" wrapText="1"/>
    </xf>
    <xf numFmtId="0" fontId="50" fillId="0" borderId="1" xfId="0" applyFont="1" applyBorder="1" applyAlignment="1">
      <alignment horizontal="center"/>
    </xf>
    <xf numFmtId="0" fontId="49" fillId="0" borderId="0" xfId="0" applyFont="1" applyBorder="1" applyAlignment="1">
      <alignment vertical="center" wrapText="1"/>
    </xf>
    <xf numFmtId="0" fontId="50" fillId="0" borderId="1" xfId="0" applyFont="1" applyBorder="1" applyAlignment="1">
      <alignment vertical="center" wrapText="1"/>
    </xf>
    <xf numFmtId="0" fontId="50" fillId="3" borderId="1" xfId="0" applyFont="1" applyFill="1" applyBorder="1" applyAlignment="1">
      <alignment horizontal="center" wrapText="1"/>
    </xf>
    <xf numFmtId="0" fontId="51" fillId="0" borderId="0" xfId="0" applyFont="1"/>
    <xf numFmtId="0" fontId="52" fillId="0" borderId="0" xfId="0" applyFont="1"/>
    <xf numFmtId="0" fontId="53" fillId="0" borderId="0" xfId="0" applyFont="1" applyBorder="1" applyAlignment="1">
      <alignment horizontal="left" wrapText="1"/>
    </xf>
    <xf numFmtId="0" fontId="53" fillId="0" borderId="0" xfId="0" applyFont="1" applyBorder="1" applyAlignment="1">
      <alignment vertical="center" wrapText="1"/>
    </xf>
    <xf numFmtId="0" fontId="54" fillId="0" borderId="1" xfId="0" applyFont="1" applyBorder="1" applyAlignment="1">
      <alignment horizontal="center" vertical="center" wrapText="1"/>
    </xf>
    <xf numFmtId="0" fontId="54" fillId="0" borderId="1" xfId="0" applyFont="1" applyBorder="1" applyAlignment="1">
      <alignment wrapText="1"/>
    </xf>
    <xf numFmtId="0" fontId="54" fillId="0" borderId="1" xfId="0" applyFont="1" applyBorder="1" applyAlignment="1">
      <alignment horizontal="center" wrapText="1"/>
    </xf>
    <xf numFmtId="0" fontId="54" fillId="0" borderId="1" xfId="0" applyFont="1" applyBorder="1" applyAlignment="1">
      <alignment vertical="center" wrapText="1"/>
    </xf>
    <xf numFmtId="0" fontId="54" fillId="0" borderId="1" xfId="0" applyFont="1" applyBorder="1" applyAlignment="1">
      <alignment horizontal="center"/>
    </xf>
    <xf numFmtId="0" fontId="54" fillId="0" borderId="1" xfId="0" applyFont="1" applyBorder="1" applyAlignment="1">
      <alignment horizontal="left" wrapText="1"/>
    </xf>
    <xf numFmtId="0" fontId="50" fillId="0" borderId="1" xfId="0" applyFont="1" applyBorder="1" applyAlignment="1">
      <alignment horizontal="left" wrapText="1"/>
    </xf>
    <xf numFmtId="0" fontId="55" fillId="0" borderId="1" xfId="0" applyFont="1" applyBorder="1" applyAlignment="1">
      <alignment vertical="center" wrapText="1"/>
    </xf>
    <xf numFmtId="0" fontId="54" fillId="3" borderId="1" xfId="0" applyFont="1" applyFill="1" applyBorder="1" applyAlignment="1">
      <alignment horizontal="center" wrapText="1"/>
    </xf>
    <xf numFmtId="0" fontId="57" fillId="0" borderId="1" xfId="0" applyFont="1" applyBorder="1" applyAlignment="1">
      <alignment horizontal="center" wrapText="1"/>
    </xf>
    <xf numFmtId="0" fontId="58" fillId="3" borderId="1" xfId="0" applyFont="1" applyFill="1" applyBorder="1" applyAlignment="1">
      <alignment horizontal="center" textRotation="90" wrapText="1"/>
    </xf>
    <xf numFmtId="49" fontId="57" fillId="0" borderId="1" xfId="0" applyNumberFormat="1" applyFont="1" applyBorder="1" applyAlignment="1">
      <alignment horizontal="center" textRotation="90" wrapText="1"/>
    </xf>
    <xf numFmtId="0" fontId="59" fillId="0" borderId="1" xfId="0" applyFont="1" applyBorder="1" applyAlignment="1">
      <alignment horizontal="left" wrapText="1"/>
    </xf>
    <xf numFmtId="0" fontId="57" fillId="0" borderId="1" xfId="0" applyFont="1" applyBorder="1" applyAlignment="1">
      <alignment horizontal="center" textRotation="90"/>
    </xf>
    <xf numFmtId="0" fontId="60" fillId="3" borderId="1" xfId="0" applyFont="1" applyFill="1" applyBorder="1" applyAlignment="1" applyProtection="1">
      <alignment horizontal="center" vertical="center" wrapText="1"/>
    </xf>
    <xf numFmtId="0" fontId="62" fillId="0" borderId="0" xfId="0" applyFont="1" applyAlignment="1">
      <alignment wrapText="1"/>
    </xf>
    <xf numFmtId="14" fontId="62" fillId="0" borderId="0" xfId="0" applyNumberFormat="1" applyFont="1" applyAlignment="1">
      <alignment wrapText="1"/>
    </xf>
    <xf numFmtId="0" fontId="62" fillId="0" borderId="0" xfId="0" applyFont="1"/>
    <xf numFmtId="0" fontId="61" fillId="0" borderId="0" xfId="0" applyFont="1"/>
    <xf numFmtId="0" fontId="57" fillId="0" borderId="1" xfId="0" applyFont="1" applyBorder="1" applyAlignment="1">
      <alignment horizontal="left" vertical="center" wrapText="1"/>
    </xf>
    <xf numFmtId="49" fontId="57" fillId="0" borderId="1" xfId="0" applyNumberFormat="1" applyFont="1" applyBorder="1" applyAlignment="1">
      <alignment horizontal="center" vertical="center" textRotation="90" wrapText="1"/>
    </xf>
    <xf numFmtId="0" fontId="57" fillId="0" borderId="1" xfId="0" applyFont="1" applyBorder="1" applyAlignment="1">
      <alignment horizontal="center" vertical="center" wrapText="1"/>
    </xf>
    <xf numFmtId="0" fontId="0" fillId="0" borderId="36" xfId="0" applyBorder="1" applyAlignment="1">
      <alignment horizontal="left" vertical="top"/>
    </xf>
    <xf numFmtId="0" fontId="44" fillId="0" borderId="5" xfId="0" applyFont="1" applyBorder="1" applyAlignment="1">
      <alignment horizontal="left" wrapText="1"/>
    </xf>
    <xf numFmtId="0" fontId="44" fillId="0" borderId="0" xfId="0" applyFont="1" applyBorder="1" applyAlignment="1">
      <alignment horizontal="left" wrapText="1"/>
    </xf>
    <xf numFmtId="171" fontId="44" fillId="0" borderId="0" xfId="0" applyNumberFormat="1" applyFont="1" applyBorder="1" applyAlignment="1">
      <alignment horizontal="right"/>
    </xf>
    <xf numFmtId="170" fontId="44" fillId="0" borderId="0" xfId="0" applyNumberFormat="1" applyFont="1" applyBorder="1" applyAlignment="1">
      <alignment horizontal="right"/>
    </xf>
    <xf numFmtId="0" fontId="56" fillId="0" borderId="5" xfId="0" applyFont="1" applyBorder="1" applyAlignment="1">
      <alignment horizontal="left" wrapText="1"/>
    </xf>
    <xf numFmtId="0" fontId="56" fillId="0" borderId="0" xfId="0" applyFont="1" applyBorder="1" applyAlignment="1">
      <alignment horizontal="left" wrapText="1"/>
    </xf>
    <xf numFmtId="171" fontId="56" fillId="0" borderId="0" xfId="0" applyNumberFormat="1" applyFont="1" applyBorder="1" applyAlignment="1">
      <alignment horizontal="right"/>
    </xf>
    <xf numFmtId="170" fontId="56" fillId="0" borderId="0" xfId="0" applyNumberFormat="1" applyFont="1" applyBorder="1" applyAlignment="1">
      <alignment horizontal="right"/>
    </xf>
    <xf numFmtId="0" fontId="61" fillId="0" borderId="0" xfId="0" applyFont="1" applyBorder="1" applyAlignment="1">
      <alignment horizontal="left" wrapText="1"/>
    </xf>
    <xf numFmtId="49" fontId="20" fillId="0" borderId="1" xfId="0" applyNumberFormat="1" applyFont="1" applyFill="1" applyBorder="1" applyAlignment="1" applyProtection="1">
      <alignment horizontal="center" vertical="center" textRotation="90"/>
    </xf>
    <xf numFmtId="0" fontId="20" fillId="0" borderId="1" xfId="0" applyNumberFormat="1" applyFont="1" applyFill="1" applyBorder="1" applyAlignment="1" applyProtection="1">
      <alignment horizontal="center" vertical="center" textRotation="90"/>
    </xf>
    <xf numFmtId="49" fontId="20" fillId="0" borderId="9" xfId="0" applyNumberFormat="1" applyFont="1" applyFill="1" applyBorder="1" applyAlignment="1" applyProtection="1">
      <alignment horizontal="center" vertical="center"/>
    </xf>
    <xf numFmtId="49" fontId="20" fillId="0" borderId="10" xfId="0" applyNumberFormat="1" applyFont="1" applyFill="1" applyBorder="1" applyAlignment="1" applyProtection="1">
      <alignment horizontal="center" vertical="center"/>
    </xf>
    <xf numFmtId="0" fontId="61" fillId="0" borderId="0" xfId="0" applyFont="1" applyBorder="1" applyAlignment="1">
      <alignment horizontal="left" wrapText="1"/>
    </xf>
    <xf numFmtId="0" fontId="61" fillId="0" borderId="34" xfId="0" applyFont="1" applyBorder="1" applyAlignment="1">
      <alignment horizontal="left" wrapText="1"/>
    </xf>
    <xf numFmtId="0" fontId="16" fillId="0" borderId="9" xfId="0" applyFont="1" applyFill="1" applyBorder="1" applyAlignment="1">
      <alignment horizontal="center" shrinkToFit="1"/>
    </xf>
    <xf numFmtId="0" fontId="16" fillId="0" borderId="10" xfId="0" applyFont="1" applyFill="1" applyBorder="1" applyAlignment="1">
      <alignment horizontal="center" shrinkToFit="1"/>
    </xf>
    <xf numFmtId="0" fontId="16" fillId="0" borderId="1" xfId="0" applyFont="1" applyFill="1" applyBorder="1" applyAlignment="1">
      <alignment horizontal="center" wrapText="1" shrinkToFit="1"/>
    </xf>
    <xf numFmtId="0" fontId="16" fillId="0" borderId="1" xfId="0" applyFont="1" applyFill="1" applyBorder="1" applyAlignment="1">
      <alignment horizontal="center"/>
    </xf>
    <xf numFmtId="0" fontId="16" fillId="0" borderId="1" xfId="0" applyFont="1" applyFill="1" applyBorder="1"/>
    <xf numFmtId="165" fontId="18" fillId="0" borderId="1" xfId="0" applyNumberFormat="1" applyFont="1" applyFill="1" applyBorder="1" applyAlignment="1">
      <alignment horizontal="center"/>
    </xf>
    <xf numFmtId="49" fontId="16" fillId="0" borderId="1" xfId="0" applyNumberFormat="1" applyFont="1" applyFill="1" applyBorder="1" applyAlignment="1">
      <alignment horizontal="center"/>
    </xf>
    <xf numFmtId="0" fontId="16" fillId="0" borderId="1" xfId="0" applyFont="1" applyFill="1" applyBorder="1" applyAlignment="1">
      <alignment horizontal="left" wrapText="1"/>
    </xf>
    <xf numFmtId="0" fontId="16" fillId="0" borderId="1" xfId="0" applyFont="1" applyFill="1" applyBorder="1" applyAlignment="1">
      <alignment wrapText="1"/>
    </xf>
    <xf numFmtId="165" fontId="18" fillId="0" borderId="1" xfId="0" applyNumberFormat="1" applyFont="1" applyFill="1" applyBorder="1" applyAlignment="1">
      <alignment horizontal="center" wrapText="1"/>
    </xf>
    <xf numFmtId="0" fontId="16" fillId="0" borderId="1" xfId="0" applyFont="1" applyFill="1" applyBorder="1" applyAlignment="1">
      <alignment horizontal="left"/>
    </xf>
    <xf numFmtId="165" fontId="16" fillId="0" borderId="28" xfId="0" applyNumberFormat="1" applyFont="1" applyFill="1" applyBorder="1" applyAlignment="1">
      <alignment horizontal="center"/>
    </xf>
    <xf numFmtId="165" fontId="16" fillId="0" borderId="23" xfId="0" applyNumberFormat="1" applyFont="1" applyFill="1" applyBorder="1" applyAlignment="1">
      <alignment horizontal="center"/>
    </xf>
    <xf numFmtId="165" fontId="16" fillId="0" borderId="29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21" fillId="0" borderId="0" xfId="0" applyFont="1" applyFill="1" applyBorder="1" applyAlignment="1">
      <alignment horizontal="center" vertical="center"/>
    </xf>
    <xf numFmtId="2" fontId="29" fillId="0" borderId="0" xfId="0" applyNumberFormat="1" applyFont="1" applyFill="1" applyBorder="1" applyAlignment="1">
      <alignment horizontal="center" vertical="center"/>
    </xf>
    <xf numFmtId="2" fontId="21" fillId="0" borderId="0" xfId="0" applyNumberFormat="1" applyFont="1" applyFill="1" applyBorder="1" applyAlignment="1">
      <alignment horizontal="center" vertical="center"/>
    </xf>
    <xf numFmtId="165" fontId="17" fillId="0" borderId="0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wrapText="1"/>
    </xf>
    <xf numFmtId="0" fontId="43" fillId="0" borderId="1" xfId="0" applyFont="1" applyFill="1" applyBorder="1" applyAlignment="1">
      <alignment horizontal="left" wrapText="1"/>
    </xf>
    <xf numFmtId="171" fontId="43" fillId="0" borderId="1" xfId="0" applyNumberFormat="1" applyFont="1" applyFill="1" applyBorder="1" applyAlignment="1">
      <alignment horizontal="right"/>
    </xf>
    <xf numFmtId="170" fontId="43" fillId="0" borderId="1" xfId="0" applyNumberFormat="1" applyFont="1" applyFill="1" applyBorder="1" applyAlignment="1">
      <alignment horizontal="right"/>
    </xf>
  </cellXfs>
  <cellStyles count="5">
    <cellStyle name="Excel Built-in Normal" xfId="1"/>
    <cellStyle name="Hypertextový odkaz" xfId="3" builtinId="8"/>
    <cellStyle name="Normální" xfId="0" builtinId="0"/>
    <cellStyle name="Normální 2" xfId="2"/>
    <cellStyle name="normální_Vysloužilovi" xfId="4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4700B8"/>
      <rgbColor rgb="00FF8080"/>
      <rgbColor rgb="000047FF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havlis.cz/karta.php?kytkaid=1039" TargetMode="External"/><Relationship Id="rId1" Type="http://schemas.openxmlformats.org/officeDocument/2006/relationships/hyperlink" Target="http://www.havlis.cz/karta.php?kytkaid=1039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14"/>
  <sheetViews>
    <sheetView workbookViewId="0">
      <selection activeCell="G30" sqref="G30"/>
    </sheetView>
  </sheetViews>
  <sheetFormatPr defaultRowHeight="12.75"/>
  <cols>
    <col min="2" max="2" width="47.6640625" customWidth="1"/>
    <col min="3" max="3" width="31.1640625" customWidth="1"/>
  </cols>
  <sheetData>
    <row r="2" spans="1:9" ht="37.5" customHeight="1">
      <c r="A2" s="17" t="s">
        <v>272</v>
      </c>
      <c r="B2" s="260"/>
      <c r="C2" s="261"/>
      <c r="D2" s="261"/>
    </row>
    <row r="3" spans="1:9" ht="15.75">
      <c r="A3" s="261"/>
      <c r="B3" s="261"/>
      <c r="C3" s="261"/>
      <c r="D3" s="261"/>
    </row>
    <row r="4" spans="1:9" ht="15.75">
      <c r="A4" s="18" t="s">
        <v>505</v>
      </c>
      <c r="B4" s="18"/>
      <c r="C4" s="18"/>
      <c r="D4" s="261"/>
    </row>
    <row r="5" spans="1:9" ht="15.75">
      <c r="A5" s="18"/>
      <c r="B5" s="18"/>
      <c r="C5" s="262"/>
      <c r="D5" s="261"/>
    </row>
    <row r="6" spans="1:9" ht="15.75">
      <c r="A6" s="407" t="s">
        <v>476</v>
      </c>
      <c r="B6" s="408"/>
      <c r="C6" s="409" t="s">
        <v>477</v>
      </c>
      <c r="D6" s="261"/>
    </row>
    <row r="7" spans="1:9" ht="15.75">
      <c r="A7" s="410">
        <v>1</v>
      </c>
      <c r="B7" s="411" t="s">
        <v>504</v>
      </c>
      <c r="C7" s="412"/>
      <c r="D7" s="261"/>
    </row>
    <row r="8" spans="1:9" ht="15.75">
      <c r="A8" s="413" t="s">
        <v>401</v>
      </c>
      <c r="B8" s="414" t="s">
        <v>480</v>
      </c>
      <c r="C8" s="412"/>
      <c r="D8" s="261"/>
    </row>
    <row r="9" spans="1:9" ht="15.75">
      <c r="A9" s="413" t="s">
        <v>403</v>
      </c>
      <c r="B9" s="411" t="s">
        <v>471</v>
      </c>
      <c r="C9" s="412"/>
      <c r="D9" s="261"/>
    </row>
    <row r="10" spans="1:9" ht="24.75" customHeight="1">
      <c r="A10" s="413" t="s">
        <v>405</v>
      </c>
      <c r="B10" s="415" t="s">
        <v>472</v>
      </c>
      <c r="C10" s="412"/>
      <c r="D10" s="261"/>
    </row>
    <row r="11" spans="1:9" ht="31.5">
      <c r="A11" s="413" t="s">
        <v>407</v>
      </c>
      <c r="B11" s="415" t="s">
        <v>482</v>
      </c>
      <c r="C11" s="416"/>
      <c r="D11" s="261"/>
      <c r="I11" s="325"/>
    </row>
    <row r="12" spans="1:9" ht="15.75">
      <c r="A12" s="417" t="s">
        <v>509</v>
      </c>
      <c r="B12" s="417"/>
      <c r="C12" s="418">
        <f>SUM(C7:C11)</f>
        <v>0</v>
      </c>
      <c r="D12" s="261"/>
    </row>
    <row r="13" spans="1:9" ht="16.5" thickBot="1">
      <c r="A13" s="417" t="s">
        <v>478</v>
      </c>
      <c r="B13" s="417"/>
      <c r="C13" s="419">
        <f>+C12*0.21</f>
        <v>0</v>
      </c>
      <c r="D13" s="261"/>
    </row>
    <row r="14" spans="1:9" ht="16.5" thickTop="1">
      <c r="A14" s="417" t="s">
        <v>479</v>
      </c>
      <c r="B14" s="417"/>
      <c r="C14" s="420">
        <f>SUM(C12:C13)</f>
        <v>0</v>
      </c>
      <c r="D14" s="261"/>
    </row>
  </sheetData>
  <mergeCells count="4">
    <mergeCell ref="A14:B14"/>
    <mergeCell ref="A6:B6"/>
    <mergeCell ref="A12:B12"/>
    <mergeCell ref="A13:B13"/>
  </mergeCells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7"/>
  <sheetViews>
    <sheetView workbookViewId="0">
      <selection activeCell="L305" sqref="L305"/>
    </sheetView>
  </sheetViews>
  <sheetFormatPr defaultRowHeight="12.75"/>
  <cols>
    <col min="1" max="1" width="11.83203125" style="5" customWidth="1"/>
    <col min="2" max="2" width="52.5" style="4" customWidth="1"/>
    <col min="3" max="3" width="5.6640625" style="3" customWidth="1"/>
    <col min="4" max="4" width="7.83203125" style="3" customWidth="1"/>
    <col min="5" max="5" width="9.5" style="4" customWidth="1"/>
    <col min="6" max="6" width="15.1640625" style="4" customWidth="1"/>
    <col min="7" max="7" width="6.33203125" style="4" customWidth="1"/>
    <col min="8" max="8" width="6.1640625" style="4" customWidth="1"/>
    <col min="9" max="9" width="17.6640625" style="2" customWidth="1"/>
    <col min="10" max="10" width="0.1640625" hidden="1" customWidth="1"/>
  </cols>
  <sheetData>
    <row r="1" spans="1:10" ht="15.75">
      <c r="A1" s="17" t="s">
        <v>271</v>
      </c>
      <c r="B1"/>
      <c r="C1"/>
      <c r="D1"/>
      <c r="E1"/>
      <c r="F1"/>
      <c r="G1"/>
      <c r="H1"/>
      <c r="I1"/>
    </row>
    <row r="2" spans="1:10" ht="15.75">
      <c r="A2" s="18" t="s">
        <v>272</v>
      </c>
      <c r="B2"/>
      <c r="C2"/>
      <c r="D2"/>
      <c r="E2"/>
      <c r="F2"/>
      <c r="G2"/>
      <c r="H2"/>
      <c r="I2"/>
    </row>
    <row r="3" spans="1:10" ht="15.75">
      <c r="A3" s="18" t="s">
        <v>503</v>
      </c>
      <c r="B3"/>
      <c r="C3"/>
      <c r="D3"/>
      <c r="E3"/>
      <c r="F3"/>
      <c r="G3"/>
      <c r="H3"/>
      <c r="I3"/>
    </row>
    <row r="4" spans="1:10" ht="100.5" customHeight="1">
      <c r="A4" s="324" t="s">
        <v>0</v>
      </c>
      <c r="B4" s="203" t="s">
        <v>71</v>
      </c>
      <c r="C4" s="167" t="s">
        <v>72</v>
      </c>
      <c r="D4" s="168" t="s">
        <v>73</v>
      </c>
      <c r="E4" s="168" t="s">
        <v>74</v>
      </c>
      <c r="F4" s="167" t="s">
        <v>75</v>
      </c>
      <c r="G4" s="401" t="s">
        <v>76</v>
      </c>
      <c r="H4" s="402"/>
      <c r="I4" s="324" t="s">
        <v>1</v>
      </c>
      <c r="J4" s="326"/>
    </row>
    <row r="5" spans="1:10" ht="24.75" customHeight="1">
      <c r="A5" s="155"/>
      <c r="B5" s="156" t="s">
        <v>62</v>
      </c>
      <c r="C5" s="169"/>
      <c r="D5" s="169"/>
      <c r="E5" s="156"/>
      <c r="F5" s="156"/>
      <c r="G5" s="156"/>
      <c r="H5" s="156"/>
      <c r="I5" s="163"/>
      <c r="J5" s="6"/>
    </row>
    <row r="6" spans="1:10" ht="24" customHeight="1">
      <c r="A6" s="170" t="s">
        <v>3</v>
      </c>
      <c r="B6" s="171" t="s">
        <v>451</v>
      </c>
      <c r="C6" s="172" t="s">
        <v>80</v>
      </c>
      <c r="D6" s="172">
        <v>1</v>
      </c>
      <c r="E6" s="173"/>
      <c r="F6" s="174">
        <f>(D6*E6)</f>
        <v>0</v>
      </c>
      <c r="G6" s="171"/>
      <c r="H6" s="171"/>
      <c r="I6" s="163"/>
      <c r="J6" s="6"/>
    </row>
    <row r="7" spans="1:10" ht="13.5" customHeight="1">
      <c r="A7" s="155" t="s">
        <v>77</v>
      </c>
      <c r="B7" s="171" t="s">
        <v>122</v>
      </c>
      <c r="C7" s="172" t="s">
        <v>80</v>
      </c>
      <c r="D7" s="172">
        <v>1</v>
      </c>
      <c r="E7" s="173"/>
      <c r="F7" s="174">
        <f>(D7*E7)</f>
        <v>0</v>
      </c>
      <c r="G7" s="171"/>
      <c r="H7" s="171"/>
      <c r="I7" s="163"/>
      <c r="J7" s="6"/>
    </row>
    <row r="8" spans="1:10" ht="24.75" customHeight="1">
      <c r="A8" s="155" t="s">
        <v>82</v>
      </c>
      <c r="B8" s="171" t="s">
        <v>84</v>
      </c>
      <c r="C8" s="172" t="s">
        <v>80</v>
      </c>
      <c r="D8" s="172">
        <v>1</v>
      </c>
      <c r="E8" s="173"/>
      <c r="F8" s="174">
        <f>(D8*E8)</f>
        <v>0</v>
      </c>
      <c r="G8" s="171"/>
      <c r="H8" s="171"/>
      <c r="I8" s="163"/>
      <c r="J8" s="6"/>
    </row>
    <row r="9" spans="1:10" ht="13.5" customHeight="1">
      <c r="A9" s="155" t="s">
        <v>77</v>
      </c>
      <c r="B9" s="171" t="s">
        <v>83</v>
      </c>
      <c r="C9" s="172" t="s">
        <v>80</v>
      </c>
      <c r="D9" s="172">
        <v>1</v>
      </c>
      <c r="E9" s="173"/>
      <c r="F9" s="174">
        <f>(D9*E9)</f>
        <v>0</v>
      </c>
      <c r="G9" s="171"/>
      <c r="H9" s="171"/>
      <c r="I9" s="163"/>
      <c r="J9" s="6"/>
    </row>
    <row r="10" spans="1:10" ht="13.5" customHeight="1">
      <c r="A10" s="175" t="s">
        <v>4</v>
      </c>
      <c r="B10" s="176" t="s">
        <v>181</v>
      </c>
      <c r="C10" s="172"/>
      <c r="D10" s="172"/>
      <c r="E10" s="173"/>
      <c r="F10" s="173"/>
      <c r="G10" s="171"/>
      <c r="H10" s="171"/>
      <c r="I10" s="163"/>
      <c r="J10" s="6"/>
    </row>
    <row r="11" spans="1:10" ht="15" customHeight="1">
      <c r="A11" s="177"/>
      <c r="B11" s="178" t="s">
        <v>452</v>
      </c>
      <c r="C11" s="177"/>
      <c r="D11" s="179"/>
      <c r="E11" s="180"/>
      <c r="F11" s="181"/>
      <c r="G11" s="182"/>
      <c r="H11" s="182"/>
      <c r="I11" s="163"/>
      <c r="J11" s="6"/>
    </row>
    <row r="12" spans="1:10" ht="15.75" customHeight="1">
      <c r="A12" s="183" t="s">
        <v>82</v>
      </c>
      <c r="B12" s="178" t="s">
        <v>95</v>
      </c>
      <c r="C12" s="183" t="s">
        <v>96</v>
      </c>
      <c r="D12" s="184">
        <v>5.4</v>
      </c>
      <c r="E12" s="185"/>
      <c r="F12" s="185">
        <f>E12*D12</f>
        <v>0</v>
      </c>
      <c r="G12" s="186">
        <v>0.2</v>
      </c>
      <c r="H12" s="187">
        <f>D12*G12</f>
        <v>1.08</v>
      </c>
      <c r="I12" s="163"/>
      <c r="J12" s="6"/>
    </row>
    <row r="13" spans="1:10" ht="16.5" customHeight="1">
      <c r="A13" s="188">
        <v>596911111</v>
      </c>
      <c r="B13" s="178" t="s">
        <v>97</v>
      </c>
      <c r="C13" s="183" t="s">
        <v>96</v>
      </c>
      <c r="D13" s="184">
        <v>5.4</v>
      </c>
      <c r="E13" s="185"/>
      <c r="F13" s="185">
        <f>E13*D13</f>
        <v>0</v>
      </c>
      <c r="G13" s="182"/>
      <c r="H13" s="182"/>
      <c r="I13" s="163"/>
      <c r="J13" s="6"/>
    </row>
    <row r="14" spans="1:10" ht="13.5" customHeight="1">
      <c r="A14" s="183" t="s">
        <v>86</v>
      </c>
      <c r="B14" s="178" t="s">
        <v>98</v>
      </c>
      <c r="C14" s="183" t="s">
        <v>96</v>
      </c>
      <c r="D14" s="184">
        <v>5.4</v>
      </c>
      <c r="E14" s="185"/>
      <c r="F14" s="185">
        <f>E14*D14</f>
        <v>0</v>
      </c>
      <c r="G14" s="182"/>
      <c r="H14" s="182"/>
      <c r="I14" s="163"/>
      <c r="J14" s="6"/>
    </row>
    <row r="15" spans="1:10" ht="15" customHeight="1">
      <c r="A15" s="183" t="s">
        <v>82</v>
      </c>
      <c r="B15" s="178" t="s">
        <v>99</v>
      </c>
      <c r="C15" s="189" t="s">
        <v>79</v>
      </c>
      <c r="D15" s="190">
        <v>0.4</v>
      </c>
      <c r="E15" s="174"/>
      <c r="F15" s="174">
        <f>(D15*E15)</f>
        <v>0</v>
      </c>
      <c r="G15" s="186">
        <v>0.1</v>
      </c>
      <c r="H15" s="187">
        <f>D15*G15</f>
        <v>4.0000000000000008E-2</v>
      </c>
      <c r="I15" s="163"/>
      <c r="J15" s="6"/>
    </row>
    <row r="16" spans="1:10" ht="15" customHeight="1">
      <c r="A16" s="183" t="s">
        <v>77</v>
      </c>
      <c r="B16" s="178" t="s">
        <v>100</v>
      </c>
      <c r="C16" s="189" t="s">
        <v>96</v>
      </c>
      <c r="D16" s="190">
        <v>5.4</v>
      </c>
      <c r="E16" s="174"/>
      <c r="F16" s="174">
        <f>(D16*E16)</f>
        <v>0</v>
      </c>
      <c r="G16" s="186">
        <v>0.1</v>
      </c>
      <c r="H16" s="187">
        <f>D16*G16</f>
        <v>0.54</v>
      </c>
      <c r="I16" s="163"/>
      <c r="J16" s="6"/>
    </row>
    <row r="17" spans="1:10" ht="15.75" customHeight="1">
      <c r="A17" s="183">
        <v>181111121</v>
      </c>
      <c r="B17" s="191" t="s">
        <v>101</v>
      </c>
      <c r="C17" s="189" t="s">
        <v>96</v>
      </c>
      <c r="D17" s="190">
        <v>5.4</v>
      </c>
      <c r="E17" s="174"/>
      <c r="F17" s="174">
        <f>(D17*E17)</f>
        <v>0</v>
      </c>
      <c r="G17" s="182"/>
      <c r="H17" s="182"/>
      <c r="I17" s="163"/>
      <c r="J17" s="6"/>
    </row>
    <row r="18" spans="1:10" ht="29.25" customHeight="1">
      <c r="A18" s="183">
        <v>122101101</v>
      </c>
      <c r="B18" s="191" t="s">
        <v>102</v>
      </c>
      <c r="C18" s="189" t="s">
        <v>79</v>
      </c>
      <c r="D18" s="190">
        <v>0.54</v>
      </c>
      <c r="E18" s="174"/>
      <c r="F18" s="174">
        <f>(D18*E18)</f>
        <v>0</v>
      </c>
      <c r="G18" s="182"/>
      <c r="H18" s="182"/>
      <c r="I18" s="163"/>
      <c r="J18" s="6"/>
    </row>
    <row r="19" spans="1:10" ht="16.5" customHeight="1">
      <c r="A19" s="155" t="s">
        <v>103</v>
      </c>
      <c r="B19" s="178" t="s">
        <v>104</v>
      </c>
      <c r="C19" s="155" t="s">
        <v>79</v>
      </c>
      <c r="D19" s="179">
        <v>0.54</v>
      </c>
      <c r="E19" s="192"/>
      <c r="F19" s="181">
        <f>D19*E19</f>
        <v>0</v>
      </c>
      <c r="G19" s="193"/>
      <c r="H19" s="193"/>
      <c r="I19" s="163"/>
      <c r="J19" s="6"/>
    </row>
    <row r="20" spans="1:10" ht="15" customHeight="1">
      <c r="A20" s="155" t="s">
        <v>105</v>
      </c>
      <c r="B20" s="178" t="s">
        <v>106</v>
      </c>
      <c r="C20" s="155" t="s">
        <v>79</v>
      </c>
      <c r="D20" s="179">
        <v>0.54</v>
      </c>
      <c r="E20" s="192"/>
      <c r="F20" s="181">
        <f>D20*E20</f>
        <v>0</v>
      </c>
      <c r="G20" s="193"/>
      <c r="H20" s="193"/>
      <c r="I20" s="163"/>
      <c r="J20" s="6"/>
    </row>
    <row r="21" spans="1:10" ht="16.5" customHeight="1">
      <c r="A21" s="177" t="s">
        <v>77</v>
      </c>
      <c r="B21" s="178" t="s">
        <v>107</v>
      </c>
      <c r="C21" s="177" t="s">
        <v>79</v>
      </c>
      <c r="D21" s="179">
        <v>0.54</v>
      </c>
      <c r="E21" s="180"/>
      <c r="F21" s="181">
        <f>D21*E21</f>
        <v>0</v>
      </c>
      <c r="G21" s="182"/>
      <c r="H21" s="182"/>
      <c r="I21" s="163"/>
      <c r="J21" s="6"/>
    </row>
    <row r="22" spans="1:10" ht="27.75" customHeight="1">
      <c r="A22" s="170" t="s">
        <v>6</v>
      </c>
      <c r="B22" s="194" t="s">
        <v>5</v>
      </c>
      <c r="C22" s="172" t="s">
        <v>80</v>
      </c>
      <c r="D22" s="172">
        <v>6</v>
      </c>
      <c r="E22" s="173"/>
      <c r="F22" s="174">
        <f>(D22*E22)</f>
        <v>0</v>
      </c>
      <c r="G22" s="171"/>
      <c r="H22" s="171"/>
      <c r="I22" s="163"/>
      <c r="J22" s="6"/>
    </row>
    <row r="23" spans="1:10" ht="26.25" customHeight="1">
      <c r="A23" s="170" t="s">
        <v>7</v>
      </c>
      <c r="B23" s="194" t="s">
        <v>8</v>
      </c>
      <c r="C23" s="172"/>
      <c r="D23" s="172"/>
      <c r="E23" s="173"/>
      <c r="F23" s="173"/>
      <c r="G23" s="171"/>
      <c r="H23" s="171"/>
      <c r="I23" s="163"/>
      <c r="J23" s="6"/>
    </row>
    <row r="24" spans="1:10" ht="75" customHeight="1">
      <c r="A24" s="183"/>
      <c r="B24" s="158" t="s">
        <v>453</v>
      </c>
      <c r="C24" s="183"/>
      <c r="D24" s="184"/>
      <c r="E24" s="185"/>
      <c r="F24" s="185"/>
      <c r="G24" s="182"/>
      <c r="H24" s="182"/>
      <c r="I24" s="163"/>
      <c r="J24" s="6"/>
    </row>
    <row r="25" spans="1:10" ht="25.5" customHeight="1">
      <c r="A25" s="183" t="s">
        <v>82</v>
      </c>
      <c r="B25" s="158" t="s">
        <v>91</v>
      </c>
      <c r="C25" s="183" t="s">
        <v>79</v>
      </c>
      <c r="D25" s="184">
        <v>4.5</v>
      </c>
      <c r="E25" s="185"/>
      <c r="F25" s="174">
        <f>(E25*D25)</f>
        <v>0</v>
      </c>
      <c r="G25" s="186">
        <v>0.3</v>
      </c>
      <c r="H25" s="187">
        <f>D25*G25</f>
        <v>1.3499999999999999</v>
      </c>
      <c r="I25" s="163"/>
      <c r="J25" s="6"/>
    </row>
    <row r="26" spans="1:10" ht="20.25" customHeight="1">
      <c r="A26" s="183" t="s">
        <v>86</v>
      </c>
      <c r="B26" s="158" t="s">
        <v>87</v>
      </c>
      <c r="C26" s="183" t="s">
        <v>85</v>
      </c>
      <c r="D26" s="184">
        <v>1</v>
      </c>
      <c r="E26" s="174"/>
      <c r="F26" s="174">
        <f>(D26*E26)</f>
        <v>0</v>
      </c>
      <c r="G26" s="186"/>
      <c r="H26" s="187"/>
      <c r="I26" s="163"/>
      <c r="J26" s="6"/>
    </row>
    <row r="27" spans="1:10" ht="22.5" customHeight="1">
      <c r="A27" s="183" t="s">
        <v>86</v>
      </c>
      <c r="B27" s="158" t="s">
        <v>88</v>
      </c>
      <c r="C27" s="183" t="s">
        <v>85</v>
      </c>
      <c r="D27" s="184">
        <v>1</v>
      </c>
      <c r="E27" s="174"/>
      <c r="F27" s="174">
        <f>(D27*E27)</f>
        <v>0</v>
      </c>
      <c r="G27" s="186"/>
      <c r="H27" s="187"/>
      <c r="I27" s="163"/>
      <c r="J27" s="6"/>
    </row>
    <row r="28" spans="1:10" ht="24" customHeight="1">
      <c r="A28" s="183">
        <v>998231311</v>
      </c>
      <c r="B28" s="191" t="s">
        <v>89</v>
      </c>
      <c r="C28" s="189" t="s">
        <v>90</v>
      </c>
      <c r="D28" s="190">
        <f>SUM(H25:H27)</f>
        <v>1.3499999999999999</v>
      </c>
      <c r="E28" s="174"/>
      <c r="F28" s="174">
        <f>(D28*E28)</f>
        <v>0</v>
      </c>
      <c r="G28" s="182"/>
      <c r="H28" s="182"/>
      <c r="I28" s="163"/>
      <c r="J28" s="6"/>
    </row>
    <row r="29" spans="1:10" ht="14.25" customHeight="1">
      <c r="A29" s="183"/>
      <c r="B29" s="191" t="s">
        <v>454</v>
      </c>
      <c r="C29" s="189"/>
      <c r="D29" s="190"/>
      <c r="E29" s="174"/>
      <c r="F29" s="174"/>
      <c r="G29" s="182"/>
      <c r="H29" s="182"/>
      <c r="I29" s="163"/>
      <c r="J29" s="6"/>
    </row>
    <row r="30" spans="1:10" ht="29.25" customHeight="1">
      <c r="A30" s="183" t="s">
        <v>82</v>
      </c>
      <c r="B30" s="191" t="s">
        <v>92</v>
      </c>
      <c r="C30" s="189" t="s">
        <v>80</v>
      </c>
      <c r="D30" s="190">
        <v>2</v>
      </c>
      <c r="E30" s="174"/>
      <c r="F30" s="174">
        <f>(D30*E30)</f>
        <v>0</v>
      </c>
      <c r="G30" s="182"/>
      <c r="H30" s="182"/>
      <c r="I30" s="163"/>
      <c r="J30" s="6"/>
    </row>
    <row r="31" spans="1:10" ht="15" customHeight="1">
      <c r="A31" s="183" t="s">
        <v>82</v>
      </c>
      <c r="B31" s="191" t="s">
        <v>93</v>
      </c>
      <c r="C31" s="189" t="s">
        <v>80</v>
      </c>
      <c r="D31" s="190">
        <v>3</v>
      </c>
      <c r="E31" s="174"/>
      <c r="F31" s="174">
        <f>(D31*E31)</f>
        <v>0</v>
      </c>
      <c r="G31" s="182"/>
      <c r="H31" s="182"/>
      <c r="I31" s="163"/>
      <c r="J31" s="6"/>
    </row>
    <row r="32" spans="1:10" ht="15.75" customHeight="1">
      <c r="A32" s="155" t="s">
        <v>77</v>
      </c>
      <c r="B32" s="171" t="s">
        <v>81</v>
      </c>
      <c r="C32" s="172" t="s">
        <v>80</v>
      </c>
      <c r="D32" s="172">
        <v>3</v>
      </c>
      <c r="E32" s="173"/>
      <c r="F32" s="173">
        <f>(D32*E32)</f>
        <v>0</v>
      </c>
      <c r="G32" s="171"/>
      <c r="H32" s="171"/>
      <c r="I32" s="163"/>
      <c r="J32" s="6"/>
    </row>
    <row r="33" spans="1:10" ht="15.75" customHeight="1">
      <c r="A33" s="155" t="s">
        <v>77</v>
      </c>
      <c r="B33" s="171" t="s">
        <v>118</v>
      </c>
      <c r="C33" s="172" t="s">
        <v>85</v>
      </c>
      <c r="D33" s="172">
        <v>1</v>
      </c>
      <c r="E33" s="173"/>
      <c r="F33" s="173">
        <f>(D33*E33)</f>
        <v>0</v>
      </c>
      <c r="G33" s="171"/>
      <c r="H33" s="171"/>
      <c r="I33" s="163"/>
      <c r="J33" s="6"/>
    </row>
    <row r="34" spans="1:10" ht="15" customHeight="1">
      <c r="A34" s="177" t="s">
        <v>94</v>
      </c>
      <c r="B34" s="178" t="s">
        <v>455</v>
      </c>
      <c r="C34" s="177"/>
      <c r="D34" s="179"/>
      <c r="E34" s="180"/>
      <c r="F34" s="181"/>
      <c r="G34" s="182"/>
      <c r="H34" s="182"/>
      <c r="I34" s="163"/>
      <c r="J34" s="6"/>
    </row>
    <row r="35" spans="1:10" ht="15" customHeight="1">
      <c r="A35" s="183" t="s">
        <v>82</v>
      </c>
      <c r="B35" s="178" t="s">
        <v>95</v>
      </c>
      <c r="C35" s="183" t="s">
        <v>96</v>
      </c>
      <c r="D35" s="184">
        <v>8.4</v>
      </c>
      <c r="E35" s="185"/>
      <c r="F35" s="185">
        <f>E35*D35</f>
        <v>0</v>
      </c>
      <c r="G35" s="186">
        <v>0.2</v>
      </c>
      <c r="H35" s="187">
        <f>D35*G35</f>
        <v>1.6800000000000002</v>
      </c>
      <c r="I35" s="163"/>
      <c r="J35" s="6"/>
    </row>
    <row r="36" spans="1:10" ht="15" customHeight="1">
      <c r="A36" s="183">
        <v>596911111</v>
      </c>
      <c r="B36" s="178" t="s">
        <v>97</v>
      </c>
      <c r="C36" s="183" t="s">
        <v>96</v>
      </c>
      <c r="D36" s="184">
        <v>8.4</v>
      </c>
      <c r="E36" s="185"/>
      <c r="F36" s="185">
        <f>E36*D36</f>
        <v>0</v>
      </c>
      <c r="G36" s="182"/>
      <c r="H36" s="182"/>
      <c r="I36" s="163"/>
      <c r="J36" s="6"/>
    </row>
    <row r="37" spans="1:10" ht="13.5" customHeight="1">
      <c r="A37" s="183" t="s">
        <v>86</v>
      </c>
      <c r="B37" s="178" t="s">
        <v>98</v>
      </c>
      <c r="C37" s="183" t="s">
        <v>96</v>
      </c>
      <c r="D37" s="184">
        <v>8.4</v>
      </c>
      <c r="E37" s="185"/>
      <c r="F37" s="185">
        <f>E37*D37</f>
        <v>0</v>
      </c>
      <c r="G37" s="182"/>
      <c r="H37" s="182"/>
      <c r="I37" s="163"/>
      <c r="J37" s="6"/>
    </row>
    <row r="38" spans="1:10" ht="15" customHeight="1">
      <c r="A38" s="183" t="s">
        <v>82</v>
      </c>
      <c r="B38" s="178" t="s">
        <v>99</v>
      </c>
      <c r="C38" s="189" t="s">
        <v>79</v>
      </c>
      <c r="D38" s="190">
        <v>0.6</v>
      </c>
      <c r="E38" s="174"/>
      <c r="F38" s="174">
        <f>(D38*E38)</f>
        <v>0</v>
      </c>
      <c r="G38" s="186">
        <v>0.1</v>
      </c>
      <c r="H38" s="187">
        <f>D38*G38</f>
        <v>0.06</v>
      </c>
      <c r="I38" s="163"/>
      <c r="J38" s="6"/>
    </row>
    <row r="39" spans="1:10" ht="14.25" customHeight="1">
      <c r="A39" s="183" t="s">
        <v>77</v>
      </c>
      <c r="B39" s="178" t="s">
        <v>100</v>
      </c>
      <c r="C39" s="189" t="s">
        <v>96</v>
      </c>
      <c r="D39" s="190">
        <v>8.4</v>
      </c>
      <c r="E39" s="174"/>
      <c r="F39" s="174">
        <f>(D39*E39)</f>
        <v>0</v>
      </c>
      <c r="G39" s="186">
        <v>0.1</v>
      </c>
      <c r="H39" s="187">
        <f>D39*G39</f>
        <v>0.84000000000000008</v>
      </c>
      <c r="I39" s="163"/>
      <c r="J39" s="6"/>
    </row>
    <row r="40" spans="1:10" ht="12.75" customHeight="1">
      <c r="A40" s="183">
        <v>181111121</v>
      </c>
      <c r="B40" s="191" t="s">
        <v>101</v>
      </c>
      <c r="C40" s="189" t="s">
        <v>96</v>
      </c>
      <c r="D40" s="190">
        <v>8.4</v>
      </c>
      <c r="E40" s="174"/>
      <c r="F40" s="174">
        <f>(D40*E40)</f>
        <v>0</v>
      </c>
      <c r="G40" s="182"/>
      <c r="H40" s="182"/>
      <c r="I40" s="163"/>
      <c r="J40" s="6"/>
    </row>
    <row r="41" spans="1:10" ht="24" customHeight="1">
      <c r="A41" s="183">
        <v>122101101</v>
      </c>
      <c r="B41" s="191" t="s">
        <v>102</v>
      </c>
      <c r="C41" s="189" t="s">
        <v>79</v>
      </c>
      <c r="D41" s="190">
        <v>0.84</v>
      </c>
      <c r="E41" s="174"/>
      <c r="F41" s="174">
        <f>(D41*E41)</f>
        <v>0</v>
      </c>
      <c r="G41" s="182"/>
      <c r="H41" s="182"/>
      <c r="I41" s="163"/>
      <c r="J41" s="6"/>
    </row>
    <row r="42" spans="1:10" ht="15" customHeight="1">
      <c r="A42" s="155" t="s">
        <v>103</v>
      </c>
      <c r="B42" s="178" t="s">
        <v>104</v>
      </c>
      <c r="C42" s="155" t="s">
        <v>79</v>
      </c>
      <c r="D42" s="179">
        <v>0.84</v>
      </c>
      <c r="E42" s="192"/>
      <c r="F42" s="181">
        <f>D42*E42</f>
        <v>0</v>
      </c>
      <c r="G42" s="193"/>
      <c r="H42" s="193"/>
      <c r="I42" s="163"/>
      <c r="J42" s="6"/>
    </row>
    <row r="43" spans="1:10" ht="12.75" customHeight="1">
      <c r="A43" s="155" t="s">
        <v>105</v>
      </c>
      <c r="B43" s="178" t="s">
        <v>106</v>
      </c>
      <c r="C43" s="155" t="s">
        <v>79</v>
      </c>
      <c r="D43" s="179">
        <v>0.84</v>
      </c>
      <c r="E43" s="192"/>
      <c r="F43" s="181">
        <f>D43*E43</f>
        <v>0</v>
      </c>
      <c r="G43" s="193"/>
      <c r="H43" s="193"/>
      <c r="I43" s="163"/>
      <c r="J43" s="6"/>
    </row>
    <row r="44" spans="1:10" ht="15.75" customHeight="1">
      <c r="A44" s="177" t="s">
        <v>77</v>
      </c>
      <c r="B44" s="178" t="s">
        <v>107</v>
      </c>
      <c r="C44" s="177" t="s">
        <v>79</v>
      </c>
      <c r="D44" s="179">
        <v>0.84</v>
      </c>
      <c r="E44" s="180"/>
      <c r="F44" s="181">
        <f>D44*E44</f>
        <v>0</v>
      </c>
      <c r="G44" s="182"/>
      <c r="H44" s="182"/>
      <c r="I44" s="163"/>
      <c r="J44" s="6"/>
    </row>
    <row r="45" spans="1:10" ht="15.75" customHeight="1">
      <c r="A45" s="183">
        <v>998231311</v>
      </c>
      <c r="B45" s="191" t="s">
        <v>89</v>
      </c>
      <c r="C45" s="189" t="s">
        <v>90</v>
      </c>
      <c r="D45" s="190">
        <f>SUM(H35:H44)</f>
        <v>2.58</v>
      </c>
      <c r="E45" s="174"/>
      <c r="F45" s="174">
        <f>(D45*E45)</f>
        <v>0</v>
      </c>
      <c r="G45" s="182"/>
      <c r="H45" s="182"/>
      <c r="I45" s="163"/>
      <c r="J45" s="6"/>
    </row>
    <row r="46" spans="1:10" ht="17.25" customHeight="1">
      <c r="A46" s="155"/>
      <c r="B46" s="194" t="s">
        <v>247</v>
      </c>
      <c r="C46" s="172"/>
      <c r="D46" s="172"/>
      <c r="E46" s="173"/>
      <c r="F46" s="173"/>
      <c r="G46" s="171"/>
      <c r="H46" s="171"/>
      <c r="I46" s="163"/>
      <c r="J46" s="14"/>
    </row>
    <row r="47" spans="1:10" ht="27" customHeight="1">
      <c r="A47" s="155"/>
      <c r="B47" s="171" t="s">
        <v>109</v>
      </c>
      <c r="C47" s="172" t="s">
        <v>85</v>
      </c>
      <c r="D47" s="172">
        <v>1</v>
      </c>
      <c r="E47" s="174"/>
      <c r="F47" s="174">
        <f>(D47*E47)</f>
        <v>0</v>
      </c>
      <c r="G47" s="171"/>
      <c r="H47" s="171"/>
      <c r="I47" s="163"/>
      <c r="J47" s="6"/>
    </row>
    <row r="48" spans="1:10" ht="45.75" customHeight="1">
      <c r="A48" s="155" t="s">
        <v>82</v>
      </c>
      <c r="B48" s="171" t="s">
        <v>110</v>
      </c>
      <c r="C48" s="172" t="s">
        <v>80</v>
      </c>
      <c r="D48" s="172">
        <v>2</v>
      </c>
      <c r="E48" s="173"/>
      <c r="F48" s="174">
        <f>(D48*E48)</f>
        <v>0</v>
      </c>
      <c r="G48" s="171"/>
      <c r="H48" s="171"/>
      <c r="I48" s="163"/>
      <c r="J48" s="6"/>
    </row>
    <row r="49" spans="1:10" ht="13.5" customHeight="1">
      <c r="A49" s="155" t="s">
        <v>77</v>
      </c>
      <c r="B49" s="171" t="s">
        <v>241</v>
      </c>
      <c r="C49" s="172" t="s">
        <v>80</v>
      </c>
      <c r="D49" s="172">
        <v>2</v>
      </c>
      <c r="E49" s="173"/>
      <c r="F49" s="174">
        <f>(D49*E49)</f>
        <v>0</v>
      </c>
      <c r="G49" s="171"/>
      <c r="H49" s="171"/>
      <c r="I49" s="163"/>
      <c r="J49" s="6"/>
    </row>
    <row r="50" spans="1:10" ht="39.75" customHeight="1">
      <c r="A50" s="170" t="s">
        <v>9</v>
      </c>
      <c r="B50" s="194" t="s">
        <v>456</v>
      </c>
      <c r="C50" s="172"/>
      <c r="D50" s="172"/>
      <c r="E50" s="173"/>
      <c r="F50" s="173"/>
      <c r="G50" s="171"/>
      <c r="H50" s="171"/>
      <c r="I50" s="163"/>
      <c r="J50" s="6"/>
    </row>
    <row r="51" spans="1:10" ht="25.5" customHeight="1">
      <c r="A51" s="177" t="s">
        <v>82</v>
      </c>
      <c r="B51" s="195" t="s">
        <v>457</v>
      </c>
      <c r="C51" s="196" t="s">
        <v>80</v>
      </c>
      <c r="D51" s="197">
        <v>1</v>
      </c>
      <c r="E51" s="180"/>
      <c r="F51" s="174">
        <f>(E51*D51)</f>
        <v>0</v>
      </c>
      <c r="G51" s="186">
        <v>1</v>
      </c>
      <c r="H51" s="187">
        <f>D51*G51</f>
        <v>1</v>
      </c>
      <c r="I51" s="163"/>
      <c r="J51" s="6"/>
    </row>
    <row r="52" spans="1:10" ht="24.75" customHeight="1">
      <c r="A52" s="170" t="s">
        <v>10</v>
      </c>
      <c r="B52" s="194" t="s">
        <v>112</v>
      </c>
      <c r="C52" s="172"/>
      <c r="D52" s="172"/>
      <c r="E52" s="173"/>
      <c r="F52" s="173"/>
      <c r="G52" s="171"/>
      <c r="H52" s="171"/>
      <c r="I52" s="163"/>
      <c r="J52" s="6"/>
    </row>
    <row r="53" spans="1:10" ht="27.75" customHeight="1">
      <c r="A53" s="155" t="s">
        <v>82</v>
      </c>
      <c r="B53" s="171" t="s">
        <v>111</v>
      </c>
      <c r="C53" s="172" t="s">
        <v>80</v>
      </c>
      <c r="D53" s="172">
        <v>1</v>
      </c>
      <c r="E53" s="180"/>
      <c r="F53" s="174">
        <f>(E53*D53)</f>
        <v>0</v>
      </c>
      <c r="G53" s="171"/>
      <c r="H53" s="171"/>
      <c r="I53" s="163"/>
      <c r="J53" s="6"/>
    </row>
    <row r="54" spans="1:10" ht="48" customHeight="1">
      <c r="A54" s="155" t="s">
        <v>82</v>
      </c>
      <c r="B54" s="171" t="s">
        <v>115</v>
      </c>
      <c r="C54" s="172" t="s">
        <v>80</v>
      </c>
      <c r="D54" s="172">
        <v>1</v>
      </c>
      <c r="E54" s="180"/>
      <c r="F54" s="174">
        <f>(E54*D54)</f>
        <v>0</v>
      </c>
      <c r="G54" s="171"/>
      <c r="H54" s="171"/>
      <c r="I54" s="163"/>
      <c r="J54" s="6"/>
    </row>
    <row r="55" spans="1:10" ht="27.75" customHeight="1">
      <c r="A55" s="155" t="s">
        <v>82</v>
      </c>
      <c r="B55" s="171" t="s">
        <v>113</v>
      </c>
      <c r="C55" s="172" t="s">
        <v>80</v>
      </c>
      <c r="D55" s="172">
        <v>1</v>
      </c>
      <c r="E55" s="180"/>
      <c r="F55" s="174">
        <f>(E55*D55)</f>
        <v>0</v>
      </c>
      <c r="G55" s="171"/>
      <c r="H55" s="171"/>
      <c r="I55" s="163"/>
      <c r="J55" s="6"/>
    </row>
    <row r="56" spans="1:10" ht="37.5" customHeight="1">
      <c r="A56" s="155" t="s">
        <v>82</v>
      </c>
      <c r="B56" s="171" t="s">
        <v>116</v>
      </c>
      <c r="C56" s="172" t="s">
        <v>80</v>
      </c>
      <c r="D56" s="172">
        <v>6</v>
      </c>
      <c r="E56" s="180"/>
      <c r="F56" s="174">
        <f>(E56*D56)</f>
        <v>0</v>
      </c>
      <c r="G56" s="171"/>
      <c r="H56" s="171"/>
      <c r="I56" s="163"/>
      <c r="J56" s="6"/>
    </row>
    <row r="57" spans="1:10" ht="21.75" customHeight="1">
      <c r="A57" s="155" t="s">
        <v>77</v>
      </c>
      <c r="B57" s="171" t="s">
        <v>114</v>
      </c>
      <c r="C57" s="172" t="s">
        <v>80</v>
      </c>
      <c r="D57" s="172">
        <v>6</v>
      </c>
      <c r="E57" s="180"/>
      <c r="F57" s="174">
        <f>(E57*D57)</f>
        <v>0</v>
      </c>
      <c r="G57" s="171"/>
      <c r="H57" s="171"/>
      <c r="I57" s="163"/>
      <c r="J57" s="6"/>
    </row>
    <row r="58" spans="1:10" ht="13.5" customHeight="1">
      <c r="A58" s="170" t="s">
        <v>11</v>
      </c>
      <c r="B58" s="194" t="s">
        <v>12</v>
      </c>
      <c r="C58" s="172"/>
      <c r="D58" s="172"/>
      <c r="E58" s="173"/>
      <c r="F58" s="173"/>
      <c r="G58" s="171"/>
      <c r="H58" s="171"/>
      <c r="I58" s="163"/>
      <c r="J58" s="7"/>
    </row>
    <row r="59" spans="1:10" ht="13.5" customHeight="1">
      <c r="A59" s="170"/>
      <c r="B59" s="194" t="s">
        <v>117</v>
      </c>
      <c r="C59" s="172"/>
      <c r="D59" s="172"/>
      <c r="E59" s="173"/>
      <c r="F59" s="173"/>
      <c r="G59" s="171"/>
      <c r="H59" s="171"/>
      <c r="I59" s="163"/>
      <c r="J59" s="6"/>
    </row>
    <row r="60" spans="1:10" ht="83.25" customHeight="1">
      <c r="A60" s="170"/>
      <c r="B60" s="171" t="s">
        <v>229</v>
      </c>
      <c r="C60" s="172" t="s">
        <v>80</v>
      </c>
      <c r="D60" s="172">
        <v>1</v>
      </c>
      <c r="E60" s="173"/>
      <c r="F60" s="181">
        <f>D60*E60</f>
        <v>0</v>
      </c>
      <c r="G60" s="171"/>
      <c r="H60" s="171"/>
      <c r="I60" s="163"/>
      <c r="J60" s="6"/>
    </row>
    <row r="61" spans="1:10" ht="13.5" customHeight="1">
      <c r="A61" s="155"/>
      <c r="B61" s="171" t="s">
        <v>241</v>
      </c>
      <c r="C61" s="172" t="s">
        <v>80</v>
      </c>
      <c r="D61" s="172">
        <v>1</v>
      </c>
      <c r="E61" s="173"/>
      <c r="F61" s="181">
        <f>D61*E61</f>
        <v>0</v>
      </c>
      <c r="G61" s="171"/>
      <c r="H61" s="171"/>
      <c r="I61" s="163"/>
      <c r="J61" s="6"/>
    </row>
    <row r="62" spans="1:10" ht="13.5" customHeight="1">
      <c r="A62" s="170" t="s">
        <v>13</v>
      </c>
      <c r="B62" s="194" t="s">
        <v>14</v>
      </c>
      <c r="C62" s="172"/>
      <c r="D62" s="172"/>
      <c r="E62" s="173"/>
      <c r="F62" s="173"/>
      <c r="G62" s="171"/>
      <c r="H62" s="171"/>
      <c r="I62" s="163"/>
      <c r="J62" s="7"/>
    </row>
    <row r="63" spans="1:10" ht="28.5" customHeight="1">
      <c r="A63" s="155" t="s">
        <v>82</v>
      </c>
      <c r="B63" s="171" t="s">
        <v>119</v>
      </c>
      <c r="C63" s="172" t="s">
        <v>80</v>
      </c>
      <c r="D63" s="172">
        <v>3</v>
      </c>
      <c r="E63" s="173"/>
      <c r="F63" s="181">
        <f>D63*E63</f>
        <v>0</v>
      </c>
      <c r="G63" s="171"/>
      <c r="H63" s="171"/>
      <c r="I63" s="163"/>
      <c r="J63" s="7"/>
    </row>
    <row r="64" spans="1:10" ht="13.5" customHeight="1">
      <c r="A64" s="155" t="s">
        <v>77</v>
      </c>
      <c r="B64" s="171" t="s">
        <v>242</v>
      </c>
      <c r="C64" s="172" t="s">
        <v>80</v>
      </c>
      <c r="D64" s="172">
        <v>3</v>
      </c>
      <c r="E64" s="173"/>
      <c r="F64" s="181">
        <f>D64*E64</f>
        <v>0</v>
      </c>
      <c r="G64" s="171"/>
      <c r="H64" s="171"/>
      <c r="I64" s="163"/>
      <c r="J64" s="7"/>
    </row>
    <row r="65" spans="1:10" ht="13.5" customHeight="1">
      <c r="A65" s="170" t="s">
        <v>15</v>
      </c>
      <c r="B65" s="194" t="s">
        <v>16</v>
      </c>
      <c r="C65" s="172"/>
      <c r="D65" s="172"/>
      <c r="E65" s="173"/>
      <c r="F65" s="173"/>
      <c r="G65" s="171"/>
      <c r="H65" s="171"/>
      <c r="I65" s="163"/>
      <c r="J65" s="8"/>
    </row>
    <row r="66" spans="1:10" ht="24.75" customHeight="1">
      <c r="A66" s="155" t="s">
        <v>82</v>
      </c>
      <c r="B66" s="171" t="s">
        <v>121</v>
      </c>
      <c r="C66" s="172" t="s">
        <v>80</v>
      </c>
      <c r="D66" s="172">
        <v>1</v>
      </c>
      <c r="E66" s="173"/>
      <c r="F66" s="181">
        <f>D66*E66</f>
        <v>0</v>
      </c>
      <c r="G66" s="171"/>
      <c r="H66" s="171"/>
      <c r="I66" s="163"/>
      <c r="J66" s="8"/>
    </row>
    <row r="67" spans="1:10" ht="23.25" customHeight="1">
      <c r="A67" s="155" t="s">
        <v>82</v>
      </c>
      <c r="B67" s="171" t="s">
        <v>120</v>
      </c>
      <c r="C67" s="172" t="s">
        <v>80</v>
      </c>
      <c r="D67" s="172">
        <v>1</v>
      </c>
      <c r="E67" s="173"/>
      <c r="F67" s="181">
        <f>D67*E67</f>
        <v>0</v>
      </c>
      <c r="G67" s="171"/>
      <c r="H67" s="171"/>
      <c r="I67" s="163"/>
      <c r="J67" s="8"/>
    </row>
    <row r="68" spans="1:10" ht="13.5" customHeight="1">
      <c r="A68" s="155" t="s">
        <v>77</v>
      </c>
      <c r="B68" s="171" t="s">
        <v>125</v>
      </c>
      <c r="C68" s="172" t="s">
        <v>80</v>
      </c>
      <c r="D68" s="172">
        <v>1</v>
      </c>
      <c r="E68" s="173"/>
      <c r="F68" s="181">
        <f>D68*E68</f>
        <v>0</v>
      </c>
      <c r="G68" s="171"/>
      <c r="H68" s="171"/>
      <c r="I68" s="163"/>
      <c r="J68" s="8"/>
    </row>
    <row r="69" spans="1:10" ht="13.5" customHeight="1">
      <c r="A69" s="155"/>
      <c r="B69" s="171" t="s">
        <v>240</v>
      </c>
      <c r="C69" s="172" t="s">
        <v>80</v>
      </c>
      <c r="D69" s="172">
        <v>1</v>
      </c>
      <c r="E69" s="173"/>
      <c r="F69" s="181">
        <f>D69*E69</f>
        <v>0</v>
      </c>
      <c r="G69" s="171"/>
      <c r="H69" s="171"/>
      <c r="I69" s="163"/>
      <c r="J69" s="8"/>
    </row>
    <row r="70" spans="1:10" ht="13.5" customHeight="1">
      <c r="A70" s="170" t="s">
        <v>17</v>
      </c>
      <c r="B70" s="194" t="s">
        <v>226</v>
      </c>
      <c r="C70" s="172"/>
      <c r="D70" s="172"/>
      <c r="E70" s="173"/>
      <c r="F70" s="173"/>
      <c r="G70" s="171"/>
      <c r="H70" s="171"/>
      <c r="I70" s="163"/>
      <c r="J70" s="6"/>
    </row>
    <row r="71" spans="1:10" ht="28.5" customHeight="1">
      <c r="A71" s="170"/>
      <c r="B71" s="171" t="s">
        <v>228</v>
      </c>
      <c r="C71" s="172" t="s">
        <v>80</v>
      </c>
      <c r="D71" s="172">
        <v>1</v>
      </c>
      <c r="E71" s="173"/>
      <c r="F71" s="181">
        <f>D71*E71</f>
        <v>0</v>
      </c>
      <c r="G71" s="171"/>
      <c r="H71" s="171"/>
      <c r="I71" s="163"/>
      <c r="J71" s="6"/>
    </row>
    <row r="72" spans="1:10" ht="24.75" customHeight="1">
      <c r="A72" s="155"/>
      <c r="B72" s="171" t="s">
        <v>458</v>
      </c>
      <c r="C72" s="172" t="s">
        <v>96</v>
      </c>
      <c r="D72" s="172">
        <v>22.32</v>
      </c>
      <c r="E72" s="173"/>
      <c r="F72" s="181">
        <f>D72*E72</f>
        <v>0</v>
      </c>
      <c r="G72" s="171"/>
      <c r="H72" s="171"/>
      <c r="I72" s="163"/>
      <c r="J72" s="6"/>
    </row>
    <row r="73" spans="1:10" ht="14.25" customHeight="1">
      <c r="A73" s="198" t="s">
        <v>82</v>
      </c>
      <c r="B73" s="199" t="s">
        <v>450</v>
      </c>
      <c r="C73" s="200" t="s">
        <v>78</v>
      </c>
      <c r="D73" s="201">
        <v>60</v>
      </c>
      <c r="E73" s="190"/>
      <c r="F73" s="202">
        <f>D73*E73</f>
        <v>0</v>
      </c>
      <c r="G73" s="182"/>
      <c r="H73" s="178"/>
      <c r="I73" s="178"/>
    </row>
    <row r="74" spans="1:10" ht="13.5" customHeight="1">
      <c r="A74" s="155" t="s">
        <v>82</v>
      </c>
      <c r="B74" s="171" t="s">
        <v>253</v>
      </c>
      <c r="C74" s="172" t="s">
        <v>96</v>
      </c>
      <c r="D74" s="172">
        <v>22.32</v>
      </c>
      <c r="E74" s="173"/>
      <c r="F74" s="181">
        <f>D74*E74</f>
        <v>0</v>
      </c>
      <c r="G74" s="171"/>
      <c r="H74" s="171"/>
      <c r="I74" s="163"/>
      <c r="J74" s="6"/>
    </row>
    <row r="75" spans="1:10" ht="28.5" customHeight="1">
      <c r="A75" s="155" t="s">
        <v>82</v>
      </c>
      <c r="B75" s="171" t="s">
        <v>123</v>
      </c>
      <c r="C75" s="172" t="s">
        <v>96</v>
      </c>
      <c r="D75" s="172">
        <v>30</v>
      </c>
      <c r="E75" s="173"/>
      <c r="F75" s="181">
        <f>D75*E75</f>
        <v>0</v>
      </c>
      <c r="G75" s="171"/>
      <c r="H75" s="171"/>
      <c r="I75" s="163"/>
      <c r="J75" s="6"/>
    </row>
    <row r="76" spans="1:10" ht="15.75" customHeight="1">
      <c r="A76" s="155" t="s">
        <v>77</v>
      </c>
      <c r="B76" s="171" t="s">
        <v>248</v>
      </c>
      <c r="C76" s="172" t="s">
        <v>85</v>
      </c>
      <c r="D76" s="172">
        <v>1</v>
      </c>
      <c r="E76" s="173"/>
      <c r="F76" s="181">
        <f t="shared" ref="F76" si="0">D76*E76</f>
        <v>0</v>
      </c>
      <c r="G76" s="171"/>
      <c r="H76" s="171"/>
      <c r="I76" s="163"/>
      <c r="J76" s="6"/>
    </row>
    <row r="77" spans="1:10" ht="15.75" customHeight="1">
      <c r="A77" s="155" t="s">
        <v>77</v>
      </c>
      <c r="B77" s="171" t="s">
        <v>449</v>
      </c>
      <c r="C77" s="172" t="s">
        <v>96</v>
      </c>
      <c r="D77" s="172">
        <v>6.2</v>
      </c>
      <c r="E77" s="173"/>
      <c r="F77" s="181">
        <f t="shared" ref="F77" si="1">D77*E77</f>
        <v>0</v>
      </c>
      <c r="G77" s="171"/>
      <c r="H77" s="171"/>
      <c r="I77" s="163"/>
      <c r="J77" s="6"/>
    </row>
    <row r="78" spans="1:10" ht="61.5" customHeight="1">
      <c r="A78" s="155" t="s">
        <v>82</v>
      </c>
      <c r="B78" s="171" t="s">
        <v>459</v>
      </c>
      <c r="C78" s="172" t="s">
        <v>80</v>
      </c>
      <c r="D78" s="172">
        <v>1</v>
      </c>
      <c r="E78" s="173"/>
      <c r="F78" s="181">
        <f t="shared" ref="F78:F85" si="2">D78*E78</f>
        <v>0</v>
      </c>
      <c r="G78" s="171"/>
      <c r="H78" s="171"/>
      <c r="I78" s="163"/>
      <c r="J78" s="14"/>
    </row>
    <row r="79" spans="1:10" ht="13.5" customHeight="1">
      <c r="A79" s="155" t="s">
        <v>77</v>
      </c>
      <c r="B79" s="171" t="s">
        <v>241</v>
      </c>
      <c r="C79" s="172" t="s">
        <v>80</v>
      </c>
      <c r="D79" s="172">
        <v>1</v>
      </c>
      <c r="E79" s="173"/>
      <c r="F79" s="181">
        <f t="shared" si="2"/>
        <v>0</v>
      </c>
      <c r="G79" s="171"/>
      <c r="H79" s="171"/>
      <c r="I79" s="163"/>
      <c r="J79" s="6"/>
    </row>
    <row r="80" spans="1:10" ht="26.25" customHeight="1">
      <c r="A80" s="155" t="s">
        <v>82</v>
      </c>
      <c r="B80" s="171" t="s">
        <v>129</v>
      </c>
      <c r="C80" s="172" t="s">
        <v>96</v>
      </c>
      <c r="D80" s="172">
        <v>4</v>
      </c>
      <c r="E80" s="173"/>
      <c r="F80" s="181">
        <f t="shared" si="2"/>
        <v>0</v>
      </c>
      <c r="G80" s="171"/>
      <c r="H80" s="171"/>
      <c r="I80" s="163"/>
      <c r="J80" s="6"/>
    </row>
    <row r="81" spans="1:10" ht="17.25" customHeight="1">
      <c r="A81" s="155" t="s">
        <v>77</v>
      </c>
      <c r="B81" s="171" t="s">
        <v>118</v>
      </c>
      <c r="C81" s="172" t="s">
        <v>96</v>
      </c>
      <c r="D81" s="172">
        <v>4</v>
      </c>
      <c r="E81" s="173"/>
      <c r="F81" s="181">
        <f t="shared" si="2"/>
        <v>0</v>
      </c>
      <c r="G81" s="171"/>
      <c r="H81" s="171"/>
      <c r="I81" s="163"/>
      <c r="J81" s="6"/>
    </row>
    <row r="82" spans="1:10" ht="35.25" customHeight="1">
      <c r="A82" s="155" t="s">
        <v>82</v>
      </c>
      <c r="B82" s="171" t="s">
        <v>243</v>
      </c>
      <c r="C82" s="172" t="s">
        <v>80</v>
      </c>
      <c r="D82" s="172">
        <v>2</v>
      </c>
      <c r="E82" s="173"/>
      <c r="F82" s="181">
        <f t="shared" si="2"/>
        <v>0</v>
      </c>
      <c r="G82" s="171"/>
      <c r="H82" s="171"/>
      <c r="I82" s="163"/>
      <c r="J82" s="6"/>
    </row>
    <row r="83" spans="1:10" ht="13.5" customHeight="1">
      <c r="A83" s="155" t="s">
        <v>77</v>
      </c>
      <c r="B83" s="171" t="s">
        <v>241</v>
      </c>
      <c r="C83" s="172" t="s">
        <v>80</v>
      </c>
      <c r="D83" s="172">
        <v>2</v>
      </c>
      <c r="E83" s="173"/>
      <c r="F83" s="181">
        <f t="shared" si="2"/>
        <v>0</v>
      </c>
      <c r="G83" s="171"/>
      <c r="H83" s="171"/>
      <c r="I83" s="163"/>
      <c r="J83" s="6"/>
    </row>
    <row r="84" spans="1:10" ht="24.75" customHeight="1">
      <c r="A84" s="155" t="s">
        <v>82</v>
      </c>
      <c r="B84" s="171" t="s">
        <v>124</v>
      </c>
      <c r="C84" s="172" t="s">
        <v>80</v>
      </c>
      <c r="D84" s="172">
        <v>1</v>
      </c>
      <c r="E84" s="173"/>
      <c r="F84" s="181">
        <f t="shared" si="2"/>
        <v>0</v>
      </c>
      <c r="G84" s="171"/>
      <c r="H84" s="171"/>
      <c r="I84" s="163"/>
      <c r="J84" s="6"/>
    </row>
    <row r="85" spans="1:10" ht="13.5" customHeight="1">
      <c r="A85" s="155" t="s">
        <v>77</v>
      </c>
      <c r="B85" s="171" t="s">
        <v>118</v>
      </c>
      <c r="C85" s="172" t="s">
        <v>80</v>
      </c>
      <c r="D85" s="172">
        <v>1</v>
      </c>
      <c r="E85" s="173"/>
      <c r="F85" s="181">
        <f t="shared" si="2"/>
        <v>0</v>
      </c>
      <c r="G85" s="171"/>
      <c r="H85" s="171"/>
      <c r="I85" s="163"/>
      <c r="J85" s="6"/>
    </row>
    <row r="86" spans="1:10" ht="13.5" customHeight="1">
      <c r="A86" s="155"/>
      <c r="B86" s="194" t="s">
        <v>63</v>
      </c>
      <c r="C86" s="203"/>
      <c r="D86" s="203"/>
      <c r="E86" s="204"/>
      <c r="F86" s="204"/>
      <c r="G86" s="194"/>
      <c r="H86" s="194"/>
      <c r="I86" s="163"/>
      <c r="J86" s="6"/>
    </row>
    <row r="87" spans="1:10" ht="13.5" customHeight="1">
      <c r="A87" s="170" t="s">
        <v>20</v>
      </c>
      <c r="B87" s="194" t="s">
        <v>21</v>
      </c>
      <c r="C87" s="172"/>
      <c r="D87" s="172"/>
      <c r="E87" s="173"/>
      <c r="F87" s="173"/>
      <c r="G87" s="171"/>
      <c r="H87" s="171"/>
      <c r="I87" s="163"/>
      <c r="J87" s="6"/>
    </row>
    <row r="88" spans="1:10" ht="23.25" customHeight="1">
      <c r="A88" s="155" t="s">
        <v>82</v>
      </c>
      <c r="B88" s="171" t="s">
        <v>132</v>
      </c>
      <c r="C88" s="172" t="s">
        <v>80</v>
      </c>
      <c r="D88" s="172">
        <v>8</v>
      </c>
      <c r="E88" s="173"/>
      <c r="F88" s="181">
        <f t="shared" ref="F88" si="3">D88*E88</f>
        <v>0</v>
      </c>
      <c r="G88" s="171"/>
      <c r="H88" s="171"/>
      <c r="I88" s="163"/>
      <c r="J88" s="6"/>
    </row>
    <row r="89" spans="1:10" ht="13.5" customHeight="1">
      <c r="A89" s="155" t="s">
        <v>82</v>
      </c>
      <c r="B89" s="171" t="s">
        <v>131</v>
      </c>
      <c r="C89" s="172" t="s">
        <v>78</v>
      </c>
      <c r="D89" s="172">
        <v>12</v>
      </c>
      <c r="E89" s="173"/>
      <c r="F89" s="181">
        <f t="shared" ref="F89:F90" si="4">D89*E89</f>
        <v>0</v>
      </c>
      <c r="G89" s="171"/>
      <c r="H89" s="171"/>
      <c r="I89" s="163"/>
      <c r="J89" s="6"/>
    </row>
    <row r="90" spans="1:10" ht="13.5" customHeight="1">
      <c r="A90" s="155" t="s">
        <v>77</v>
      </c>
      <c r="B90" s="171" t="s">
        <v>248</v>
      </c>
      <c r="C90" s="172" t="s">
        <v>85</v>
      </c>
      <c r="D90" s="172">
        <v>1</v>
      </c>
      <c r="E90" s="173"/>
      <c r="F90" s="181">
        <f t="shared" si="4"/>
        <v>0</v>
      </c>
      <c r="G90" s="171"/>
      <c r="H90" s="171"/>
      <c r="I90" s="163"/>
      <c r="J90" s="6"/>
    </row>
    <row r="91" spans="1:10" ht="13.5" customHeight="1">
      <c r="A91" s="170" t="s">
        <v>22</v>
      </c>
      <c r="B91" s="194" t="s">
        <v>126</v>
      </c>
      <c r="C91" s="172"/>
      <c r="D91" s="172"/>
      <c r="E91" s="173"/>
      <c r="F91" s="173"/>
      <c r="G91" s="171"/>
      <c r="H91" s="171"/>
      <c r="I91" s="163"/>
      <c r="J91" s="9"/>
    </row>
    <row r="92" spans="1:10" ht="78.75" customHeight="1">
      <c r="A92" s="155" t="s">
        <v>82</v>
      </c>
      <c r="B92" s="171" t="s">
        <v>127</v>
      </c>
      <c r="C92" s="172" t="s">
        <v>80</v>
      </c>
      <c r="D92" s="190">
        <v>1</v>
      </c>
      <c r="E92" s="174"/>
      <c r="F92" s="174">
        <f>(D92*E92)</f>
        <v>0</v>
      </c>
      <c r="G92" s="171"/>
      <c r="H92" s="171"/>
      <c r="I92" s="163"/>
      <c r="J92" s="9"/>
    </row>
    <row r="93" spans="1:10" ht="46.5" customHeight="1">
      <c r="A93" s="155" t="s">
        <v>82</v>
      </c>
      <c r="B93" s="171" t="s">
        <v>128</v>
      </c>
      <c r="C93" s="172" t="s">
        <v>80</v>
      </c>
      <c r="D93" s="172">
        <v>1</v>
      </c>
      <c r="E93" s="173"/>
      <c r="F93" s="174">
        <f>(D93*E93)</f>
        <v>0</v>
      </c>
      <c r="G93" s="171"/>
      <c r="H93" s="171"/>
      <c r="I93" s="163"/>
      <c r="J93" s="9"/>
    </row>
    <row r="94" spans="1:10" ht="15.75" customHeight="1">
      <c r="A94" s="155" t="s">
        <v>77</v>
      </c>
      <c r="B94" s="171" t="s">
        <v>241</v>
      </c>
      <c r="C94" s="172" t="s">
        <v>80</v>
      </c>
      <c r="D94" s="172">
        <v>1</v>
      </c>
      <c r="E94" s="173"/>
      <c r="F94" s="174">
        <f>(D94*E94)</f>
        <v>0</v>
      </c>
      <c r="G94" s="171"/>
      <c r="H94" s="171"/>
      <c r="I94" s="163"/>
      <c r="J94" s="9"/>
    </row>
    <row r="95" spans="1:10" ht="25.5" customHeight="1">
      <c r="A95" s="155" t="s">
        <v>82</v>
      </c>
      <c r="B95" s="171" t="s">
        <v>130</v>
      </c>
      <c r="C95" s="172" t="s">
        <v>96</v>
      </c>
      <c r="D95" s="172">
        <v>4</v>
      </c>
      <c r="E95" s="173"/>
      <c r="F95" s="174">
        <f>(D95*E95)</f>
        <v>0</v>
      </c>
      <c r="G95" s="171"/>
      <c r="H95" s="171"/>
      <c r="I95" s="163"/>
      <c r="J95" s="6"/>
    </row>
    <row r="96" spans="1:10" ht="15.75" customHeight="1">
      <c r="A96" s="155" t="s">
        <v>77</v>
      </c>
      <c r="B96" s="171" t="s">
        <v>118</v>
      </c>
      <c r="C96" s="172" t="s">
        <v>96</v>
      </c>
      <c r="D96" s="172">
        <v>4</v>
      </c>
      <c r="E96" s="173"/>
      <c r="F96" s="174">
        <f>(D96*E96)</f>
        <v>0</v>
      </c>
      <c r="G96" s="171"/>
      <c r="H96" s="171"/>
      <c r="I96" s="163"/>
      <c r="J96" s="6"/>
    </row>
    <row r="97" spans="1:10" ht="41.25" customHeight="1">
      <c r="A97" s="170" t="s">
        <v>23</v>
      </c>
      <c r="B97" s="194" t="s">
        <v>460</v>
      </c>
      <c r="C97" s="172"/>
      <c r="D97" s="172"/>
      <c r="E97" s="173"/>
      <c r="F97" s="173"/>
      <c r="G97" s="171"/>
      <c r="H97" s="171"/>
      <c r="I97" s="163"/>
      <c r="J97" s="10"/>
    </row>
    <row r="98" spans="1:10" ht="13.5" customHeight="1">
      <c r="A98" s="155" t="s">
        <v>82</v>
      </c>
      <c r="B98" s="171" t="s">
        <v>134</v>
      </c>
      <c r="C98" s="172" t="s">
        <v>78</v>
      </c>
      <c r="D98" s="172">
        <v>7</v>
      </c>
      <c r="E98" s="173"/>
      <c r="F98" s="174">
        <f>(D98*E98)</f>
        <v>0</v>
      </c>
      <c r="G98" s="171"/>
      <c r="H98" s="171"/>
      <c r="I98" s="163"/>
      <c r="J98" s="10"/>
    </row>
    <row r="99" spans="1:10" ht="30" customHeight="1">
      <c r="A99" s="155" t="s">
        <v>82</v>
      </c>
      <c r="B99" s="171" t="s">
        <v>135</v>
      </c>
      <c r="C99" s="172" t="s">
        <v>78</v>
      </c>
      <c r="D99" s="172">
        <v>11.5</v>
      </c>
      <c r="E99" s="173"/>
      <c r="F99" s="174">
        <f>(D99*E99)</f>
        <v>0</v>
      </c>
      <c r="G99" s="171"/>
      <c r="H99" s="171"/>
      <c r="I99" s="163"/>
      <c r="J99" s="10"/>
    </row>
    <row r="100" spans="1:10" ht="29.25" customHeight="1">
      <c r="A100" s="155" t="s">
        <v>82</v>
      </c>
      <c r="B100" s="171" t="s">
        <v>230</v>
      </c>
      <c r="C100" s="172" t="s">
        <v>80</v>
      </c>
      <c r="D100" s="172">
        <v>20</v>
      </c>
      <c r="E100" s="173"/>
      <c r="F100" s="174">
        <f>(D100*E100)</f>
        <v>0</v>
      </c>
      <c r="G100" s="171"/>
      <c r="H100" s="171"/>
      <c r="I100" s="163"/>
      <c r="J100" s="10"/>
    </row>
    <row r="101" spans="1:10" ht="29.25" customHeight="1">
      <c r="A101" s="155" t="s">
        <v>82</v>
      </c>
      <c r="B101" s="171" t="s">
        <v>231</v>
      </c>
      <c r="C101" s="172" t="s">
        <v>80</v>
      </c>
      <c r="D101" s="172">
        <v>20</v>
      </c>
      <c r="E101" s="173"/>
      <c r="F101" s="174">
        <f>(D101*E101)</f>
        <v>0</v>
      </c>
      <c r="G101" s="171"/>
      <c r="H101" s="171"/>
      <c r="I101" s="163"/>
      <c r="J101" s="10"/>
    </row>
    <row r="102" spans="1:10" ht="13.5" customHeight="1">
      <c r="A102" s="155" t="s">
        <v>77</v>
      </c>
      <c r="B102" s="171" t="s">
        <v>118</v>
      </c>
      <c r="C102" s="172" t="s">
        <v>85</v>
      </c>
      <c r="D102" s="172">
        <v>1</v>
      </c>
      <c r="E102" s="173"/>
      <c r="F102" s="181">
        <f t="shared" ref="F102" si="5">D102*E102</f>
        <v>0</v>
      </c>
      <c r="G102" s="171"/>
      <c r="H102" s="171"/>
      <c r="I102" s="163"/>
      <c r="J102" s="10"/>
    </row>
    <row r="103" spans="1:10" ht="13.5" customHeight="1">
      <c r="A103" s="170" t="s">
        <v>60</v>
      </c>
      <c r="B103" s="194" t="s">
        <v>61</v>
      </c>
      <c r="C103" s="172"/>
      <c r="D103" s="172"/>
      <c r="E103" s="173"/>
      <c r="F103" s="173"/>
      <c r="G103" s="171"/>
      <c r="H103" s="171"/>
      <c r="I103" s="163"/>
      <c r="J103" s="10"/>
    </row>
    <row r="104" spans="1:10" ht="72" customHeight="1">
      <c r="A104" s="155" t="s">
        <v>82</v>
      </c>
      <c r="B104" s="171" t="s">
        <v>136</v>
      </c>
      <c r="C104" s="172" t="s">
        <v>80</v>
      </c>
      <c r="D104" s="162">
        <v>1</v>
      </c>
      <c r="E104" s="173"/>
      <c r="F104" s="174">
        <f>(D104*E104)</f>
        <v>0</v>
      </c>
      <c r="G104" s="171"/>
      <c r="H104" s="171"/>
      <c r="I104" s="163"/>
      <c r="J104" s="10"/>
    </row>
    <row r="105" spans="1:10" ht="13.5" customHeight="1">
      <c r="A105" s="155" t="s">
        <v>77</v>
      </c>
      <c r="B105" s="171" t="s">
        <v>241</v>
      </c>
      <c r="C105" s="172" t="s">
        <v>80</v>
      </c>
      <c r="D105" s="162">
        <v>1</v>
      </c>
      <c r="E105" s="173"/>
      <c r="F105" s="174">
        <f>(D105*E105)</f>
        <v>0</v>
      </c>
      <c r="G105" s="171"/>
      <c r="H105" s="171"/>
      <c r="I105" s="163"/>
      <c r="J105" s="10"/>
    </row>
    <row r="106" spans="1:10" ht="13.5" customHeight="1">
      <c r="A106" s="155"/>
      <c r="B106" s="194" t="s">
        <v>64</v>
      </c>
      <c r="C106" s="203"/>
      <c r="D106" s="203"/>
      <c r="E106" s="204"/>
      <c r="F106" s="204"/>
      <c r="G106" s="194"/>
      <c r="H106" s="194"/>
      <c r="I106" s="163"/>
      <c r="J106" s="6"/>
    </row>
    <row r="107" spans="1:10" ht="21.75" customHeight="1">
      <c r="A107" s="170" t="s">
        <v>137</v>
      </c>
      <c r="B107" s="194" t="s">
        <v>24</v>
      </c>
      <c r="C107" s="172"/>
      <c r="D107" s="172"/>
      <c r="E107" s="173"/>
      <c r="F107" s="173"/>
      <c r="G107" s="171"/>
      <c r="H107" s="171"/>
      <c r="I107" s="163" t="s">
        <v>68</v>
      </c>
      <c r="J107" s="6"/>
    </row>
    <row r="108" spans="1:10" ht="42" customHeight="1">
      <c r="A108" s="155" t="s">
        <v>82</v>
      </c>
      <c r="B108" s="205" t="s">
        <v>141</v>
      </c>
      <c r="C108" s="172" t="s">
        <v>80</v>
      </c>
      <c r="D108" s="172">
        <v>1</v>
      </c>
      <c r="E108" s="173"/>
      <c r="F108" s="174">
        <f t="shared" ref="F108:F114" si="6">(D108*E108)</f>
        <v>0</v>
      </c>
      <c r="G108" s="205"/>
      <c r="H108" s="205"/>
      <c r="I108" s="163"/>
      <c r="J108" s="6"/>
    </row>
    <row r="109" spans="1:10" ht="45" customHeight="1">
      <c r="A109" s="155" t="s">
        <v>82</v>
      </c>
      <c r="B109" s="205" t="s">
        <v>162</v>
      </c>
      <c r="C109" s="172" t="s">
        <v>80</v>
      </c>
      <c r="D109" s="172">
        <v>1</v>
      </c>
      <c r="E109" s="173"/>
      <c r="F109" s="174">
        <f t="shared" si="6"/>
        <v>0</v>
      </c>
      <c r="G109" s="205"/>
      <c r="H109" s="205"/>
      <c r="I109" s="163"/>
      <c r="J109" s="6"/>
    </row>
    <row r="110" spans="1:10" ht="18" customHeight="1">
      <c r="A110" s="155" t="s">
        <v>77</v>
      </c>
      <c r="B110" s="205" t="s">
        <v>254</v>
      </c>
      <c r="C110" s="172" t="s">
        <v>85</v>
      </c>
      <c r="D110" s="172">
        <v>1</v>
      </c>
      <c r="E110" s="173"/>
      <c r="F110" s="174">
        <f t="shared" si="6"/>
        <v>0</v>
      </c>
      <c r="G110" s="205"/>
      <c r="H110" s="205"/>
      <c r="I110" s="163"/>
      <c r="J110" s="6"/>
    </row>
    <row r="111" spans="1:10" ht="18" customHeight="1">
      <c r="A111" s="155" t="s">
        <v>82</v>
      </c>
      <c r="B111" s="205" t="s">
        <v>139</v>
      </c>
      <c r="C111" s="172" t="s">
        <v>79</v>
      </c>
      <c r="D111" s="172">
        <v>16</v>
      </c>
      <c r="E111" s="173"/>
      <c r="F111" s="174">
        <f t="shared" si="6"/>
        <v>0</v>
      </c>
      <c r="G111" s="205"/>
      <c r="H111" s="205"/>
      <c r="I111" s="163"/>
      <c r="J111" s="6"/>
    </row>
    <row r="112" spans="1:10" ht="33.75" customHeight="1">
      <c r="A112" s="155" t="s">
        <v>82</v>
      </c>
      <c r="B112" s="205" t="s">
        <v>143</v>
      </c>
      <c r="C112" s="172" t="s">
        <v>80</v>
      </c>
      <c r="D112" s="172">
        <v>6</v>
      </c>
      <c r="E112" s="173"/>
      <c r="F112" s="174">
        <f t="shared" si="6"/>
        <v>0</v>
      </c>
      <c r="G112" s="205"/>
      <c r="H112" s="205"/>
      <c r="I112" s="163"/>
      <c r="J112" s="6"/>
    </row>
    <row r="113" spans="1:10" ht="22.5" customHeight="1">
      <c r="A113" s="155" t="s">
        <v>82</v>
      </c>
      <c r="B113" s="205" t="s">
        <v>140</v>
      </c>
      <c r="C113" s="172" t="s">
        <v>80</v>
      </c>
      <c r="D113" s="172">
        <v>5</v>
      </c>
      <c r="E113" s="173"/>
      <c r="F113" s="174">
        <f t="shared" si="6"/>
        <v>0</v>
      </c>
      <c r="G113" s="205"/>
      <c r="H113" s="205"/>
      <c r="I113" s="163"/>
      <c r="J113" s="6"/>
    </row>
    <row r="114" spans="1:10" ht="18" customHeight="1">
      <c r="A114" s="155" t="s">
        <v>77</v>
      </c>
      <c r="B114" s="205" t="s">
        <v>118</v>
      </c>
      <c r="C114" s="172" t="s">
        <v>80</v>
      </c>
      <c r="D114" s="172">
        <v>5</v>
      </c>
      <c r="E114" s="173"/>
      <c r="F114" s="174">
        <f t="shared" si="6"/>
        <v>0</v>
      </c>
      <c r="G114" s="205"/>
      <c r="H114" s="205"/>
      <c r="I114" s="163"/>
      <c r="J114" s="6"/>
    </row>
    <row r="115" spans="1:10" ht="39.75" customHeight="1">
      <c r="A115" s="155"/>
      <c r="B115" s="205" t="s">
        <v>142</v>
      </c>
      <c r="C115" s="172" t="s">
        <v>96</v>
      </c>
      <c r="D115" s="172">
        <v>67.5</v>
      </c>
      <c r="E115" s="173"/>
      <c r="F115" s="174">
        <f t="shared" ref="F115" si="7">(D115*E115)</f>
        <v>0</v>
      </c>
      <c r="G115" s="205"/>
      <c r="H115" s="205"/>
      <c r="I115" s="163"/>
      <c r="J115" s="6"/>
    </row>
    <row r="116" spans="1:10" ht="22.5" customHeight="1">
      <c r="A116" s="170" t="s">
        <v>138</v>
      </c>
      <c r="B116" s="194" t="s">
        <v>24</v>
      </c>
      <c r="C116" s="172"/>
      <c r="D116" s="172"/>
      <c r="E116" s="173"/>
      <c r="F116" s="173"/>
      <c r="G116" s="171"/>
      <c r="H116" s="171"/>
      <c r="I116" s="163" t="s">
        <v>69</v>
      </c>
      <c r="J116" s="6"/>
    </row>
    <row r="117" spans="1:10" ht="39" customHeight="1">
      <c r="A117" s="155"/>
      <c r="B117" s="205" t="s">
        <v>232</v>
      </c>
      <c r="C117" s="172" t="s">
        <v>80</v>
      </c>
      <c r="D117" s="172">
        <v>1</v>
      </c>
      <c r="E117" s="173"/>
      <c r="F117" s="174">
        <f>(D117*E117)</f>
        <v>0</v>
      </c>
      <c r="G117" s="205"/>
      <c r="H117" s="205"/>
      <c r="I117" s="163"/>
      <c r="J117" s="6"/>
    </row>
    <row r="118" spans="1:10" ht="13.5" customHeight="1">
      <c r="A118" s="155"/>
      <c r="B118" s="205" t="s">
        <v>144</v>
      </c>
      <c r="C118" s="172" t="s">
        <v>80</v>
      </c>
      <c r="D118" s="172">
        <v>1</v>
      </c>
      <c r="E118" s="173"/>
      <c r="F118" s="174">
        <f>(D118*E118)</f>
        <v>0</v>
      </c>
      <c r="G118" s="205"/>
      <c r="H118" s="205"/>
      <c r="I118" s="163"/>
      <c r="J118" s="6"/>
    </row>
    <row r="119" spans="1:10" ht="13.5" customHeight="1">
      <c r="A119" s="155"/>
      <c r="B119" s="205" t="s">
        <v>145</v>
      </c>
      <c r="C119" s="172" t="s">
        <v>79</v>
      </c>
      <c r="D119" s="172">
        <v>7.2</v>
      </c>
      <c r="E119" s="173"/>
      <c r="F119" s="174">
        <f>(D119*E119)</f>
        <v>0</v>
      </c>
      <c r="G119" s="205"/>
      <c r="H119" s="205"/>
      <c r="I119" s="163"/>
      <c r="J119" s="6"/>
    </row>
    <row r="120" spans="1:10" ht="13.5" customHeight="1">
      <c r="A120" s="155" t="s">
        <v>77</v>
      </c>
      <c r="B120" s="205" t="s">
        <v>118</v>
      </c>
      <c r="C120" s="172" t="s">
        <v>85</v>
      </c>
      <c r="D120" s="172">
        <v>1</v>
      </c>
      <c r="E120" s="173"/>
      <c r="F120" s="174">
        <f>(D120*E120)</f>
        <v>0</v>
      </c>
      <c r="G120" s="205"/>
      <c r="H120" s="205"/>
      <c r="I120" s="163"/>
      <c r="J120" s="6"/>
    </row>
    <row r="121" spans="1:10" ht="33" customHeight="1">
      <c r="A121" s="155"/>
      <c r="B121" s="205" t="s">
        <v>146</v>
      </c>
      <c r="C121" s="172" t="s">
        <v>96</v>
      </c>
      <c r="D121" s="172">
        <v>20.7</v>
      </c>
      <c r="E121" s="173"/>
      <c r="F121" s="174">
        <f t="shared" ref="F121" si="8">(D121*E121)</f>
        <v>0</v>
      </c>
      <c r="G121" s="205"/>
      <c r="H121" s="205"/>
      <c r="I121" s="163"/>
      <c r="J121" s="6"/>
    </row>
    <row r="122" spans="1:10" ht="13.5" customHeight="1">
      <c r="A122" s="170" t="s">
        <v>25</v>
      </c>
      <c r="B122" s="206" t="s">
        <v>26</v>
      </c>
      <c r="C122" s="172"/>
      <c r="D122" s="172"/>
      <c r="E122" s="173"/>
      <c r="F122" s="173"/>
      <c r="G122" s="205"/>
      <c r="H122" s="205"/>
      <c r="I122" s="163"/>
      <c r="J122" s="6"/>
    </row>
    <row r="123" spans="1:10" ht="26.25" customHeight="1">
      <c r="A123" s="155" t="s">
        <v>82</v>
      </c>
      <c r="B123" s="205" t="s">
        <v>147</v>
      </c>
      <c r="C123" s="172" t="s">
        <v>80</v>
      </c>
      <c r="D123" s="162">
        <v>1</v>
      </c>
      <c r="E123" s="173"/>
      <c r="F123" s="174">
        <f>(D123*E123)</f>
        <v>0</v>
      </c>
      <c r="G123" s="205"/>
      <c r="H123" s="205"/>
      <c r="I123" s="163"/>
      <c r="J123" s="6"/>
    </row>
    <row r="124" spans="1:10" ht="13.5" customHeight="1">
      <c r="A124" s="155" t="s">
        <v>77</v>
      </c>
      <c r="B124" s="205" t="s">
        <v>118</v>
      </c>
      <c r="C124" s="172" t="s">
        <v>80</v>
      </c>
      <c r="D124" s="162">
        <v>1</v>
      </c>
      <c r="E124" s="173"/>
      <c r="F124" s="174">
        <f>(D124*E124)</f>
        <v>0</v>
      </c>
      <c r="G124" s="205"/>
      <c r="H124" s="205"/>
      <c r="I124" s="163"/>
      <c r="J124" s="6"/>
    </row>
    <row r="125" spans="1:10" ht="13.5" customHeight="1">
      <c r="A125" s="170" t="s">
        <v>27</v>
      </c>
      <c r="B125" s="206" t="s">
        <v>28</v>
      </c>
      <c r="C125" s="172"/>
      <c r="D125" s="172"/>
      <c r="E125" s="173"/>
      <c r="F125" s="173"/>
      <c r="G125" s="205"/>
      <c r="H125" s="205"/>
      <c r="I125" s="163"/>
      <c r="J125" s="6"/>
    </row>
    <row r="126" spans="1:10" ht="25.5" customHeight="1">
      <c r="A126" s="155" t="s">
        <v>82</v>
      </c>
      <c r="B126" s="205" t="s">
        <v>148</v>
      </c>
      <c r="C126" s="172" t="s">
        <v>80</v>
      </c>
      <c r="D126" s="172">
        <v>3</v>
      </c>
      <c r="E126" s="173"/>
      <c r="F126" s="174">
        <f>(D126*E126)</f>
        <v>0</v>
      </c>
      <c r="G126" s="205"/>
      <c r="H126" s="205"/>
      <c r="I126" s="163"/>
      <c r="J126" s="6"/>
    </row>
    <row r="127" spans="1:10" ht="27.75" customHeight="1">
      <c r="A127" s="155" t="s">
        <v>77</v>
      </c>
      <c r="B127" s="205" t="s">
        <v>149</v>
      </c>
      <c r="C127" s="172" t="s">
        <v>96</v>
      </c>
      <c r="D127" s="172">
        <v>7.8</v>
      </c>
      <c r="E127" s="173"/>
      <c r="F127" s="174">
        <f>(D127*E127)</f>
        <v>0</v>
      </c>
      <c r="G127" s="205"/>
      <c r="H127" s="205"/>
      <c r="I127" s="163"/>
      <c r="J127" s="6"/>
    </row>
    <row r="128" spans="1:10" ht="13.5" customHeight="1">
      <c r="A128" s="155" t="s">
        <v>77</v>
      </c>
      <c r="B128" s="205" t="s">
        <v>133</v>
      </c>
      <c r="C128" s="172" t="s">
        <v>85</v>
      </c>
      <c r="D128" s="172">
        <v>3</v>
      </c>
      <c r="E128" s="173"/>
      <c r="F128" s="174">
        <f>(D128*E128)</f>
        <v>0</v>
      </c>
      <c r="G128" s="205"/>
      <c r="H128" s="205"/>
      <c r="I128" s="163"/>
      <c r="J128" s="6"/>
    </row>
    <row r="129" spans="1:10" ht="13.5" customHeight="1">
      <c r="A129" s="170" t="s">
        <v>29</v>
      </c>
      <c r="B129" s="206" t="s">
        <v>30</v>
      </c>
      <c r="C129" s="172"/>
      <c r="D129" s="172"/>
      <c r="E129" s="173"/>
      <c r="F129" s="173"/>
      <c r="G129" s="205"/>
      <c r="H129" s="205"/>
      <c r="I129" s="163"/>
      <c r="J129" s="6"/>
    </row>
    <row r="130" spans="1:10" ht="15.75" customHeight="1">
      <c r="A130" s="183" t="s">
        <v>82</v>
      </c>
      <c r="B130" s="178" t="s">
        <v>95</v>
      </c>
      <c r="C130" s="183" t="s">
        <v>96</v>
      </c>
      <c r="D130" s="184">
        <v>7</v>
      </c>
      <c r="E130" s="185"/>
      <c r="F130" s="185">
        <f>E130*D130</f>
        <v>0</v>
      </c>
      <c r="G130" s="186">
        <v>0.2</v>
      </c>
      <c r="H130" s="187">
        <f>D130*G130</f>
        <v>1.4000000000000001</v>
      </c>
      <c r="I130" s="163"/>
      <c r="J130" s="6"/>
    </row>
    <row r="131" spans="1:10" ht="16.5" customHeight="1">
      <c r="A131" s="183">
        <v>596911111</v>
      </c>
      <c r="B131" s="178" t="s">
        <v>97</v>
      </c>
      <c r="C131" s="183" t="s">
        <v>96</v>
      </c>
      <c r="D131" s="184">
        <v>7</v>
      </c>
      <c r="E131" s="185"/>
      <c r="F131" s="185">
        <f>E131*D131</f>
        <v>0</v>
      </c>
      <c r="G131" s="182"/>
      <c r="H131" s="182"/>
      <c r="I131" s="163"/>
      <c r="J131" s="6"/>
    </row>
    <row r="132" spans="1:10" ht="13.5" customHeight="1">
      <c r="A132" s="183" t="s">
        <v>86</v>
      </c>
      <c r="B132" s="178" t="s">
        <v>98</v>
      </c>
      <c r="C132" s="183" t="s">
        <v>96</v>
      </c>
      <c r="D132" s="184">
        <v>7</v>
      </c>
      <c r="E132" s="185"/>
      <c r="F132" s="185">
        <f>E132*D132</f>
        <v>0</v>
      </c>
      <c r="G132" s="182"/>
      <c r="H132" s="182"/>
      <c r="I132" s="163"/>
      <c r="J132" s="6"/>
    </row>
    <row r="133" spans="1:10" ht="15" customHeight="1">
      <c r="A133" s="183" t="s">
        <v>82</v>
      </c>
      <c r="B133" s="178" t="s">
        <v>99</v>
      </c>
      <c r="C133" s="189" t="s">
        <v>79</v>
      </c>
      <c r="D133" s="190">
        <v>2</v>
      </c>
      <c r="E133" s="174"/>
      <c r="F133" s="174">
        <f>(D133*E133)</f>
        <v>0</v>
      </c>
      <c r="G133" s="186">
        <v>0.1</v>
      </c>
      <c r="H133" s="187">
        <f>D133*G133</f>
        <v>0.2</v>
      </c>
      <c r="I133" s="163"/>
      <c r="J133" s="6"/>
    </row>
    <row r="134" spans="1:10" ht="15" customHeight="1">
      <c r="A134" s="183" t="s">
        <v>77</v>
      </c>
      <c r="B134" s="178" t="s">
        <v>100</v>
      </c>
      <c r="C134" s="189" t="s">
        <v>96</v>
      </c>
      <c r="D134" s="190">
        <v>7</v>
      </c>
      <c r="E134" s="174"/>
      <c r="F134" s="174">
        <f>(D134*E134)</f>
        <v>0</v>
      </c>
      <c r="G134" s="186">
        <v>0.1</v>
      </c>
      <c r="H134" s="187">
        <f>D134*G134</f>
        <v>0.70000000000000007</v>
      </c>
      <c r="I134" s="163"/>
      <c r="J134" s="6"/>
    </row>
    <row r="135" spans="1:10" ht="15.75" customHeight="1">
      <c r="A135" s="183">
        <v>181111121</v>
      </c>
      <c r="B135" s="191" t="s">
        <v>101</v>
      </c>
      <c r="C135" s="189" t="s">
        <v>96</v>
      </c>
      <c r="D135" s="190">
        <v>7</v>
      </c>
      <c r="E135" s="174"/>
      <c r="F135" s="174">
        <f>(D135*E135)</f>
        <v>0</v>
      </c>
      <c r="G135" s="182"/>
      <c r="H135" s="182"/>
      <c r="I135" s="163"/>
      <c r="J135" s="6"/>
    </row>
    <row r="136" spans="1:10" ht="29.25" customHeight="1">
      <c r="A136" s="183">
        <v>122101101</v>
      </c>
      <c r="B136" s="191" t="s">
        <v>102</v>
      </c>
      <c r="C136" s="189" t="s">
        <v>79</v>
      </c>
      <c r="D136" s="190">
        <v>2</v>
      </c>
      <c r="E136" s="174"/>
      <c r="F136" s="174">
        <f>(D136*E136)</f>
        <v>0</v>
      </c>
      <c r="G136" s="182"/>
      <c r="H136" s="182"/>
      <c r="I136" s="163"/>
      <c r="J136" s="6"/>
    </row>
    <row r="137" spans="1:10" ht="16.5" customHeight="1">
      <c r="A137" s="155" t="s">
        <v>103</v>
      </c>
      <c r="B137" s="178" t="s">
        <v>104</v>
      </c>
      <c r="C137" s="155" t="s">
        <v>79</v>
      </c>
      <c r="D137" s="179">
        <v>2</v>
      </c>
      <c r="E137" s="192"/>
      <c r="F137" s="181">
        <f>D137*E137</f>
        <v>0</v>
      </c>
      <c r="G137" s="193"/>
      <c r="H137" s="193"/>
      <c r="I137" s="163"/>
      <c r="J137" s="6"/>
    </row>
    <row r="138" spans="1:10" ht="15" customHeight="1">
      <c r="A138" s="155" t="s">
        <v>105</v>
      </c>
      <c r="B138" s="178" t="s">
        <v>106</v>
      </c>
      <c r="C138" s="155" t="s">
        <v>79</v>
      </c>
      <c r="D138" s="179">
        <v>2</v>
      </c>
      <c r="E138" s="192"/>
      <c r="F138" s="181">
        <f>D138*E138</f>
        <v>0</v>
      </c>
      <c r="G138" s="193"/>
      <c r="H138" s="193"/>
      <c r="I138" s="163"/>
      <c r="J138" s="6"/>
    </row>
    <row r="139" spans="1:10" ht="16.5" customHeight="1">
      <c r="A139" s="177" t="s">
        <v>77</v>
      </c>
      <c r="B139" s="178" t="s">
        <v>107</v>
      </c>
      <c r="C139" s="177" t="s">
        <v>79</v>
      </c>
      <c r="D139" s="179">
        <v>2</v>
      </c>
      <c r="E139" s="180"/>
      <c r="F139" s="181">
        <f>D139*E139</f>
        <v>0</v>
      </c>
      <c r="G139" s="182"/>
      <c r="H139" s="182"/>
      <c r="I139" s="163"/>
      <c r="J139" s="6"/>
    </row>
    <row r="140" spans="1:10" ht="15.75" customHeight="1">
      <c r="A140" s="183">
        <v>998231311</v>
      </c>
      <c r="B140" s="191" t="s">
        <v>89</v>
      </c>
      <c r="C140" s="189" t="s">
        <v>90</v>
      </c>
      <c r="D140" s="190">
        <f>SUM(H130:H139)</f>
        <v>2.3000000000000003</v>
      </c>
      <c r="E140" s="174"/>
      <c r="F140" s="174">
        <f>(D140*E140)</f>
        <v>0</v>
      </c>
      <c r="G140" s="182"/>
      <c r="H140" s="182"/>
      <c r="I140" s="163"/>
      <c r="J140" s="6"/>
    </row>
    <row r="141" spans="1:10" ht="24.75" customHeight="1">
      <c r="A141" s="155" t="s">
        <v>82</v>
      </c>
      <c r="B141" s="205" t="s">
        <v>156</v>
      </c>
      <c r="C141" s="172" t="s">
        <v>78</v>
      </c>
      <c r="D141" s="172">
        <v>8.6</v>
      </c>
      <c r="E141" s="174"/>
      <c r="F141" s="174">
        <f>(D141*E141)</f>
        <v>0</v>
      </c>
      <c r="G141" s="205"/>
      <c r="H141" s="205"/>
      <c r="I141" s="163"/>
      <c r="J141" s="6"/>
    </row>
    <row r="142" spans="1:10" ht="24.75" customHeight="1">
      <c r="A142" s="155" t="s">
        <v>82</v>
      </c>
      <c r="B142" s="205" t="s">
        <v>233</v>
      </c>
      <c r="C142" s="172" t="s">
        <v>80</v>
      </c>
      <c r="D142" s="172">
        <v>5</v>
      </c>
      <c r="E142" s="174"/>
      <c r="F142" s="174">
        <f>(D142*E142)</f>
        <v>0</v>
      </c>
      <c r="G142" s="205"/>
      <c r="H142" s="205"/>
      <c r="I142" s="163"/>
      <c r="J142" s="6"/>
    </row>
    <row r="143" spans="1:10" ht="14.25" customHeight="1">
      <c r="A143" s="155" t="s">
        <v>77</v>
      </c>
      <c r="B143" s="205" t="s">
        <v>150</v>
      </c>
      <c r="C143" s="172" t="s">
        <v>80</v>
      </c>
      <c r="D143" s="172">
        <v>5</v>
      </c>
      <c r="E143" s="174"/>
      <c r="F143" s="174">
        <f>(D143*E143)</f>
        <v>0</v>
      </c>
      <c r="G143" s="205"/>
      <c r="H143" s="205"/>
      <c r="I143" s="163"/>
      <c r="J143" s="6"/>
    </row>
    <row r="144" spans="1:10" ht="56.25" customHeight="1">
      <c r="A144" s="183" t="s">
        <v>82</v>
      </c>
      <c r="B144" s="191" t="s">
        <v>151</v>
      </c>
      <c r="C144" s="189" t="s">
        <v>80</v>
      </c>
      <c r="D144" s="190">
        <v>1</v>
      </c>
      <c r="E144" s="174"/>
      <c r="F144" s="174">
        <f>(E144*D144)</f>
        <v>0</v>
      </c>
      <c r="G144" s="207"/>
      <c r="H144" s="208"/>
      <c r="I144" s="209"/>
      <c r="J144" s="6"/>
    </row>
    <row r="145" spans="1:10" ht="40.5" customHeight="1">
      <c r="A145" s="183" t="s">
        <v>82</v>
      </c>
      <c r="B145" s="191" t="s">
        <v>152</v>
      </c>
      <c r="C145" s="189" t="s">
        <v>80</v>
      </c>
      <c r="D145" s="190">
        <v>1</v>
      </c>
      <c r="E145" s="174"/>
      <c r="F145" s="174">
        <f>(E145*D145)</f>
        <v>0</v>
      </c>
      <c r="G145" s="207"/>
      <c r="H145" s="208"/>
      <c r="I145" s="209"/>
      <c r="J145" s="6"/>
    </row>
    <row r="146" spans="1:10" ht="38.25" customHeight="1">
      <c r="A146" s="183" t="s">
        <v>82</v>
      </c>
      <c r="B146" s="191" t="s">
        <v>153</v>
      </c>
      <c r="C146" s="189" t="s">
        <v>80</v>
      </c>
      <c r="D146" s="190">
        <v>1</v>
      </c>
      <c r="E146" s="174"/>
      <c r="F146" s="174">
        <f>(E146*D146)</f>
        <v>0</v>
      </c>
      <c r="G146" s="207"/>
      <c r="H146" s="208"/>
      <c r="I146" s="209"/>
      <c r="J146" s="6"/>
    </row>
    <row r="147" spans="1:10" ht="59.25" customHeight="1">
      <c r="A147" s="183" t="s">
        <v>82</v>
      </c>
      <c r="B147" s="191" t="s">
        <v>154</v>
      </c>
      <c r="C147" s="189" t="s">
        <v>80</v>
      </c>
      <c r="D147" s="190">
        <v>1</v>
      </c>
      <c r="E147" s="174"/>
      <c r="F147" s="174">
        <f>(E147*D147)</f>
        <v>0</v>
      </c>
      <c r="G147" s="207"/>
      <c r="H147" s="208"/>
      <c r="I147" s="209"/>
      <c r="J147" s="6"/>
    </row>
    <row r="148" spans="1:10" ht="15.75" customHeight="1">
      <c r="A148" s="183" t="s">
        <v>77</v>
      </c>
      <c r="B148" s="191" t="s">
        <v>155</v>
      </c>
      <c r="C148" s="189" t="s">
        <v>80</v>
      </c>
      <c r="D148" s="190">
        <v>4</v>
      </c>
      <c r="E148" s="174"/>
      <c r="F148" s="174">
        <f>(E148*D148)</f>
        <v>0</v>
      </c>
      <c r="G148" s="205"/>
      <c r="H148" s="158"/>
      <c r="I148" s="163"/>
      <c r="J148" s="6"/>
    </row>
    <row r="149" spans="1:10" ht="13.5" customHeight="1">
      <c r="A149" s="170" t="s">
        <v>31</v>
      </c>
      <c r="B149" s="206" t="s">
        <v>32</v>
      </c>
      <c r="C149" s="172"/>
      <c r="D149" s="205"/>
      <c r="E149" s="173"/>
      <c r="F149" s="173"/>
      <c r="G149" s="205"/>
      <c r="H149" s="158"/>
      <c r="I149" s="163"/>
      <c r="J149" s="6"/>
    </row>
    <row r="150" spans="1:10" ht="24" customHeight="1">
      <c r="A150" s="210" t="s">
        <v>82</v>
      </c>
      <c r="B150" s="191" t="s">
        <v>157</v>
      </c>
      <c r="C150" s="189" t="s">
        <v>80</v>
      </c>
      <c r="D150" s="190">
        <v>1</v>
      </c>
      <c r="E150" s="174"/>
      <c r="F150" s="174">
        <f>(E150*D150)</f>
        <v>0</v>
      </c>
      <c r="G150" s="205"/>
      <c r="H150" s="158"/>
      <c r="I150" s="163"/>
      <c r="J150" s="6"/>
    </row>
    <row r="151" spans="1:10" ht="29.25" customHeight="1">
      <c r="A151" s="210" t="s">
        <v>82</v>
      </c>
      <c r="B151" s="191" t="s">
        <v>158</v>
      </c>
      <c r="C151" s="189" t="s">
        <v>80</v>
      </c>
      <c r="D151" s="190">
        <v>1</v>
      </c>
      <c r="E151" s="174"/>
      <c r="F151" s="174">
        <f>(E151*D151)</f>
        <v>0</v>
      </c>
      <c r="G151" s="205"/>
      <c r="H151" s="158"/>
      <c r="I151" s="163"/>
      <c r="J151" s="6"/>
    </row>
    <row r="152" spans="1:10" ht="25.5" customHeight="1">
      <c r="A152" s="210" t="s">
        <v>82</v>
      </c>
      <c r="B152" s="191" t="s">
        <v>159</v>
      </c>
      <c r="C152" s="189" t="s">
        <v>80</v>
      </c>
      <c r="D152" s="190">
        <v>1</v>
      </c>
      <c r="E152" s="174"/>
      <c r="F152" s="174">
        <f>(E152*D152)</f>
        <v>0</v>
      </c>
      <c r="G152" s="205"/>
      <c r="H152" s="158"/>
      <c r="I152" s="163"/>
      <c r="J152" s="6"/>
    </row>
    <row r="153" spans="1:10" ht="27" customHeight="1">
      <c r="A153" s="210" t="s">
        <v>82</v>
      </c>
      <c r="B153" s="191" t="s">
        <v>160</v>
      </c>
      <c r="C153" s="189" t="s">
        <v>80</v>
      </c>
      <c r="D153" s="190">
        <v>3</v>
      </c>
      <c r="E153" s="174"/>
      <c r="F153" s="174">
        <f>(E153*D153)</f>
        <v>0</v>
      </c>
      <c r="G153" s="205"/>
      <c r="H153" s="158"/>
      <c r="I153" s="163"/>
      <c r="J153" s="6"/>
    </row>
    <row r="154" spans="1:10" ht="13.5" customHeight="1">
      <c r="A154" s="183" t="s">
        <v>77</v>
      </c>
      <c r="B154" s="191" t="s">
        <v>161</v>
      </c>
      <c r="C154" s="189" t="s">
        <v>80</v>
      </c>
      <c r="D154" s="190">
        <v>3</v>
      </c>
      <c r="E154" s="174"/>
      <c r="F154" s="174">
        <f>(E154*D154)</f>
        <v>0</v>
      </c>
      <c r="G154" s="205"/>
      <c r="H154" s="190"/>
      <c r="I154" s="163"/>
      <c r="J154" s="6"/>
    </row>
    <row r="155" spans="1:10" ht="13.5" customHeight="1">
      <c r="A155" s="155"/>
      <c r="B155" s="206" t="s">
        <v>65</v>
      </c>
      <c r="C155" s="203"/>
      <c r="D155" s="203"/>
      <c r="E155" s="204"/>
      <c r="F155" s="204"/>
      <c r="G155" s="206"/>
      <c r="H155" s="206"/>
      <c r="I155" s="163"/>
      <c r="J155" s="6"/>
    </row>
    <row r="156" spans="1:10" ht="73.5" customHeight="1">
      <c r="A156" s="170" t="s">
        <v>33</v>
      </c>
      <c r="B156" s="206" t="s">
        <v>494</v>
      </c>
      <c r="C156" s="172"/>
      <c r="D156" s="172"/>
      <c r="E156" s="173"/>
      <c r="F156" s="173"/>
      <c r="G156" s="205"/>
      <c r="H156" s="205"/>
      <c r="I156" s="163"/>
      <c r="J156" s="15"/>
    </row>
    <row r="157" spans="1:10" ht="42.75" customHeight="1">
      <c r="A157" s="170"/>
      <c r="B157" s="171" t="s">
        <v>495</v>
      </c>
      <c r="C157" s="172" t="s">
        <v>96</v>
      </c>
      <c r="D157" s="172">
        <v>93.3</v>
      </c>
      <c r="E157" s="174"/>
      <c r="F157" s="174">
        <f>(D157*E157)</f>
        <v>0</v>
      </c>
      <c r="G157" s="205"/>
      <c r="H157" s="205"/>
      <c r="I157" s="163"/>
      <c r="J157" s="11"/>
    </row>
    <row r="158" spans="1:10" ht="60.75" customHeight="1">
      <c r="A158" s="183" t="s">
        <v>77</v>
      </c>
      <c r="B158" s="221" t="s">
        <v>502</v>
      </c>
      <c r="C158" s="189" t="s">
        <v>96</v>
      </c>
      <c r="D158" s="190">
        <v>93.3</v>
      </c>
      <c r="E158" s="174"/>
      <c r="F158" s="174"/>
      <c r="G158" s="171"/>
      <c r="H158" s="171"/>
      <c r="I158" s="163"/>
      <c r="J158" s="11"/>
    </row>
    <row r="159" spans="1:10" ht="69" customHeight="1">
      <c r="A159" s="211"/>
      <c r="B159" s="191" t="s">
        <v>234</v>
      </c>
      <c r="C159" s="189" t="s">
        <v>80</v>
      </c>
      <c r="D159" s="190">
        <v>1</v>
      </c>
      <c r="E159" s="174"/>
      <c r="F159" s="174">
        <f>(D159*E159)</f>
        <v>0</v>
      </c>
      <c r="G159" s="171"/>
      <c r="H159" s="171"/>
      <c r="I159" s="163"/>
      <c r="J159" s="11"/>
    </row>
    <row r="160" spans="1:10" ht="13.5" customHeight="1">
      <c r="A160" s="183" t="s">
        <v>77</v>
      </c>
      <c r="B160" s="191" t="s">
        <v>163</v>
      </c>
      <c r="C160" s="189" t="s">
        <v>80</v>
      </c>
      <c r="D160" s="190">
        <v>1</v>
      </c>
      <c r="E160" s="174"/>
      <c r="F160" s="174">
        <f>(E160*D160)</f>
        <v>0</v>
      </c>
      <c r="G160" s="158"/>
      <c r="H160" s="171"/>
      <c r="I160" s="163"/>
      <c r="J160" s="11"/>
    </row>
    <row r="161" spans="1:10" ht="27" customHeight="1">
      <c r="A161" s="183" t="s">
        <v>77</v>
      </c>
      <c r="B161" s="191" t="s">
        <v>171</v>
      </c>
      <c r="C161" s="189" t="s">
        <v>78</v>
      </c>
      <c r="D161" s="190">
        <v>50</v>
      </c>
      <c r="E161" s="174"/>
      <c r="F161" s="174">
        <f>(E161*D161)</f>
        <v>0</v>
      </c>
      <c r="G161" s="158"/>
      <c r="H161" s="171"/>
      <c r="I161" s="163"/>
      <c r="J161" s="11"/>
    </row>
    <row r="162" spans="1:10" ht="13.5" customHeight="1">
      <c r="A162" s="183" t="s">
        <v>77</v>
      </c>
      <c r="B162" s="191" t="s">
        <v>164</v>
      </c>
      <c r="C162" s="189" t="s">
        <v>80</v>
      </c>
      <c r="D162" s="190">
        <v>1</v>
      </c>
      <c r="E162" s="174"/>
      <c r="F162" s="174">
        <f>(E162*D162)</f>
        <v>0</v>
      </c>
      <c r="G162" s="158"/>
      <c r="H162" s="171"/>
      <c r="I162" s="163"/>
      <c r="J162" s="11"/>
    </row>
    <row r="163" spans="1:10" ht="23.25" customHeight="1">
      <c r="A163" s="170" t="s">
        <v>34</v>
      </c>
      <c r="B163" s="206" t="s">
        <v>461</v>
      </c>
      <c r="C163" s="172"/>
      <c r="D163" s="172"/>
      <c r="E163" s="173"/>
      <c r="F163" s="173"/>
      <c r="G163" s="205"/>
      <c r="H163" s="205"/>
      <c r="I163" s="163"/>
      <c r="J163" s="6"/>
    </row>
    <row r="164" spans="1:10" ht="13.5" customHeight="1">
      <c r="A164" s="155" t="s">
        <v>82</v>
      </c>
      <c r="B164" s="205" t="s">
        <v>172</v>
      </c>
      <c r="C164" s="172" t="s">
        <v>79</v>
      </c>
      <c r="D164" s="172">
        <v>6.4</v>
      </c>
      <c r="E164" s="174"/>
      <c r="F164" s="174">
        <f t="shared" ref="F164:F169" si="9">(E164*D164)</f>
        <v>0</v>
      </c>
      <c r="G164" s="205"/>
      <c r="H164" s="205"/>
      <c r="I164" s="163"/>
      <c r="J164" s="6"/>
    </row>
    <row r="165" spans="1:10" ht="13.5" customHeight="1">
      <c r="A165" s="155" t="s">
        <v>82</v>
      </c>
      <c r="B165" s="205" t="s">
        <v>249</v>
      </c>
      <c r="C165" s="172" t="s">
        <v>96</v>
      </c>
      <c r="D165" s="172">
        <v>32</v>
      </c>
      <c r="E165" s="174"/>
      <c r="F165" s="174">
        <f t="shared" si="9"/>
        <v>0</v>
      </c>
      <c r="G165" s="205"/>
      <c r="H165" s="205"/>
      <c r="I165" s="163"/>
      <c r="J165" s="6"/>
    </row>
    <row r="166" spans="1:10" ht="13.5" customHeight="1">
      <c r="A166" s="155" t="s">
        <v>77</v>
      </c>
      <c r="B166" s="205" t="s">
        <v>174</v>
      </c>
      <c r="C166" s="172" t="s">
        <v>79</v>
      </c>
      <c r="D166" s="172">
        <v>6.4</v>
      </c>
      <c r="E166" s="174"/>
      <c r="F166" s="174">
        <f t="shared" si="9"/>
        <v>0</v>
      </c>
      <c r="G166" s="205"/>
      <c r="H166" s="205"/>
      <c r="I166" s="163"/>
      <c r="J166" s="6"/>
    </row>
    <row r="167" spans="1:10" ht="13.5" customHeight="1">
      <c r="A167" s="155" t="s">
        <v>82</v>
      </c>
      <c r="B167" s="205" t="s">
        <v>179</v>
      </c>
      <c r="C167" s="172" t="s">
        <v>176</v>
      </c>
      <c r="D167" s="172">
        <v>300</v>
      </c>
      <c r="E167" s="173"/>
      <c r="F167" s="174">
        <f t="shared" si="9"/>
        <v>0</v>
      </c>
      <c r="G167" s="205"/>
      <c r="H167" s="205"/>
      <c r="I167" s="163"/>
      <c r="J167" s="6"/>
    </row>
    <row r="168" spans="1:10" ht="13.5" customHeight="1">
      <c r="A168" s="155" t="s">
        <v>77</v>
      </c>
      <c r="B168" s="205" t="s">
        <v>173</v>
      </c>
      <c r="C168" s="172" t="s">
        <v>96</v>
      </c>
      <c r="D168" s="172">
        <v>32</v>
      </c>
      <c r="E168" s="173"/>
      <c r="F168" s="174">
        <f t="shared" si="9"/>
        <v>0</v>
      </c>
      <c r="G168" s="205"/>
      <c r="H168" s="205"/>
      <c r="I168" s="163"/>
      <c r="J168" s="6"/>
    </row>
    <row r="169" spans="1:10" ht="13.5" customHeight="1">
      <c r="A169" s="155" t="s">
        <v>77</v>
      </c>
      <c r="B169" s="205" t="s">
        <v>108</v>
      </c>
      <c r="C169" s="172" t="s">
        <v>85</v>
      </c>
      <c r="D169" s="172">
        <v>1</v>
      </c>
      <c r="E169" s="173"/>
      <c r="F169" s="174">
        <f t="shared" si="9"/>
        <v>0</v>
      </c>
      <c r="G169" s="205"/>
      <c r="H169" s="205"/>
      <c r="I169" s="163"/>
      <c r="J169" s="6"/>
    </row>
    <row r="170" spans="1:10" ht="24.75" customHeight="1">
      <c r="A170" s="170" t="s">
        <v>35</v>
      </c>
      <c r="B170" s="206" t="s">
        <v>462</v>
      </c>
      <c r="C170" s="172"/>
      <c r="D170" s="172"/>
      <c r="E170" s="173"/>
      <c r="F170" s="173"/>
      <c r="G170" s="205"/>
      <c r="H170" s="205"/>
      <c r="I170" s="163"/>
      <c r="J170" s="6"/>
    </row>
    <row r="171" spans="1:10" ht="44.25" customHeight="1">
      <c r="A171" s="170"/>
      <c r="B171" s="205" t="s">
        <v>250</v>
      </c>
      <c r="C171" s="172"/>
      <c r="D171" s="172"/>
      <c r="E171" s="173"/>
      <c r="F171" s="173"/>
      <c r="G171" s="205"/>
      <c r="H171" s="205"/>
      <c r="I171" s="163"/>
      <c r="J171" s="6"/>
    </row>
    <row r="172" spans="1:10" ht="22.5" customHeight="1">
      <c r="A172" s="155" t="s">
        <v>82</v>
      </c>
      <c r="B172" s="205" t="s">
        <v>180</v>
      </c>
      <c r="C172" s="172" t="s">
        <v>80</v>
      </c>
      <c r="D172" s="172">
        <v>20</v>
      </c>
      <c r="E172" s="173"/>
      <c r="F172" s="174">
        <f>(E172*D172)</f>
        <v>0</v>
      </c>
      <c r="G172" s="205"/>
      <c r="H172" s="205"/>
      <c r="I172" s="163"/>
      <c r="J172" s="6"/>
    </row>
    <row r="173" spans="1:10" ht="13.5" customHeight="1">
      <c r="A173" s="155" t="s">
        <v>82</v>
      </c>
      <c r="B173" s="205" t="s">
        <v>177</v>
      </c>
      <c r="C173" s="172" t="s">
        <v>80</v>
      </c>
      <c r="D173" s="172">
        <v>52</v>
      </c>
      <c r="E173" s="173"/>
      <c r="F173" s="174">
        <f>(E173*D173)</f>
        <v>0</v>
      </c>
      <c r="G173" s="205"/>
      <c r="H173" s="205"/>
      <c r="I173" s="163"/>
      <c r="J173" s="6"/>
    </row>
    <row r="174" spans="1:10" ht="13.5" customHeight="1">
      <c r="A174" s="155" t="s">
        <v>82</v>
      </c>
      <c r="B174" s="205" t="s">
        <v>178</v>
      </c>
      <c r="C174" s="172" t="s">
        <v>80</v>
      </c>
      <c r="D174" s="172">
        <v>48</v>
      </c>
      <c r="E174" s="173"/>
      <c r="F174" s="174">
        <f>(E174*D174)</f>
        <v>0</v>
      </c>
      <c r="G174" s="205"/>
      <c r="H174" s="205"/>
      <c r="I174" s="163"/>
      <c r="J174" s="6"/>
    </row>
    <row r="175" spans="1:10" ht="13.5" customHeight="1">
      <c r="A175" s="155" t="s">
        <v>77</v>
      </c>
      <c r="B175" s="205" t="s">
        <v>255</v>
      </c>
      <c r="C175" s="172" t="s">
        <v>78</v>
      </c>
      <c r="D175" s="172">
        <v>30</v>
      </c>
      <c r="E175" s="173"/>
      <c r="F175" s="174">
        <f>(E175*D175)</f>
        <v>0</v>
      </c>
      <c r="G175" s="205"/>
      <c r="H175" s="205"/>
      <c r="I175" s="163"/>
      <c r="J175" s="6"/>
    </row>
    <row r="176" spans="1:10" ht="24">
      <c r="A176" s="170" t="s">
        <v>36</v>
      </c>
      <c r="B176" s="206" t="s">
        <v>37</v>
      </c>
      <c r="C176" s="172"/>
      <c r="D176" s="172"/>
      <c r="E176" s="173"/>
      <c r="F176" s="173"/>
      <c r="G176" s="205"/>
      <c r="H176" s="205"/>
      <c r="I176" s="163"/>
      <c r="J176" s="6"/>
    </row>
    <row r="177" spans="1:10" ht="24">
      <c r="A177" s="183" t="s">
        <v>77</v>
      </c>
      <c r="B177" s="191" t="s">
        <v>169</v>
      </c>
      <c r="C177" s="189" t="s">
        <v>80</v>
      </c>
      <c r="D177" s="190">
        <v>1</v>
      </c>
      <c r="E177" s="174"/>
      <c r="F177" s="174">
        <f>(E177*D177)</f>
        <v>0</v>
      </c>
      <c r="G177" s="158"/>
      <c r="H177" s="171"/>
      <c r="I177" s="163"/>
      <c r="J177" s="6"/>
    </row>
    <row r="178" spans="1:10" ht="24">
      <c r="A178" s="183" t="s">
        <v>77</v>
      </c>
      <c r="B178" s="191" t="s">
        <v>170</v>
      </c>
      <c r="C178" s="189" t="s">
        <v>78</v>
      </c>
      <c r="D178" s="190">
        <v>50</v>
      </c>
      <c r="E178" s="174"/>
      <c r="F178" s="174">
        <f>(E178*D178)</f>
        <v>0</v>
      </c>
      <c r="G178" s="158"/>
      <c r="H178" s="171"/>
      <c r="I178" s="163"/>
      <c r="J178" s="6"/>
    </row>
    <row r="179" spans="1:10">
      <c r="A179" s="183" t="s">
        <v>77</v>
      </c>
      <c r="B179" s="191" t="s">
        <v>164</v>
      </c>
      <c r="C179" s="189" t="s">
        <v>80</v>
      </c>
      <c r="D179" s="190">
        <v>1</v>
      </c>
      <c r="E179" s="174"/>
      <c r="F179" s="174">
        <f>(E179*D179)</f>
        <v>0</v>
      </c>
      <c r="G179" s="158"/>
      <c r="H179" s="171"/>
      <c r="I179" s="163"/>
      <c r="J179" s="6"/>
    </row>
    <row r="180" spans="1:10" ht="19.5" customHeight="1">
      <c r="A180" s="155"/>
      <c r="B180" s="205" t="s">
        <v>38</v>
      </c>
      <c r="C180" s="172"/>
      <c r="D180" s="172"/>
      <c r="E180" s="173"/>
      <c r="F180" s="173"/>
      <c r="G180" s="205"/>
      <c r="H180" s="205"/>
      <c r="I180" s="163"/>
      <c r="J180" s="6"/>
    </row>
    <row r="181" spans="1:10" ht="13.5" customHeight="1">
      <c r="A181" s="177"/>
      <c r="B181" s="178" t="s">
        <v>463</v>
      </c>
      <c r="C181" s="177"/>
      <c r="D181" s="179"/>
      <c r="E181" s="180"/>
      <c r="F181" s="181"/>
      <c r="G181" s="182"/>
      <c r="H181" s="182"/>
      <c r="I181" s="163"/>
      <c r="J181" s="6"/>
    </row>
    <row r="182" spans="1:10" ht="13.5" customHeight="1">
      <c r="A182" s="183" t="s">
        <v>82</v>
      </c>
      <c r="B182" s="178" t="s">
        <v>95</v>
      </c>
      <c r="C182" s="183" t="s">
        <v>96</v>
      </c>
      <c r="D182" s="184">
        <v>16</v>
      </c>
      <c r="E182" s="185"/>
      <c r="F182" s="185">
        <f>E182*D182</f>
        <v>0</v>
      </c>
      <c r="G182" s="186">
        <v>0.2</v>
      </c>
      <c r="H182" s="187">
        <f>D182*G182</f>
        <v>3.2</v>
      </c>
      <c r="I182" s="163"/>
      <c r="J182" s="6"/>
    </row>
    <row r="183" spans="1:10" ht="13.5" customHeight="1">
      <c r="A183" s="183">
        <v>596911111</v>
      </c>
      <c r="B183" s="178" t="s">
        <v>97</v>
      </c>
      <c r="C183" s="183" t="s">
        <v>96</v>
      </c>
      <c r="D183" s="184">
        <v>16</v>
      </c>
      <c r="E183" s="185"/>
      <c r="F183" s="185">
        <f>E183*D183</f>
        <v>0</v>
      </c>
      <c r="G183" s="182"/>
      <c r="H183" s="182"/>
      <c r="I183" s="163"/>
      <c r="J183" s="6"/>
    </row>
    <row r="184" spans="1:10" ht="13.5" customHeight="1">
      <c r="A184" s="183" t="s">
        <v>86</v>
      </c>
      <c r="B184" s="178" t="s">
        <v>98</v>
      </c>
      <c r="C184" s="183" t="s">
        <v>96</v>
      </c>
      <c r="D184" s="184">
        <v>16</v>
      </c>
      <c r="E184" s="185"/>
      <c r="F184" s="185">
        <f>E184*D184</f>
        <v>0</v>
      </c>
      <c r="G184" s="182"/>
      <c r="H184" s="182"/>
      <c r="I184" s="163"/>
      <c r="J184" s="6"/>
    </row>
    <row r="185" spans="1:10" ht="13.5" customHeight="1">
      <c r="A185" s="183" t="s">
        <v>82</v>
      </c>
      <c r="B185" s="178" t="s">
        <v>99</v>
      </c>
      <c r="C185" s="189" t="s">
        <v>79</v>
      </c>
      <c r="D185" s="190">
        <v>0.2</v>
      </c>
      <c r="E185" s="174"/>
      <c r="F185" s="174">
        <f>(D185*E185)</f>
        <v>0</v>
      </c>
      <c r="G185" s="186">
        <v>0.1</v>
      </c>
      <c r="H185" s="187">
        <f>D185*G185</f>
        <v>2.0000000000000004E-2</v>
      </c>
      <c r="I185" s="163"/>
      <c r="J185" s="6"/>
    </row>
    <row r="186" spans="1:10" ht="13.5" customHeight="1">
      <c r="A186" s="183" t="s">
        <v>77</v>
      </c>
      <c r="B186" s="178" t="s">
        <v>100</v>
      </c>
      <c r="C186" s="189" t="s">
        <v>96</v>
      </c>
      <c r="D186" s="190">
        <v>16</v>
      </c>
      <c r="E186" s="174"/>
      <c r="F186" s="174">
        <f>(D186*E186)</f>
        <v>0</v>
      </c>
      <c r="G186" s="186">
        <v>0.1</v>
      </c>
      <c r="H186" s="187">
        <f>D186*G186</f>
        <v>1.6</v>
      </c>
      <c r="I186" s="163"/>
      <c r="J186" s="6"/>
    </row>
    <row r="187" spans="1:10" ht="13.5" customHeight="1">
      <c r="A187" s="183">
        <v>181111121</v>
      </c>
      <c r="B187" s="191" t="s">
        <v>101</v>
      </c>
      <c r="C187" s="189" t="s">
        <v>96</v>
      </c>
      <c r="D187" s="190">
        <v>16</v>
      </c>
      <c r="E187" s="174"/>
      <c r="F187" s="174">
        <f>(D187*E187)</f>
        <v>0</v>
      </c>
      <c r="G187" s="182"/>
      <c r="H187" s="182"/>
      <c r="I187" s="163"/>
      <c r="J187" s="6"/>
    </row>
    <row r="188" spans="1:10" ht="27" customHeight="1">
      <c r="A188" s="183">
        <v>122101101</v>
      </c>
      <c r="B188" s="191" t="s">
        <v>102</v>
      </c>
      <c r="C188" s="189" t="s">
        <v>79</v>
      </c>
      <c r="D188" s="190">
        <v>1.6</v>
      </c>
      <c r="E188" s="174"/>
      <c r="F188" s="174">
        <f>(D188*E188)</f>
        <v>0</v>
      </c>
      <c r="G188" s="182"/>
      <c r="H188" s="182"/>
      <c r="I188" s="163"/>
      <c r="J188" s="6"/>
    </row>
    <row r="189" spans="1:10" ht="13.5" customHeight="1">
      <c r="A189" s="155" t="s">
        <v>103</v>
      </c>
      <c r="B189" s="178" t="s">
        <v>104</v>
      </c>
      <c r="C189" s="155" t="s">
        <v>79</v>
      </c>
      <c r="D189" s="179">
        <v>1.6</v>
      </c>
      <c r="E189" s="192"/>
      <c r="F189" s="181">
        <f>D189*E189</f>
        <v>0</v>
      </c>
      <c r="G189" s="193"/>
      <c r="H189" s="193"/>
      <c r="I189" s="163"/>
      <c r="J189" s="6"/>
    </row>
    <row r="190" spans="1:10" ht="13.5" customHeight="1">
      <c r="A190" s="155" t="s">
        <v>105</v>
      </c>
      <c r="B190" s="178" t="s">
        <v>106</v>
      </c>
      <c r="C190" s="155" t="s">
        <v>79</v>
      </c>
      <c r="D190" s="179">
        <v>1.6</v>
      </c>
      <c r="E190" s="192"/>
      <c r="F190" s="181">
        <f>D190*E190</f>
        <v>0</v>
      </c>
      <c r="G190" s="193"/>
      <c r="H190" s="193"/>
      <c r="I190" s="163"/>
      <c r="J190" s="6"/>
    </row>
    <row r="191" spans="1:10" ht="13.5" customHeight="1">
      <c r="A191" s="177" t="s">
        <v>77</v>
      </c>
      <c r="B191" s="178" t="s">
        <v>107</v>
      </c>
      <c r="C191" s="177" t="s">
        <v>79</v>
      </c>
      <c r="D191" s="179">
        <v>1.6</v>
      </c>
      <c r="E191" s="180"/>
      <c r="F191" s="181">
        <f>D191*E191</f>
        <v>0</v>
      </c>
      <c r="G191" s="182"/>
      <c r="H191" s="182"/>
      <c r="I191" s="163"/>
      <c r="J191" s="6"/>
    </row>
    <row r="192" spans="1:10" ht="13.5" customHeight="1">
      <c r="A192" s="183">
        <v>998231311</v>
      </c>
      <c r="B192" s="191" t="s">
        <v>89</v>
      </c>
      <c r="C192" s="189" t="s">
        <v>90</v>
      </c>
      <c r="D192" s="190">
        <f>SUM(H182:H191)</f>
        <v>4.82</v>
      </c>
      <c r="E192" s="174"/>
      <c r="F192" s="174">
        <f>(D192*E192)</f>
        <v>0</v>
      </c>
      <c r="G192" s="182"/>
      <c r="H192" s="182"/>
      <c r="I192" s="163"/>
      <c r="J192" s="6"/>
    </row>
    <row r="193" spans="1:10" ht="13.5" customHeight="1">
      <c r="A193" s="155"/>
      <c r="B193" s="206" t="s">
        <v>66</v>
      </c>
      <c r="C193" s="203"/>
      <c r="D193" s="203"/>
      <c r="E193" s="204"/>
      <c r="F193" s="204"/>
      <c r="G193" s="206"/>
      <c r="H193" s="206"/>
      <c r="I193" s="163"/>
      <c r="J193" s="6"/>
    </row>
    <row r="194" spans="1:10" ht="13.5" customHeight="1">
      <c r="A194" s="175" t="s">
        <v>39</v>
      </c>
      <c r="B194" s="212" t="s">
        <v>182</v>
      </c>
      <c r="C194" s="172"/>
      <c r="D194" s="172"/>
      <c r="E194" s="173"/>
      <c r="F194" s="173"/>
      <c r="G194" s="205"/>
      <c r="H194" s="205"/>
      <c r="I194" s="163"/>
      <c r="J194" s="6"/>
    </row>
    <row r="195" spans="1:10" ht="13.5" customHeight="1">
      <c r="A195" s="155"/>
      <c r="B195" s="205" t="s">
        <v>41</v>
      </c>
      <c r="C195" s="172"/>
      <c r="D195" s="172"/>
      <c r="E195" s="173"/>
      <c r="F195" s="173"/>
      <c r="G195" s="205"/>
      <c r="H195" s="205"/>
      <c r="I195" s="163"/>
      <c r="J195" s="6"/>
    </row>
    <row r="196" spans="1:10" ht="13.5" customHeight="1">
      <c r="A196" s="177"/>
      <c r="B196" s="178" t="s">
        <v>464</v>
      </c>
      <c r="C196" s="177"/>
      <c r="D196" s="179"/>
      <c r="E196" s="180"/>
      <c r="F196" s="181"/>
      <c r="G196" s="182"/>
      <c r="H196" s="182"/>
      <c r="I196" s="163"/>
      <c r="J196" s="6"/>
    </row>
    <row r="197" spans="1:10" ht="13.5" customHeight="1">
      <c r="A197" s="183" t="s">
        <v>82</v>
      </c>
      <c r="B197" s="178" t="s">
        <v>95</v>
      </c>
      <c r="C197" s="183" t="s">
        <v>96</v>
      </c>
      <c r="D197" s="184">
        <v>4.5</v>
      </c>
      <c r="E197" s="185"/>
      <c r="F197" s="185">
        <f>E197*D197</f>
        <v>0</v>
      </c>
      <c r="G197" s="186">
        <v>0.2</v>
      </c>
      <c r="H197" s="187">
        <f>D197*G197</f>
        <v>0.9</v>
      </c>
      <c r="I197" s="163"/>
      <c r="J197" s="6"/>
    </row>
    <row r="198" spans="1:10" ht="13.5" customHeight="1">
      <c r="A198" s="183">
        <v>596911111</v>
      </c>
      <c r="B198" s="178" t="s">
        <v>97</v>
      </c>
      <c r="C198" s="183" t="s">
        <v>96</v>
      </c>
      <c r="D198" s="184">
        <v>4.5</v>
      </c>
      <c r="E198" s="185"/>
      <c r="F198" s="185">
        <f>E198*D198</f>
        <v>0</v>
      </c>
      <c r="G198" s="182"/>
      <c r="H198" s="182"/>
      <c r="I198" s="163"/>
      <c r="J198" s="6"/>
    </row>
    <row r="199" spans="1:10" ht="13.5" customHeight="1">
      <c r="A199" s="183" t="s">
        <v>86</v>
      </c>
      <c r="B199" s="178" t="s">
        <v>98</v>
      </c>
      <c r="C199" s="183" t="s">
        <v>96</v>
      </c>
      <c r="D199" s="184">
        <v>4.5</v>
      </c>
      <c r="E199" s="185"/>
      <c r="F199" s="185">
        <f>E199*D199</f>
        <v>0</v>
      </c>
      <c r="G199" s="182"/>
      <c r="H199" s="182"/>
      <c r="I199" s="163"/>
      <c r="J199" s="6"/>
    </row>
    <row r="200" spans="1:10" ht="13.5" customHeight="1">
      <c r="A200" s="183" t="s">
        <v>82</v>
      </c>
      <c r="B200" s="178" t="s">
        <v>99</v>
      </c>
      <c r="C200" s="189" t="s">
        <v>79</v>
      </c>
      <c r="D200" s="190">
        <v>0.08</v>
      </c>
      <c r="E200" s="174"/>
      <c r="F200" s="174">
        <f>(D200*E200)</f>
        <v>0</v>
      </c>
      <c r="G200" s="186">
        <v>0.1</v>
      </c>
      <c r="H200" s="187">
        <f>D200*G200</f>
        <v>8.0000000000000002E-3</v>
      </c>
      <c r="I200" s="163"/>
      <c r="J200" s="6"/>
    </row>
    <row r="201" spans="1:10" ht="13.5" customHeight="1">
      <c r="A201" s="183" t="s">
        <v>77</v>
      </c>
      <c r="B201" s="178" t="s">
        <v>100</v>
      </c>
      <c r="C201" s="189" t="s">
        <v>96</v>
      </c>
      <c r="D201" s="190">
        <v>4.5</v>
      </c>
      <c r="E201" s="174"/>
      <c r="F201" s="174">
        <f>(D201*E201)</f>
        <v>0</v>
      </c>
      <c r="G201" s="186">
        <v>0.1</v>
      </c>
      <c r="H201" s="187">
        <f>D201*G201</f>
        <v>0.45</v>
      </c>
      <c r="I201" s="163"/>
      <c r="J201" s="6"/>
    </row>
    <row r="202" spans="1:10" ht="13.5" customHeight="1">
      <c r="A202" s="183">
        <v>181111121</v>
      </c>
      <c r="B202" s="191" t="s">
        <v>101</v>
      </c>
      <c r="C202" s="189" t="s">
        <v>96</v>
      </c>
      <c r="D202" s="190">
        <v>4.5</v>
      </c>
      <c r="E202" s="174"/>
      <c r="F202" s="174">
        <f>(D202*E202)</f>
        <v>0</v>
      </c>
      <c r="G202" s="182"/>
      <c r="H202" s="182"/>
      <c r="I202" s="163"/>
      <c r="J202" s="6"/>
    </row>
    <row r="203" spans="1:10" ht="26.25" customHeight="1">
      <c r="A203" s="183">
        <v>122101101</v>
      </c>
      <c r="B203" s="191" t="s">
        <v>102</v>
      </c>
      <c r="C203" s="189" t="s">
        <v>79</v>
      </c>
      <c r="D203" s="190">
        <v>0.45</v>
      </c>
      <c r="E203" s="174"/>
      <c r="F203" s="174">
        <f>(D203*E203)</f>
        <v>0</v>
      </c>
      <c r="G203" s="182"/>
      <c r="H203" s="182"/>
      <c r="I203" s="163"/>
      <c r="J203" s="6"/>
    </row>
    <row r="204" spans="1:10" ht="13.5" customHeight="1">
      <c r="A204" s="155" t="s">
        <v>103</v>
      </c>
      <c r="B204" s="178" t="s">
        <v>104</v>
      </c>
      <c r="C204" s="155" t="s">
        <v>79</v>
      </c>
      <c r="D204" s="179">
        <v>0.45</v>
      </c>
      <c r="E204" s="192"/>
      <c r="F204" s="181">
        <f>D204*E204</f>
        <v>0</v>
      </c>
      <c r="G204" s="193"/>
      <c r="H204" s="193"/>
      <c r="I204" s="163"/>
      <c r="J204" s="6"/>
    </row>
    <row r="205" spans="1:10" ht="13.5" customHeight="1">
      <c r="A205" s="155" t="s">
        <v>105</v>
      </c>
      <c r="B205" s="178" t="s">
        <v>106</v>
      </c>
      <c r="C205" s="155" t="s">
        <v>79</v>
      </c>
      <c r="D205" s="179">
        <v>0.45</v>
      </c>
      <c r="E205" s="192"/>
      <c r="F205" s="181">
        <f>D205*E205</f>
        <v>0</v>
      </c>
      <c r="G205" s="193"/>
      <c r="H205" s="193"/>
      <c r="I205" s="163"/>
      <c r="J205" s="6"/>
    </row>
    <row r="206" spans="1:10" ht="13.5" customHeight="1">
      <c r="A206" s="177" t="s">
        <v>77</v>
      </c>
      <c r="B206" s="178" t="s">
        <v>107</v>
      </c>
      <c r="C206" s="177" t="s">
        <v>79</v>
      </c>
      <c r="D206" s="179">
        <v>0.45</v>
      </c>
      <c r="E206" s="180"/>
      <c r="F206" s="181">
        <f>D206*E206</f>
        <v>0</v>
      </c>
      <c r="G206" s="182"/>
      <c r="H206" s="182"/>
      <c r="I206" s="163"/>
      <c r="J206" s="6"/>
    </row>
    <row r="207" spans="1:10" ht="13.5" customHeight="1">
      <c r="A207" s="183">
        <v>998231311</v>
      </c>
      <c r="B207" s="191" t="s">
        <v>89</v>
      </c>
      <c r="C207" s="189" t="s">
        <v>90</v>
      </c>
      <c r="D207" s="190">
        <f>SUM(H197:H206)</f>
        <v>1.3580000000000001</v>
      </c>
      <c r="E207" s="174"/>
      <c r="F207" s="174">
        <f>(D207*E207)</f>
        <v>0</v>
      </c>
      <c r="G207" s="182"/>
      <c r="H207" s="182"/>
      <c r="I207" s="163"/>
      <c r="J207" s="6"/>
    </row>
    <row r="208" spans="1:10" ht="21" customHeight="1">
      <c r="A208" s="170" t="s">
        <v>40</v>
      </c>
      <c r="B208" s="206" t="s">
        <v>465</v>
      </c>
      <c r="C208" s="172"/>
      <c r="D208" s="172"/>
      <c r="E208" s="173"/>
      <c r="F208" s="173"/>
      <c r="G208" s="205"/>
      <c r="H208" s="205"/>
      <c r="I208" s="163"/>
      <c r="J208" s="6"/>
    </row>
    <row r="209" spans="1:10" ht="28.5" customHeight="1">
      <c r="A209" s="155" t="s">
        <v>82</v>
      </c>
      <c r="B209" s="205" t="s">
        <v>184</v>
      </c>
      <c r="C209" s="172" t="s">
        <v>80</v>
      </c>
      <c r="D209" s="172">
        <v>1</v>
      </c>
      <c r="E209" s="173"/>
      <c r="F209" s="181">
        <f>D209*E209</f>
        <v>0</v>
      </c>
      <c r="G209" s="205"/>
      <c r="H209" s="205"/>
      <c r="I209" s="163"/>
      <c r="J209" s="6"/>
    </row>
    <row r="210" spans="1:10" ht="28.5" customHeight="1">
      <c r="A210" s="155" t="s">
        <v>77</v>
      </c>
      <c r="B210" s="158" t="s">
        <v>235</v>
      </c>
      <c r="C210" s="172" t="s">
        <v>80</v>
      </c>
      <c r="D210" s="172">
        <v>1</v>
      </c>
      <c r="E210" s="173"/>
      <c r="F210" s="181">
        <f>D210*E210</f>
        <v>0</v>
      </c>
      <c r="G210" s="205"/>
      <c r="H210" s="205"/>
      <c r="I210" s="163"/>
      <c r="J210" s="6"/>
    </row>
    <row r="211" spans="1:10" ht="26.25" customHeight="1">
      <c r="A211" s="155" t="s">
        <v>77</v>
      </c>
      <c r="B211" s="205" t="s">
        <v>183</v>
      </c>
      <c r="C211" s="172" t="s">
        <v>80</v>
      </c>
      <c r="D211" s="172">
        <v>1</v>
      </c>
      <c r="E211" s="173"/>
      <c r="F211" s="174">
        <f>(D211*E211)</f>
        <v>0</v>
      </c>
      <c r="G211" s="205"/>
      <c r="H211" s="205"/>
      <c r="I211" s="163"/>
      <c r="J211" s="6"/>
    </row>
    <row r="212" spans="1:10" ht="13.5" customHeight="1">
      <c r="A212" s="170" t="s">
        <v>42</v>
      </c>
      <c r="B212" s="206" t="s">
        <v>185</v>
      </c>
      <c r="C212" s="172"/>
      <c r="D212" s="172"/>
      <c r="E212" s="173"/>
      <c r="F212" s="173"/>
      <c r="G212" s="205"/>
      <c r="H212" s="205"/>
      <c r="I212" s="163"/>
      <c r="J212" s="6"/>
    </row>
    <row r="213" spans="1:10" ht="41.25" customHeight="1">
      <c r="A213" s="213"/>
      <c r="B213" s="214" t="s">
        <v>466</v>
      </c>
      <c r="C213" s="189"/>
      <c r="D213" s="190"/>
      <c r="E213" s="174"/>
      <c r="F213" s="174"/>
      <c r="G213" s="205"/>
      <c r="H213" s="205"/>
      <c r="I213" s="163"/>
      <c r="J213" s="6"/>
    </row>
    <row r="214" spans="1:10" ht="31.5" customHeight="1">
      <c r="A214" s="189" t="s">
        <v>82</v>
      </c>
      <c r="B214" s="191" t="s">
        <v>236</v>
      </c>
      <c r="C214" s="189" t="s">
        <v>79</v>
      </c>
      <c r="D214" s="190">
        <v>1.52</v>
      </c>
      <c r="E214" s="174"/>
      <c r="F214" s="174">
        <f>(E214*D214)</f>
        <v>0</v>
      </c>
      <c r="G214" s="205"/>
      <c r="H214" s="158"/>
      <c r="I214" s="163"/>
      <c r="J214" s="6"/>
    </row>
    <row r="215" spans="1:10" ht="13.5" customHeight="1">
      <c r="A215" s="189" t="s">
        <v>82</v>
      </c>
      <c r="B215" s="191" t="s">
        <v>165</v>
      </c>
      <c r="C215" s="189" t="s">
        <v>96</v>
      </c>
      <c r="D215" s="190">
        <v>13.68</v>
      </c>
      <c r="E215" s="174"/>
      <c r="F215" s="174">
        <f>(E215*D215)</f>
        <v>0</v>
      </c>
      <c r="G215" s="205"/>
      <c r="H215" s="158"/>
      <c r="I215" s="163"/>
      <c r="J215" s="6"/>
    </row>
    <row r="216" spans="1:10" ht="13.5" customHeight="1">
      <c r="A216" s="189" t="s">
        <v>82</v>
      </c>
      <c r="B216" s="191" t="s">
        <v>186</v>
      </c>
      <c r="C216" s="189" t="s">
        <v>79</v>
      </c>
      <c r="D216" s="190">
        <v>0.64</v>
      </c>
      <c r="E216" s="174"/>
      <c r="F216" s="174">
        <f>(E216*D216)</f>
        <v>0</v>
      </c>
      <c r="G216" s="205"/>
      <c r="H216" s="158"/>
      <c r="I216" s="163"/>
      <c r="J216" s="6"/>
    </row>
    <row r="217" spans="1:10" ht="13.5" customHeight="1">
      <c r="A217" s="189" t="s">
        <v>77</v>
      </c>
      <c r="B217" s="191" t="s">
        <v>251</v>
      </c>
      <c r="C217" s="189" t="s">
        <v>80</v>
      </c>
      <c r="D217" s="190">
        <v>4</v>
      </c>
      <c r="E217" s="174"/>
      <c r="F217" s="174">
        <f>(E217*D217)</f>
        <v>0</v>
      </c>
      <c r="G217" s="205"/>
      <c r="H217" s="158"/>
      <c r="I217" s="163"/>
      <c r="J217" s="6"/>
    </row>
    <row r="218" spans="1:10" ht="13.5" customHeight="1">
      <c r="A218" s="215" t="s">
        <v>82</v>
      </c>
      <c r="B218" s="216" t="s">
        <v>187</v>
      </c>
      <c r="C218" s="217"/>
      <c r="D218" s="218"/>
      <c r="E218" s="219"/>
      <c r="F218" s="219"/>
      <c r="G218" s="205"/>
      <c r="H218" s="158"/>
      <c r="I218" s="163"/>
      <c r="J218" s="6"/>
    </row>
    <row r="219" spans="1:10" ht="13.5" customHeight="1">
      <c r="A219" s="220" t="s">
        <v>77</v>
      </c>
      <c r="B219" s="216" t="s">
        <v>237</v>
      </c>
      <c r="C219" s="217"/>
      <c r="D219" s="218"/>
      <c r="E219" s="219"/>
      <c r="F219" s="219"/>
      <c r="G219" s="205"/>
      <c r="H219" s="158"/>
      <c r="I219" s="163"/>
      <c r="J219" s="6"/>
    </row>
    <row r="220" spans="1:10" ht="13.5" customHeight="1">
      <c r="A220" s="183"/>
      <c r="B220" s="221" t="s">
        <v>252</v>
      </c>
      <c r="C220" s="189"/>
      <c r="D220" s="190"/>
      <c r="E220" s="174"/>
      <c r="F220" s="174"/>
      <c r="G220" s="205"/>
      <c r="H220" s="205"/>
      <c r="I220" s="163"/>
      <c r="J220" s="6"/>
    </row>
    <row r="221" spans="1:10" ht="13.5" customHeight="1">
      <c r="A221" s="170" t="s">
        <v>43</v>
      </c>
      <c r="B221" s="206" t="s">
        <v>45</v>
      </c>
      <c r="C221" s="172"/>
      <c r="D221" s="172"/>
      <c r="E221" s="173"/>
      <c r="F221" s="173"/>
      <c r="G221" s="205"/>
      <c r="H221" s="205"/>
      <c r="I221" s="163"/>
      <c r="J221" s="6"/>
    </row>
    <row r="222" spans="1:10" ht="37.5" customHeight="1">
      <c r="A222" s="183" t="s">
        <v>82</v>
      </c>
      <c r="B222" s="191" t="s">
        <v>238</v>
      </c>
      <c r="C222" s="189" t="s">
        <v>80</v>
      </c>
      <c r="D222" s="190">
        <v>1</v>
      </c>
      <c r="E222" s="174"/>
      <c r="F222" s="174">
        <f>(E222*D222)</f>
        <v>0</v>
      </c>
      <c r="G222" s="205"/>
      <c r="H222" s="205"/>
      <c r="I222" s="163"/>
      <c r="J222" s="6"/>
    </row>
    <row r="223" spans="1:10" ht="15" customHeight="1">
      <c r="A223" s="155" t="s">
        <v>77</v>
      </c>
      <c r="B223" s="158" t="s">
        <v>241</v>
      </c>
      <c r="C223" s="162" t="s">
        <v>80</v>
      </c>
      <c r="D223" s="162">
        <v>1</v>
      </c>
      <c r="E223" s="173"/>
      <c r="F223" s="174">
        <f>(E223*D223)</f>
        <v>0</v>
      </c>
      <c r="G223" s="158"/>
      <c r="H223" s="158"/>
      <c r="I223" s="163"/>
      <c r="J223" s="6"/>
    </row>
    <row r="224" spans="1:10" ht="13.5" customHeight="1">
      <c r="A224" s="175" t="s">
        <v>44</v>
      </c>
      <c r="B224" s="222" t="s">
        <v>188</v>
      </c>
      <c r="C224" s="172"/>
      <c r="D224" s="172"/>
      <c r="E224" s="173"/>
      <c r="F224" s="173"/>
      <c r="G224" s="205"/>
      <c r="H224" s="205"/>
      <c r="I224" s="163"/>
      <c r="J224" s="6"/>
    </row>
    <row r="225" spans="1:10" ht="13.5" customHeight="1">
      <c r="A225" s="155"/>
      <c r="B225" s="206" t="s">
        <v>67</v>
      </c>
      <c r="C225" s="203"/>
      <c r="D225" s="203"/>
      <c r="E225" s="204"/>
      <c r="F225" s="204"/>
      <c r="G225" s="206"/>
      <c r="H225" s="206"/>
      <c r="I225" s="163"/>
      <c r="J225" s="6"/>
    </row>
    <row r="226" spans="1:10" ht="37.5" customHeight="1">
      <c r="A226" s="170" t="s">
        <v>46</v>
      </c>
      <c r="B226" s="223" t="s">
        <v>497</v>
      </c>
      <c r="C226" s="224"/>
      <c r="D226" s="224"/>
      <c r="E226" s="225"/>
      <c r="F226" s="225"/>
      <c r="G226" s="226"/>
      <c r="H226" s="226"/>
      <c r="I226" s="163"/>
      <c r="J226" s="6"/>
    </row>
    <row r="227" spans="1:10" ht="40.5" customHeight="1">
      <c r="A227" s="155"/>
      <c r="B227" s="230" t="s">
        <v>501</v>
      </c>
      <c r="C227" s="224"/>
      <c r="D227" s="224"/>
      <c r="E227" s="225"/>
      <c r="F227" s="174"/>
      <c r="G227" s="226"/>
      <c r="H227" s="226"/>
      <c r="I227" s="163"/>
      <c r="J227" s="6"/>
    </row>
    <row r="228" spans="1:10">
      <c r="A228" s="155"/>
      <c r="B228" s="171" t="s">
        <v>496</v>
      </c>
      <c r="C228" s="224" t="s">
        <v>96</v>
      </c>
      <c r="D228" s="224">
        <v>104</v>
      </c>
      <c r="E228" s="225"/>
      <c r="F228" s="174">
        <f>(E228*D228)</f>
        <v>0</v>
      </c>
      <c r="G228" s="226"/>
      <c r="H228" s="226"/>
      <c r="I228" s="163"/>
      <c r="J228" s="6"/>
    </row>
    <row r="229" spans="1:10" ht="13.5" customHeight="1">
      <c r="A229" s="175" t="s">
        <v>47</v>
      </c>
      <c r="B229" s="222" t="s">
        <v>189</v>
      </c>
      <c r="C229" s="172"/>
      <c r="D229" s="172"/>
      <c r="E229" s="173"/>
      <c r="F229" s="173"/>
      <c r="G229" s="205"/>
      <c r="H229" s="205"/>
      <c r="I229" s="163"/>
      <c r="J229" s="6"/>
    </row>
    <row r="230" spans="1:10" ht="13.5" customHeight="1">
      <c r="A230" s="170" t="s">
        <v>48</v>
      </c>
      <c r="B230" s="206" t="s">
        <v>49</v>
      </c>
      <c r="C230" s="172"/>
      <c r="D230" s="172"/>
      <c r="E230" s="173"/>
      <c r="F230" s="173"/>
      <c r="G230" s="205"/>
      <c r="H230" s="205"/>
      <c r="I230" s="163"/>
      <c r="J230" s="12"/>
    </row>
    <row r="231" spans="1:10" ht="50.25" customHeight="1">
      <c r="A231" s="183" t="s">
        <v>82</v>
      </c>
      <c r="B231" s="191" t="s">
        <v>467</v>
      </c>
      <c r="C231" s="189" t="s">
        <v>80</v>
      </c>
      <c r="D231" s="190">
        <v>6</v>
      </c>
      <c r="E231" s="174"/>
      <c r="F231" s="174">
        <f>(E231*D231)</f>
        <v>0</v>
      </c>
      <c r="G231" s="205"/>
      <c r="H231" s="158"/>
      <c r="I231" s="163"/>
      <c r="J231" s="12"/>
    </row>
    <row r="232" spans="1:10" ht="38.25" customHeight="1">
      <c r="A232" s="183" t="s">
        <v>82</v>
      </c>
      <c r="B232" s="191" t="s">
        <v>191</v>
      </c>
      <c r="C232" s="189" t="s">
        <v>80</v>
      </c>
      <c r="D232" s="190">
        <v>6</v>
      </c>
      <c r="E232" s="174"/>
      <c r="F232" s="181">
        <f>D232*E232</f>
        <v>0</v>
      </c>
      <c r="G232" s="205"/>
      <c r="H232" s="158"/>
      <c r="I232" s="163"/>
      <c r="J232" s="12"/>
    </row>
    <row r="233" spans="1:10" ht="50.25" customHeight="1">
      <c r="A233" s="183" t="s">
        <v>77</v>
      </c>
      <c r="B233" s="163" t="s">
        <v>190</v>
      </c>
      <c r="C233" s="183" t="s">
        <v>80</v>
      </c>
      <c r="D233" s="184">
        <v>1</v>
      </c>
      <c r="E233" s="185"/>
      <c r="F233" s="181">
        <f>D233*E233</f>
        <v>0</v>
      </c>
      <c r="G233" s="205"/>
      <c r="H233" s="158"/>
      <c r="I233" s="163"/>
      <c r="J233" s="12"/>
    </row>
    <row r="234" spans="1:10" ht="13.5" customHeight="1">
      <c r="A234" s="170" t="s">
        <v>48</v>
      </c>
      <c r="B234" s="206" t="s">
        <v>50</v>
      </c>
      <c r="C234" s="172"/>
      <c r="D234" s="172"/>
      <c r="E234" s="173"/>
      <c r="F234" s="173"/>
      <c r="G234" s="205"/>
      <c r="H234" s="205"/>
      <c r="I234" s="163"/>
      <c r="J234" s="9"/>
    </row>
    <row r="235" spans="1:10" ht="27.75" customHeight="1">
      <c r="A235" s="155" t="s">
        <v>82</v>
      </c>
      <c r="B235" s="158" t="s">
        <v>209</v>
      </c>
      <c r="C235" s="162" t="s">
        <v>80</v>
      </c>
      <c r="D235" s="162">
        <v>1</v>
      </c>
      <c r="E235" s="173"/>
      <c r="F235" s="181">
        <f>D235*E235</f>
        <v>0</v>
      </c>
      <c r="G235" s="158"/>
      <c r="H235" s="158"/>
      <c r="I235" s="163"/>
      <c r="J235" s="9"/>
    </row>
    <row r="236" spans="1:10" ht="14.25" customHeight="1">
      <c r="A236" s="155" t="s">
        <v>77</v>
      </c>
      <c r="B236" s="158" t="s">
        <v>241</v>
      </c>
      <c r="C236" s="162" t="s">
        <v>80</v>
      </c>
      <c r="D236" s="162">
        <v>1</v>
      </c>
      <c r="E236" s="173"/>
      <c r="F236" s="181">
        <f>D236*E236</f>
        <v>0</v>
      </c>
      <c r="G236" s="158"/>
      <c r="H236" s="158"/>
      <c r="I236" s="163"/>
      <c r="J236" s="9"/>
    </row>
    <row r="237" spans="1:10" ht="13.5" customHeight="1">
      <c r="A237" s="170" t="s">
        <v>52</v>
      </c>
      <c r="B237" s="206" t="s">
        <v>51</v>
      </c>
      <c r="C237" s="172"/>
      <c r="D237" s="172"/>
      <c r="E237" s="173"/>
      <c r="F237" s="173"/>
      <c r="G237" s="205"/>
      <c r="H237" s="205"/>
      <c r="I237" s="163"/>
      <c r="J237" s="6"/>
    </row>
    <row r="238" spans="1:10" ht="60" customHeight="1">
      <c r="A238" s="155" t="s">
        <v>82</v>
      </c>
      <c r="B238" s="205" t="s">
        <v>192</v>
      </c>
      <c r="C238" s="172" t="s">
        <v>80</v>
      </c>
      <c r="D238" s="172">
        <v>1</v>
      </c>
      <c r="E238" s="173"/>
      <c r="F238" s="181">
        <f>D238*E238</f>
        <v>0</v>
      </c>
      <c r="G238" s="205"/>
      <c r="H238" s="205"/>
      <c r="I238" s="163"/>
      <c r="J238" s="6"/>
    </row>
    <row r="239" spans="1:10" ht="13.5" customHeight="1">
      <c r="A239" s="155" t="s">
        <v>82</v>
      </c>
      <c r="B239" s="205" t="s">
        <v>256</v>
      </c>
      <c r="C239" s="172" t="s">
        <v>80</v>
      </c>
      <c r="D239" s="172">
        <v>1</v>
      </c>
      <c r="E239" s="173"/>
      <c r="F239" s="181">
        <f>D239*E239</f>
        <v>0</v>
      </c>
      <c r="G239" s="205"/>
      <c r="H239" s="205"/>
      <c r="I239" s="163"/>
      <c r="J239" s="6"/>
    </row>
    <row r="240" spans="1:10" ht="13.5" customHeight="1">
      <c r="A240" s="155" t="s">
        <v>77</v>
      </c>
      <c r="B240" s="205" t="s">
        <v>118</v>
      </c>
      <c r="C240" s="172" t="s">
        <v>85</v>
      </c>
      <c r="D240" s="172">
        <v>1</v>
      </c>
      <c r="E240" s="173"/>
      <c r="F240" s="181">
        <f>D240*E240</f>
        <v>0</v>
      </c>
      <c r="G240" s="205"/>
      <c r="H240" s="205"/>
      <c r="I240" s="163"/>
      <c r="J240" s="6"/>
    </row>
    <row r="241" spans="1:10" ht="32.25" customHeight="1">
      <c r="A241" s="155" t="s">
        <v>82</v>
      </c>
      <c r="B241" s="191" t="s">
        <v>194</v>
      </c>
      <c r="C241" s="189" t="s">
        <v>193</v>
      </c>
      <c r="D241" s="190">
        <v>3</v>
      </c>
      <c r="E241" s="174"/>
      <c r="F241" s="181">
        <f>E241*D241</f>
        <v>0</v>
      </c>
      <c r="G241" s="205"/>
      <c r="H241" s="205"/>
      <c r="I241" s="163"/>
      <c r="J241" s="6"/>
    </row>
    <row r="242" spans="1:10" ht="15.75" customHeight="1">
      <c r="A242" s="155" t="s">
        <v>77</v>
      </c>
      <c r="B242" s="191" t="s">
        <v>244</v>
      </c>
      <c r="C242" s="189" t="s">
        <v>80</v>
      </c>
      <c r="D242" s="190">
        <v>3</v>
      </c>
      <c r="E242" s="174"/>
      <c r="F242" s="181">
        <f>E242*D242</f>
        <v>0</v>
      </c>
      <c r="G242" s="205"/>
      <c r="H242" s="205"/>
      <c r="I242" s="163"/>
      <c r="J242" s="6"/>
    </row>
    <row r="243" spans="1:10" ht="21.75" customHeight="1">
      <c r="A243" s="155"/>
      <c r="B243" s="205" t="s">
        <v>210</v>
      </c>
      <c r="C243" s="172"/>
      <c r="D243" s="172"/>
      <c r="E243" s="173"/>
      <c r="F243" s="173"/>
      <c r="G243" s="205"/>
      <c r="H243" s="205"/>
      <c r="I243" s="163"/>
      <c r="J243" s="6"/>
    </row>
    <row r="244" spans="1:10" ht="13.5" customHeight="1">
      <c r="A244" s="155" t="s">
        <v>82</v>
      </c>
      <c r="B244" s="205" t="s">
        <v>172</v>
      </c>
      <c r="C244" s="172" t="s">
        <v>79</v>
      </c>
      <c r="D244" s="172">
        <v>6.8</v>
      </c>
      <c r="E244" s="173"/>
      <c r="F244" s="181">
        <f>D244*E244</f>
        <v>0</v>
      </c>
      <c r="G244" s="205"/>
      <c r="H244" s="205"/>
      <c r="I244" s="163"/>
      <c r="J244" s="6"/>
    </row>
    <row r="245" spans="1:10" ht="13.5" customHeight="1">
      <c r="A245" s="155" t="s">
        <v>82</v>
      </c>
      <c r="B245" s="205" t="s">
        <v>175</v>
      </c>
      <c r="C245" s="172" t="s">
        <v>96</v>
      </c>
      <c r="D245" s="172">
        <v>34</v>
      </c>
      <c r="E245" s="173"/>
      <c r="F245" s="181">
        <f>D245*E245</f>
        <v>0</v>
      </c>
      <c r="G245" s="205"/>
      <c r="H245" s="205"/>
      <c r="I245" s="163"/>
      <c r="J245" s="6"/>
    </row>
    <row r="246" spans="1:10" ht="13.5" customHeight="1">
      <c r="A246" s="155" t="s">
        <v>77</v>
      </c>
      <c r="B246" s="205" t="s">
        <v>173</v>
      </c>
      <c r="C246" s="172" t="s">
        <v>96</v>
      </c>
      <c r="D246" s="172">
        <v>34</v>
      </c>
      <c r="E246" s="173"/>
      <c r="F246" s="181">
        <f>D246*E246</f>
        <v>0</v>
      </c>
      <c r="G246" s="205"/>
      <c r="H246" s="205"/>
      <c r="I246" s="163"/>
      <c r="J246" s="6"/>
    </row>
    <row r="247" spans="1:10" ht="13.5" customHeight="1">
      <c r="A247" s="155" t="s">
        <v>77</v>
      </c>
      <c r="B247" s="205" t="s">
        <v>174</v>
      </c>
      <c r="C247" s="172" t="s">
        <v>79</v>
      </c>
      <c r="D247" s="172">
        <v>6.8</v>
      </c>
      <c r="E247" s="173"/>
      <c r="F247" s="181">
        <f>D247*E247</f>
        <v>0</v>
      </c>
      <c r="G247" s="205"/>
      <c r="H247" s="205"/>
      <c r="I247" s="163"/>
      <c r="J247" s="6"/>
    </row>
    <row r="248" spans="1:10" ht="13.5" customHeight="1">
      <c r="A248" s="155" t="s">
        <v>77</v>
      </c>
      <c r="B248" s="205" t="s">
        <v>133</v>
      </c>
      <c r="C248" s="172" t="s">
        <v>262</v>
      </c>
      <c r="D248" s="172">
        <v>1</v>
      </c>
      <c r="E248" s="173"/>
      <c r="F248" s="181">
        <f>D248*E248</f>
        <v>0</v>
      </c>
      <c r="G248" s="205"/>
      <c r="H248" s="205"/>
      <c r="I248" s="163"/>
      <c r="J248" s="6"/>
    </row>
    <row r="249" spans="1:10" ht="35.25" customHeight="1">
      <c r="A249" s="198"/>
      <c r="B249" s="191" t="s">
        <v>207</v>
      </c>
      <c r="C249" s="155"/>
      <c r="D249" s="155"/>
      <c r="E249" s="180"/>
      <c r="F249" s="174"/>
      <c r="G249" s="205"/>
      <c r="H249" s="205"/>
      <c r="I249" s="163"/>
      <c r="J249" s="6"/>
    </row>
    <row r="250" spans="1:10" ht="26.25" customHeight="1">
      <c r="A250" s="198" t="s">
        <v>82</v>
      </c>
      <c r="B250" s="191" t="s">
        <v>202</v>
      </c>
      <c r="C250" s="189" t="s">
        <v>78</v>
      </c>
      <c r="D250" s="190">
        <v>10</v>
      </c>
      <c r="E250" s="174"/>
      <c r="F250" s="174">
        <f>(E250*D250)</f>
        <v>0</v>
      </c>
      <c r="G250" s="205"/>
      <c r="H250" s="158"/>
      <c r="I250" s="163"/>
      <c r="J250" s="6"/>
    </row>
    <row r="251" spans="1:10" ht="13.5" customHeight="1">
      <c r="A251" s="198" t="s">
        <v>77</v>
      </c>
      <c r="B251" s="191" t="s">
        <v>203</v>
      </c>
      <c r="C251" s="189" t="s">
        <v>78</v>
      </c>
      <c r="D251" s="190">
        <v>10</v>
      </c>
      <c r="E251" s="174"/>
      <c r="F251" s="174">
        <f>(E251*D251)</f>
        <v>0</v>
      </c>
      <c r="G251" s="205"/>
      <c r="H251" s="158"/>
      <c r="I251" s="163"/>
      <c r="J251" s="6"/>
    </row>
    <row r="252" spans="1:10" ht="13.5" customHeight="1">
      <c r="A252" s="170" t="s">
        <v>53</v>
      </c>
      <c r="B252" s="206" t="s">
        <v>225</v>
      </c>
      <c r="C252" s="172"/>
      <c r="D252" s="172"/>
      <c r="E252" s="173"/>
      <c r="F252" s="173"/>
      <c r="G252" s="205"/>
      <c r="H252" s="205"/>
      <c r="I252" s="163"/>
      <c r="J252" s="14"/>
    </row>
    <row r="253" spans="1:10" ht="27" customHeight="1">
      <c r="A253" s="227" t="s">
        <v>82</v>
      </c>
      <c r="B253" s="205" t="s">
        <v>445</v>
      </c>
      <c r="C253" s="172" t="s">
        <v>96</v>
      </c>
      <c r="D253" s="172">
        <v>27.22</v>
      </c>
      <c r="E253" s="174"/>
      <c r="F253" s="174">
        <f t="shared" ref="F253" si="10">(E253*D253)</f>
        <v>0</v>
      </c>
      <c r="G253" s="205"/>
      <c r="H253" s="205"/>
      <c r="I253" s="163"/>
      <c r="J253" s="6"/>
    </row>
    <row r="254" spans="1:10" ht="27" customHeight="1">
      <c r="A254" s="227" t="s">
        <v>82</v>
      </c>
      <c r="B254" s="205" t="s">
        <v>446</v>
      </c>
      <c r="C254" s="172" t="s">
        <v>78</v>
      </c>
      <c r="D254" s="172">
        <v>19</v>
      </c>
      <c r="E254" s="174"/>
      <c r="F254" s="174">
        <f t="shared" ref="F254:F263" si="11">(E254*D254)</f>
        <v>0</v>
      </c>
      <c r="G254" s="205"/>
      <c r="H254" s="205"/>
      <c r="I254" s="163"/>
      <c r="J254" s="6"/>
    </row>
    <row r="255" spans="1:10" ht="48.75" customHeight="1">
      <c r="A255" s="228"/>
      <c r="B255" s="158" t="s">
        <v>258</v>
      </c>
      <c r="C255" s="189" t="s">
        <v>80</v>
      </c>
      <c r="D255" s="190">
        <v>1</v>
      </c>
      <c r="E255" s="174"/>
      <c r="F255" s="174">
        <f t="shared" si="11"/>
        <v>0</v>
      </c>
      <c r="G255" s="205"/>
      <c r="H255" s="205"/>
      <c r="I255" s="163"/>
      <c r="J255" s="6"/>
    </row>
    <row r="256" spans="1:10" ht="13.5" customHeight="1">
      <c r="A256" s="228"/>
      <c r="B256" s="166" t="s">
        <v>257</v>
      </c>
      <c r="C256" s="172" t="s">
        <v>96</v>
      </c>
      <c r="D256" s="172">
        <v>42.15</v>
      </c>
      <c r="E256" s="174"/>
      <c r="F256" s="174">
        <f t="shared" si="11"/>
        <v>0</v>
      </c>
      <c r="G256" s="205"/>
      <c r="H256" s="205"/>
      <c r="I256" s="163"/>
      <c r="J256" s="6"/>
    </row>
    <row r="257" spans="1:10" ht="24" customHeight="1">
      <c r="A257" s="155" t="s">
        <v>82</v>
      </c>
      <c r="B257" s="205" t="s">
        <v>259</v>
      </c>
      <c r="C257" s="172" t="s">
        <v>80</v>
      </c>
      <c r="D257" s="172">
        <v>1</v>
      </c>
      <c r="E257" s="174"/>
      <c r="F257" s="174">
        <f t="shared" si="11"/>
        <v>0</v>
      </c>
      <c r="G257" s="205"/>
      <c r="H257" s="205"/>
      <c r="I257" s="163"/>
      <c r="J257" s="6"/>
    </row>
    <row r="258" spans="1:10" ht="33.75" customHeight="1">
      <c r="A258" s="155" t="s">
        <v>82</v>
      </c>
      <c r="B258" s="171" t="s">
        <v>243</v>
      </c>
      <c r="C258" s="172" t="s">
        <v>80</v>
      </c>
      <c r="D258" s="172">
        <v>2</v>
      </c>
      <c r="E258" s="173"/>
      <c r="F258" s="174">
        <f t="shared" si="11"/>
        <v>0</v>
      </c>
      <c r="G258" s="171"/>
      <c r="H258" s="171"/>
      <c r="I258" s="163"/>
      <c r="J258" s="6"/>
    </row>
    <row r="259" spans="1:10" ht="13.5" customHeight="1">
      <c r="A259" s="155" t="s">
        <v>77</v>
      </c>
      <c r="B259" s="171" t="s">
        <v>118</v>
      </c>
      <c r="C259" s="172" t="s">
        <v>80</v>
      </c>
      <c r="D259" s="172">
        <v>2</v>
      </c>
      <c r="E259" s="173"/>
      <c r="F259" s="174">
        <f t="shared" si="11"/>
        <v>0</v>
      </c>
      <c r="G259" s="171"/>
      <c r="H259" s="171"/>
      <c r="I259" s="163"/>
      <c r="J259" s="6"/>
    </row>
    <row r="260" spans="1:10" ht="30" customHeight="1">
      <c r="A260" s="155" t="s">
        <v>82</v>
      </c>
      <c r="B260" s="205" t="s">
        <v>227</v>
      </c>
      <c r="C260" s="172" t="s">
        <v>80</v>
      </c>
      <c r="D260" s="172">
        <v>2</v>
      </c>
      <c r="E260" s="173"/>
      <c r="F260" s="174">
        <f t="shared" si="11"/>
        <v>0</v>
      </c>
      <c r="G260" s="205"/>
      <c r="H260" s="205"/>
      <c r="I260" s="163"/>
      <c r="J260" s="6"/>
    </row>
    <row r="261" spans="1:10" ht="13.5" customHeight="1">
      <c r="A261" s="155" t="s">
        <v>77</v>
      </c>
      <c r="B261" s="205" t="s">
        <v>118</v>
      </c>
      <c r="C261" s="172" t="s">
        <v>80</v>
      </c>
      <c r="D261" s="172">
        <v>2</v>
      </c>
      <c r="E261" s="173"/>
      <c r="F261" s="174">
        <f t="shared" si="11"/>
        <v>0</v>
      </c>
      <c r="G261" s="205"/>
      <c r="H261" s="205"/>
      <c r="I261" s="163"/>
      <c r="J261" s="6"/>
    </row>
    <row r="262" spans="1:10" ht="39.75" customHeight="1">
      <c r="A262" s="198" t="s">
        <v>82</v>
      </c>
      <c r="B262" s="191" t="s">
        <v>224</v>
      </c>
      <c r="C262" s="189" t="s">
        <v>80</v>
      </c>
      <c r="D262" s="190">
        <v>1</v>
      </c>
      <c r="E262" s="174"/>
      <c r="F262" s="174">
        <f t="shared" si="11"/>
        <v>0</v>
      </c>
      <c r="G262" s="205"/>
      <c r="H262" s="205"/>
      <c r="I262" s="163"/>
      <c r="J262" s="6"/>
    </row>
    <row r="263" spans="1:10" ht="13.5" customHeight="1">
      <c r="A263" s="155" t="s">
        <v>77</v>
      </c>
      <c r="B263" s="205" t="s">
        <v>223</v>
      </c>
      <c r="C263" s="172" t="s">
        <v>80</v>
      </c>
      <c r="D263" s="172">
        <v>1</v>
      </c>
      <c r="E263" s="173"/>
      <c r="F263" s="174">
        <f t="shared" si="11"/>
        <v>0</v>
      </c>
      <c r="G263" s="205"/>
      <c r="H263" s="205"/>
      <c r="I263" s="163"/>
      <c r="J263" s="6"/>
    </row>
    <row r="264" spans="1:10" ht="41.25" customHeight="1">
      <c r="A264" s="170" t="s">
        <v>54</v>
      </c>
      <c r="B264" s="206" t="s">
        <v>468</v>
      </c>
      <c r="C264" s="172"/>
      <c r="D264" s="172"/>
      <c r="E264" s="173"/>
      <c r="F264" s="173"/>
      <c r="G264" s="205"/>
      <c r="H264" s="205"/>
      <c r="I264" s="163"/>
      <c r="J264" s="11"/>
    </row>
    <row r="265" spans="1:10" ht="13.5" customHeight="1">
      <c r="A265" s="183" t="s">
        <v>77</v>
      </c>
      <c r="B265" s="191" t="s">
        <v>204</v>
      </c>
      <c r="C265" s="189" t="s">
        <v>80</v>
      </c>
      <c r="D265" s="190">
        <v>2</v>
      </c>
      <c r="E265" s="174"/>
      <c r="F265" s="174">
        <f>(E265*D265)</f>
        <v>0</v>
      </c>
      <c r="G265" s="205"/>
      <c r="H265" s="158"/>
      <c r="I265" s="163"/>
      <c r="J265" s="11"/>
    </row>
    <row r="266" spans="1:10" ht="13.5" customHeight="1">
      <c r="A266" s="183" t="s">
        <v>77</v>
      </c>
      <c r="B266" s="191" t="s">
        <v>205</v>
      </c>
      <c r="C266" s="189" t="s">
        <v>80</v>
      </c>
      <c r="D266" s="190">
        <v>1</v>
      </c>
      <c r="E266" s="174"/>
      <c r="F266" s="174">
        <f t="shared" ref="F266:F269" si="12">(E266*D266)</f>
        <v>0</v>
      </c>
      <c r="G266" s="205"/>
      <c r="H266" s="158"/>
      <c r="I266" s="163"/>
      <c r="J266" s="11"/>
    </row>
    <row r="267" spans="1:10" ht="60" customHeight="1">
      <c r="A267" s="183" t="s">
        <v>82</v>
      </c>
      <c r="B267" s="191" t="s">
        <v>206</v>
      </c>
      <c r="C267" s="189" t="s">
        <v>80</v>
      </c>
      <c r="D267" s="190">
        <v>1</v>
      </c>
      <c r="E267" s="174"/>
      <c r="F267" s="174">
        <f t="shared" si="12"/>
        <v>0</v>
      </c>
      <c r="G267" s="205"/>
      <c r="H267" s="158"/>
      <c r="I267" s="163"/>
      <c r="J267" s="11"/>
    </row>
    <row r="268" spans="1:10" ht="61.5" customHeight="1">
      <c r="A268" s="183" t="s">
        <v>82</v>
      </c>
      <c r="B268" s="191" t="s">
        <v>239</v>
      </c>
      <c r="C268" s="189" t="s">
        <v>96</v>
      </c>
      <c r="D268" s="190">
        <v>6.6</v>
      </c>
      <c r="E268" s="174"/>
      <c r="F268" s="174">
        <f t="shared" si="12"/>
        <v>0</v>
      </c>
      <c r="G268" s="205"/>
      <c r="H268" s="158"/>
      <c r="I268" s="163"/>
      <c r="J268" s="11"/>
    </row>
    <row r="269" spans="1:10" ht="42" customHeight="1">
      <c r="A269" s="155" t="s">
        <v>82</v>
      </c>
      <c r="B269" s="205" t="s">
        <v>447</v>
      </c>
      <c r="C269" s="172" t="s">
        <v>96</v>
      </c>
      <c r="D269" s="172">
        <v>17.5</v>
      </c>
      <c r="E269" s="173"/>
      <c r="F269" s="173">
        <f t="shared" si="12"/>
        <v>0</v>
      </c>
      <c r="G269" s="205"/>
      <c r="H269" s="205"/>
      <c r="I269" s="163"/>
      <c r="J269" s="11"/>
    </row>
    <row r="270" spans="1:10" ht="13.5" customHeight="1">
      <c r="A270" s="155" t="s">
        <v>77</v>
      </c>
      <c r="B270" s="205" t="s">
        <v>133</v>
      </c>
      <c r="C270" s="172" t="s">
        <v>96</v>
      </c>
      <c r="D270" s="172">
        <v>17.5</v>
      </c>
      <c r="E270" s="173"/>
      <c r="F270" s="173">
        <f t="shared" ref="F270" si="13">(E270*D270)</f>
        <v>0</v>
      </c>
      <c r="G270" s="205"/>
      <c r="H270" s="205"/>
      <c r="I270" s="163"/>
      <c r="J270" s="11"/>
    </row>
    <row r="271" spans="1:10" ht="13.5" customHeight="1">
      <c r="A271" s="170" t="s">
        <v>55</v>
      </c>
      <c r="B271" s="206" t="s">
        <v>469</v>
      </c>
      <c r="C271" s="172"/>
      <c r="D271" s="172"/>
      <c r="E271" s="173"/>
      <c r="F271" s="173"/>
      <c r="G271" s="205"/>
      <c r="H271" s="205"/>
      <c r="I271" s="163"/>
      <c r="J271" s="14"/>
    </row>
    <row r="272" spans="1:10" ht="67.5" customHeight="1">
      <c r="A272" s="155" t="s">
        <v>82</v>
      </c>
      <c r="B272" s="205" t="s">
        <v>219</v>
      </c>
      <c r="C272" s="172" t="s">
        <v>80</v>
      </c>
      <c r="D272" s="172">
        <v>2</v>
      </c>
      <c r="E272" s="173"/>
      <c r="F272" s="173">
        <f t="shared" ref="F272:F273" si="14">(E272*D272)</f>
        <v>0</v>
      </c>
      <c r="G272" s="205"/>
      <c r="H272" s="205"/>
      <c r="I272" s="163"/>
      <c r="J272" s="6"/>
    </row>
    <row r="273" spans="1:10" ht="13.5" customHeight="1">
      <c r="A273" s="155" t="s">
        <v>77</v>
      </c>
      <c r="B273" s="205" t="s">
        <v>245</v>
      </c>
      <c r="C273" s="189" t="s">
        <v>85</v>
      </c>
      <c r="D273" s="190">
        <v>1</v>
      </c>
      <c r="E273" s="174"/>
      <c r="F273" s="174">
        <f t="shared" si="14"/>
        <v>0</v>
      </c>
      <c r="G273" s="205"/>
      <c r="H273" s="205"/>
      <c r="I273" s="163"/>
      <c r="J273" s="6"/>
    </row>
    <row r="274" spans="1:10" ht="13.5" customHeight="1">
      <c r="A274" s="155" t="s">
        <v>77</v>
      </c>
      <c r="B274" s="205" t="s">
        <v>246</v>
      </c>
      <c r="C274" s="172"/>
      <c r="D274" s="172">
        <v>1</v>
      </c>
      <c r="E274" s="173"/>
      <c r="F274" s="173">
        <f t="shared" ref="F274" si="15">(E274*D274)</f>
        <v>0</v>
      </c>
      <c r="G274" s="205"/>
      <c r="H274" s="205"/>
      <c r="I274" s="163"/>
      <c r="J274" s="6"/>
    </row>
    <row r="275" spans="1:10" ht="13.5" customHeight="1">
      <c r="A275" s="170" t="s">
        <v>56</v>
      </c>
      <c r="B275" s="206" t="s">
        <v>57</v>
      </c>
      <c r="C275" s="172"/>
      <c r="D275" s="172"/>
      <c r="E275" s="173"/>
      <c r="F275" s="173"/>
      <c r="G275" s="205"/>
      <c r="H275" s="205"/>
      <c r="I275" s="163"/>
      <c r="J275" s="6"/>
    </row>
    <row r="276" spans="1:10" ht="39.75" customHeight="1">
      <c r="A276" s="229"/>
      <c r="B276" s="191" t="s">
        <v>221</v>
      </c>
      <c r="C276" s="189"/>
      <c r="D276" s="190"/>
      <c r="E276" s="174"/>
      <c r="F276" s="174"/>
      <c r="G276" s="205"/>
      <c r="H276" s="205"/>
      <c r="I276" s="163"/>
      <c r="J276" s="6"/>
    </row>
    <row r="277" spans="1:10" ht="26.25" customHeight="1">
      <c r="A277" s="183" t="s">
        <v>82</v>
      </c>
      <c r="B277" s="191" t="s">
        <v>217</v>
      </c>
      <c r="C277" s="189" t="s">
        <v>78</v>
      </c>
      <c r="D277" s="190">
        <v>38.6</v>
      </c>
      <c r="E277" s="174"/>
      <c r="F277" s="174">
        <f>(E277*D277)</f>
        <v>0</v>
      </c>
      <c r="G277" s="205"/>
      <c r="H277" s="205"/>
      <c r="I277" s="163"/>
      <c r="J277" s="6"/>
    </row>
    <row r="278" spans="1:10" ht="13.5" customHeight="1">
      <c r="A278" s="155" t="s">
        <v>103</v>
      </c>
      <c r="B278" s="178" t="s">
        <v>218</v>
      </c>
      <c r="C278" s="155" t="s">
        <v>79</v>
      </c>
      <c r="D278" s="179">
        <v>1.6</v>
      </c>
      <c r="E278" s="192"/>
      <c r="F278" s="181">
        <f>D278*E278</f>
        <v>0</v>
      </c>
      <c r="G278" s="205"/>
      <c r="H278" s="205"/>
      <c r="I278" s="163"/>
      <c r="J278" s="6"/>
    </row>
    <row r="279" spans="1:10" ht="13.5" customHeight="1">
      <c r="A279" s="155" t="s">
        <v>105</v>
      </c>
      <c r="B279" s="178" t="s">
        <v>106</v>
      </c>
      <c r="C279" s="155" t="s">
        <v>79</v>
      </c>
      <c r="D279" s="179">
        <v>1.6</v>
      </c>
      <c r="E279" s="192"/>
      <c r="F279" s="181">
        <f>D279*E279</f>
        <v>0</v>
      </c>
      <c r="G279" s="205"/>
      <c r="H279" s="205"/>
      <c r="I279" s="163"/>
      <c r="J279" s="6"/>
    </row>
    <row r="280" spans="1:10" ht="13.5" customHeight="1">
      <c r="A280" s="177" t="s">
        <v>77</v>
      </c>
      <c r="B280" s="178" t="s">
        <v>195</v>
      </c>
      <c r="C280" s="177" t="s">
        <v>79</v>
      </c>
      <c r="D280" s="179">
        <v>1.6</v>
      </c>
      <c r="E280" s="180"/>
      <c r="F280" s="181">
        <f>D280*E280</f>
        <v>0</v>
      </c>
      <c r="G280" s="205"/>
      <c r="H280" s="205"/>
      <c r="I280" s="163"/>
      <c r="J280" s="6"/>
    </row>
    <row r="281" spans="1:10" ht="21" customHeight="1">
      <c r="A281" s="183" t="s">
        <v>196</v>
      </c>
      <c r="B281" s="191" t="s">
        <v>197</v>
      </c>
      <c r="C281" s="189" t="s">
        <v>96</v>
      </c>
      <c r="D281" s="190">
        <v>16.399999999999999</v>
      </c>
      <c r="E281" s="174"/>
      <c r="F281" s="174">
        <f t="shared" ref="F281:F290" si="16">(E281*D281)</f>
        <v>0</v>
      </c>
      <c r="G281" s="205"/>
      <c r="H281" s="205"/>
      <c r="I281" s="163"/>
      <c r="J281" s="6"/>
    </row>
    <row r="282" spans="1:10" ht="13.5" customHeight="1">
      <c r="A282" s="183" t="s">
        <v>82</v>
      </c>
      <c r="B282" s="191" t="s">
        <v>198</v>
      </c>
      <c r="C282" s="189" t="s">
        <v>96</v>
      </c>
      <c r="D282" s="190">
        <v>16.399999999999999</v>
      </c>
      <c r="E282" s="174"/>
      <c r="F282" s="174">
        <f t="shared" si="16"/>
        <v>0</v>
      </c>
      <c r="G282" s="205"/>
      <c r="H282" s="205"/>
      <c r="I282" s="163"/>
      <c r="J282" s="6"/>
    </row>
    <row r="283" spans="1:10" ht="48.75" customHeight="1">
      <c r="A283" s="183" t="s">
        <v>82</v>
      </c>
      <c r="B283" s="191" t="s">
        <v>199</v>
      </c>
      <c r="C283" s="189" t="s">
        <v>96</v>
      </c>
      <c r="D283" s="190">
        <v>16.399999999999999</v>
      </c>
      <c r="E283" s="174"/>
      <c r="F283" s="174">
        <f t="shared" si="16"/>
        <v>0</v>
      </c>
      <c r="G283" s="205"/>
      <c r="H283" s="205"/>
      <c r="I283" s="163"/>
      <c r="J283" s="6"/>
    </row>
    <row r="284" spans="1:10" ht="36" customHeight="1">
      <c r="A284" s="155" t="s">
        <v>82</v>
      </c>
      <c r="B284" s="205" t="s">
        <v>220</v>
      </c>
      <c r="C284" s="172" t="s">
        <v>80</v>
      </c>
      <c r="D284" s="172">
        <v>1</v>
      </c>
      <c r="E284" s="173"/>
      <c r="F284" s="174">
        <f t="shared" si="16"/>
        <v>0</v>
      </c>
      <c r="G284" s="205"/>
      <c r="H284" s="205"/>
      <c r="I284" s="163"/>
      <c r="J284" s="6"/>
    </row>
    <row r="285" spans="1:10" ht="13.5" customHeight="1">
      <c r="A285" s="183" t="s">
        <v>82</v>
      </c>
      <c r="B285" s="191" t="s">
        <v>200</v>
      </c>
      <c r="C285" s="189" t="s">
        <v>96</v>
      </c>
      <c r="D285" s="190">
        <v>16.399999999999999</v>
      </c>
      <c r="E285" s="174"/>
      <c r="F285" s="174">
        <f t="shared" si="16"/>
        <v>0</v>
      </c>
      <c r="G285" s="205"/>
      <c r="H285" s="205"/>
      <c r="I285" s="163"/>
      <c r="J285" s="6"/>
    </row>
    <row r="286" spans="1:10" ht="13.5" customHeight="1">
      <c r="A286" s="183" t="s">
        <v>77</v>
      </c>
      <c r="B286" s="191" t="s">
        <v>201</v>
      </c>
      <c r="C286" s="189" t="s">
        <v>85</v>
      </c>
      <c r="D286" s="190">
        <v>1</v>
      </c>
      <c r="E286" s="174"/>
      <c r="F286" s="174">
        <f t="shared" si="16"/>
        <v>0</v>
      </c>
      <c r="G286" s="205"/>
      <c r="H286" s="205"/>
      <c r="I286" s="163"/>
      <c r="J286" s="6"/>
    </row>
    <row r="287" spans="1:10" ht="13.5" customHeight="1">
      <c r="A287" s="170" t="s">
        <v>58</v>
      </c>
      <c r="B287" s="206" t="s">
        <v>216</v>
      </c>
      <c r="C287" s="172"/>
      <c r="D287" s="172"/>
      <c r="E287" s="173"/>
      <c r="F287" s="174"/>
      <c r="G287" s="205"/>
      <c r="H287" s="205"/>
      <c r="I287" s="163"/>
      <c r="J287" s="11"/>
    </row>
    <row r="288" spans="1:10" ht="45.75" customHeight="1">
      <c r="A288" s="155"/>
      <c r="B288" s="205" t="s">
        <v>213</v>
      </c>
      <c r="C288" s="172"/>
      <c r="D288" s="172"/>
      <c r="E288" s="173"/>
      <c r="F288" s="174"/>
      <c r="G288" s="205"/>
      <c r="H288" s="205"/>
      <c r="I288" s="163"/>
      <c r="J288" s="11"/>
    </row>
    <row r="289" spans="1:10" ht="42" customHeight="1">
      <c r="A289" s="155" t="s">
        <v>82</v>
      </c>
      <c r="B289" s="205" t="s">
        <v>211</v>
      </c>
      <c r="C289" s="172" t="s">
        <v>80</v>
      </c>
      <c r="D289" s="172">
        <v>5</v>
      </c>
      <c r="E289" s="173"/>
      <c r="F289" s="174">
        <f t="shared" si="16"/>
        <v>0</v>
      </c>
      <c r="G289" s="205"/>
      <c r="H289" s="205"/>
      <c r="I289" s="163"/>
      <c r="J289" s="11"/>
    </row>
    <row r="290" spans="1:10" ht="12.75" customHeight="1">
      <c r="A290" s="155" t="s">
        <v>77</v>
      </c>
      <c r="B290" s="205" t="s">
        <v>214</v>
      </c>
      <c r="C290" s="172" t="s">
        <v>80</v>
      </c>
      <c r="D290" s="172">
        <v>5</v>
      </c>
      <c r="E290" s="173"/>
      <c r="F290" s="174">
        <f t="shared" si="16"/>
        <v>0</v>
      </c>
      <c r="G290" s="205"/>
      <c r="H290" s="205"/>
      <c r="I290" s="163"/>
      <c r="J290" s="11"/>
    </row>
    <row r="291" spans="1:10" ht="48.75" customHeight="1">
      <c r="A291" s="155"/>
      <c r="B291" s="205" t="s">
        <v>222</v>
      </c>
      <c r="C291" s="172"/>
      <c r="D291" s="172"/>
      <c r="E291" s="173"/>
      <c r="F291" s="174"/>
      <c r="G291" s="205"/>
      <c r="H291" s="205"/>
      <c r="I291" s="163"/>
      <c r="J291" s="11"/>
    </row>
    <row r="292" spans="1:10" ht="13.5" customHeight="1">
      <c r="A292" s="155" t="s">
        <v>82</v>
      </c>
      <c r="B292" s="205" t="s">
        <v>212</v>
      </c>
      <c r="C292" s="172" t="s">
        <v>80</v>
      </c>
      <c r="D292" s="172">
        <v>1</v>
      </c>
      <c r="E292" s="173"/>
      <c r="F292" s="174">
        <f t="shared" ref="F292:F293" si="17">(E292*D292)</f>
        <v>0</v>
      </c>
      <c r="G292" s="205"/>
      <c r="H292" s="205"/>
      <c r="I292" s="163"/>
      <c r="J292" s="11"/>
    </row>
    <row r="293" spans="1:10" ht="13.5" customHeight="1">
      <c r="A293" s="155" t="s">
        <v>77</v>
      </c>
      <c r="B293" s="205" t="s">
        <v>215</v>
      </c>
      <c r="C293" s="172" t="s">
        <v>80</v>
      </c>
      <c r="D293" s="172">
        <v>1</v>
      </c>
      <c r="E293" s="173"/>
      <c r="F293" s="174">
        <f t="shared" si="17"/>
        <v>0</v>
      </c>
      <c r="G293" s="205"/>
      <c r="H293" s="205"/>
      <c r="I293" s="163"/>
      <c r="J293" s="11"/>
    </row>
    <row r="294" spans="1:10">
      <c r="A294" s="155"/>
      <c r="B294" s="230"/>
      <c r="C294" s="172"/>
      <c r="D294" s="172"/>
      <c r="E294" s="173"/>
      <c r="F294" s="173"/>
      <c r="G294" s="231"/>
      <c r="H294" s="231"/>
      <c r="I294" s="232"/>
      <c r="J294" s="6"/>
    </row>
    <row r="295" spans="1:10">
      <c r="A295" s="155"/>
      <c r="B295" s="194" t="s">
        <v>261</v>
      </c>
      <c r="C295" s="172"/>
      <c r="D295" s="172"/>
      <c r="E295" s="173"/>
      <c r="F295" s="173"/>
      <c r="G295" s="231"/>
      <c r="H295" s="231"/>
      <c r="I295" s="232"/>
      <c r="J295" s="6"/>
    </row>
    <row r="296" spans="1:10" ht="24">
      <c r="A296" s="210" t="s">
        <v>77</v>
      </c>
      <c r="B296" s="188" t="s">
        <v>166</v>
      </c>
      <c r="C296" s="183" t="s">
        <v>79</v>
      </c>
      <c r="D296" s="184">
        <v>20</v>
      </c>
      <c r="E296" s="185"/>
      <c r="F296" s="174">
        <f>(E296*D296)</f>
        <v>0</v>
      </c>
      <c r="G296" s="231"/>
      <c r="H296" s="166"/>
      <c r="I296" s="232"/>
      <c r="J296" s="6"/>
    </row>
    <row r="297" spans="1:10" ht="24">
      <c r="A297" s="210" t="s">
        <v>77</v>
      </c>
      <c r="B297" s="188" t="s">
        <v>167</v>
      </c>
      <c r="C297" s="183" t="s">
        <v>80</v>
      </c>
      <c r="D297" s="184">
        <v>1</v>
      </c>
      <c r="E297" s="185"/>
      <c r="F297" s="174">
        <f>(E297*D297)</f>
        <v>0</v>
      </c>
      <c r="G297" s="231"/>
      <c r="H297" s="166"/>
      <c r="I297" s="232"/>
      <c r="J297" s="6"/>
    </row>
    <row r="298" spans="1:10">
      <c r="A298" s="210" t="s">
        <v>77</v>
      </c>
      <c r="B298" s="233" t="s">
        <v>208</v>
      </c>
      <c r="C298" s="234" t="s">
        <v>80</v>
      </c>
      <c r="D298" s="235">
        <v>2</v>
      </c>
      <c r="E298" s="174"/>
      <c r="F298" s="174">
        <f>(E298*D298)</f>
        <v>0</v>
      </c>
      <c r="G298" s="231"/>
      <c r="H298" s="166"/>
      <c r="I298" s="232"/>
      <c r="J298" s="6"/>
    </row>
    <row r="299" spans="1:10">
      <c r="A299" s="236"/>
      <c r="B299" s="237" t="s">
        <v>168</v>
      </c>
      <c r="C299" s="234"/>
      <c r="D299" s="190"/>
      <c r="E299" s="235"/>
      <c r="F299" s="328">
        <f>SUM(F6:F298)</f>
        <v>0</v>
      </c>
      <c r="G299" s="231"/>
      <c r="H299" s="231"/>
      <c r="I299" s="232"/>
      <c r="J299" s="6"/>
    </row>
    <row r="300" spans="1:10">
      <c r="A300" s="239"/>
      <c r="B300" s="240"/>
      <c r="C300" s="241"/>
      <c r="D300" s="242"/>
      <c r="E300" s="243"/>
      <c r="F300" s="244"/>
      <c r="G300" s="238"/>
      <c r="H300" s="238"/>
      <c r="I300" s="238"/>
      <c r="J300" s="6"/>
    </row>
    <row r="301" spans="1:10">
      <c r="A301" s="245" t="s">
        <v>260</v>
      </c>
      <c r="B301" s="421" t="s">
        <v>508</v>
      </c>
      <c r="C301" s="422"/>
      <c r="D301" s="423"/>
      <c r="E301" s="424"/>
      <c r="F301" s="425"/>
      <c r="G301" s="426"/>
      <c r="H301" s="426"/>
      <c r="I301" s="426"/>
      <c r="J301" s="6"/>
    </row>
    <row r="302" spans="1:10">
      <c r="A302" s="245"/>
      <c r="B302" s="240"/>
      <c r="C302" s="241"/>
      <c r="D302" s="242"/>
      <c r="E302" s="243"/>
      <c r="F302" s="244"/>
      <c r="G302" s="238"/>
      <c r="H302" s="238"/>
      <c r="I302" s="238"/>
      <c r="J302" s="6"/>
    </row>
    <row r="303" spans="1:10" ht="15.75">
      <c r="A303" s="257" t="s">
        <v>474</v>
      </c>
      <c r="B303" s="258" t="s">
        <v>492</v>
      </c>
      <c r="C303" s="241"/>
      <c r="D303" s="242"/>
      <c r="E303" s="243"/>
      <c r="F303" s="244"/>
      <c r="G303" s="238"/>
      <c r="H303" s="238"/>
      <c r="I303" s="238"/>
      <c r="J303" s="6"/>
    </row>
    <row r="304" spans="1:10" ht="13.5" customHeight="1">
      <c r="A304" s="170" t="s">
        <v>18</v>
      </c>
      <c r="B304" s="194" t="s">
        <v>19</v>
      </c>
      <c r="C304" s="172"/>
      <c r="D304" s="172"/>
      <c r="E304" s="171"/>
      <c r="F304" s="171"/>
      <c r="G304" s="171"/>
      <c r="H304" s="171"/>
      <c r="I304" s="163"/>
      <c r="J304" s="6"/>
    </row>
    <row r="305" spans="1:11" ht="83.25" customHeight="1">
      <c r="A305" s="155"/>
      <c r="B305" s="171" t="s">
        <v>490</v>
      </c>
      <c r="C305" s="172"/>
      <c r="D305" s="172"/>
      <c r="E305" s="174"/>
      <c r="F305" s="174"/>
      <c r="G305" s="266"/>
      <c r="H305" s="171"/>
      <c r="I305" s="307" t="s">
        <v>493</v>
      </c>
      <c r="J305" s="6"/>
    </row>
    <row r="306" spans="1:11">
      <c r="A306" s="270" t="s">
        <v>82</v>
      </c>
      <c r="B306" s="271" t="s">
        <v>486</v>
      </c>
      <c r="C306" s="272" t="s">
        <v>78</v>
      </c>
      <c r="D306" s="273">
        <v>340</v>
      </c>
      <c r="E306" s="274"/>
      <c r="F306" s="275">
        <f t="shared" ref="F306:F311" si="18">D306*E306</f>
        <v>0</v>
      </c>
      <c r="G306" s="276">
        <v>0.01</v>
      </c>
      <c r="H306" s="277">
        <f>D306*G306</f>
        <v>3.4</v>
      </c>
      <c r="I306" s="303"/>
      <c r="J306" s="301"/>
      <c r="K306" s="23"/>
    </row>
    <row r="307" spans="1:11" ht="25.5">
      <c r="A307" s="270" t="s">
        <v>82</v>
      </c>
      <c r="B307" s="271" t="s">
        <v>483</v>
      </c>
      <c r="C307" s="272" t="s">
        <v>78</v>
      </c>
      <c r="D307" s="273">
        <v>136</v>
      </c>
      <c r="E307" s="274"/>
      <c r="F307" s="275">
        <f t="shared" si="18"/>
        <v>0</v>
      </c>
      <c r="G307" s="276">
        <v>0.01</v>
      </c>
      <c r="H307" s="277">
        <f>D307*G307</f>
        <v>1.36</v>
      </c>
      <c r="I307" s="304"/>
      <c r="J307" s="301"/>
      <c r="K307" s="23"/>
    </row>
    <row r="308" spans="1:11">
      <c r="A308" s="270" t="s">
        <v>77</v>
      </c>
      <c r="B308" s="271" t="s">
        <v>484</v>
      </c>
      <c r="C308" s="272" t="s">
        <v>78</v>
      </c>
      <c r="D308" s="273">
        <v>340</v>
      </c>
      <c r="E308" s="274"/>
      <c r="F308" s="275">
        <f t="shared" si="18"/>
        <v>0</v>
      </c>
      <c r="G308" s="278"/>
      <c r="H308" s="279"/>
      <c r="I308" s="304"/>
      <c r="J308" s="301"/>
      <c r="K308" s="23"/>
    </row>
    <row r="309" spans="1:11" ht="38.25">
      <c r="A309" s="270" t="s">
        <v>77</v>
      </c>
      <c r="B309" s="271" t="s">
        <v>488</v>
      </c>
      <c r="C309" s="272" t="s">
        <v>96</v>
      </c>
      <c r="D309" s="280">
        <v>297</v>
      </c>
      <c r="E309" s="281"/>
      <c r="F309" s="275">
        <f t="shared" si="18"/>
        <v>0</v>
      </c>
      <c r="G309" s="278"/>
      <c r="H309" s="279"/>
      <c r="I309" s="304"/>
      <c r="J309" s="301"/>
      <c r="K309" s="23"/>
    </row>
    <row r="310" spans="1:11" ht="17.25" customHeight="1">
      <c r="A310" s="270" t="s">
        <v>82</v>
      </c>
      <c r="B310" s="271" t="s">
        <v>487</v>
      </c>
      <c r="C310" s="272" t="s">
        <v>79</v>
      </c>
      <c r="D310" s="280">
        <v>89.1</v>
      </c>
      <c r="E310" s="281"/>
      <c r="F310" s="275">
        <f t="shared" si="18"/>
        <v>0</v>
      </c>
      <c r="G310" s="276">
        <v>0.01</v>
      </c>
      <c r="H310" s="277">
        <f>D310*G310</f>
        <v>0.89100000000000001</v>
      </c>
      <c r="I310" s="304"/>
      <c r="J310" s="301"/>
      <c r="K310" s="23"/>
    </row>
    <row r="311" spans="1:11" ht="17.25" customHeight="1">
      <c r="A311" s="270" t="s">
        <v>82</v>
      </c>
      <c r="B311" s="271" t="s">
        <v>489</v>
      </c>
      <c r="C311" s="272" t="s">
        <v>79</v>
      </c>
      <c r="D311" s="280">
        <v>44.5</v>
      </c>
      <c r="E311" s="281"/>
      <c r="F311" s="275">
        <f t="shared" si="18"/>
        <v>0</v>
      </c>
      <c r="G311" s="276">
        <v>0.17</v>
      </c>
      <c r="H311" s="277">
        <f>D311*G311</f>
        <v>7.5650000000000004</v>
      </c>
      <c r="I311" s="304"/>
      <c r="J311" s="301"/>
      <c r="K311" s="23"/>
    </row>
    <row r="312" spans="1:11" ht="25.5">
      <c r="A312" s="270">
        <v>122101101</v>
      </c>
      <c r="B312" s="271" t="s">
        <v>485</v>
      </c>
      <c r="C312" s="272" t="s">
        <v>79</v>
      </c>
      <c r="D312" s="282">
        <v>104</v>
      </c>
      <c r="E312" s="274"/>
      <c r="F312" s="283">
        <f>(D312*E312)</f>
        <v>0</v>
      </c>
      <c r="G312" s="278"/>
      <c r="H312" s="279"/>
      <c r="I312" s="304"/>
      <c r="J312" s="23"/>
      <c r="K312" s="302"/>
    </row>
    <row r="313" spans="1:11" s="290" customFormat="1" ht="15">
      <c r="A313" s="284">
        <v>162301101</v>
      </c>
      <c r="B313" s="285" t="s">
        <v>104</v>
      </c>
      <c r="C313" s="286" t="s">
        <v>79</v>
      </c>
      <c r="D313" s="280">
        <v>104</v>
      </c>
      <c r="E313" s="287"/>
      <c r="F313" s="275">
        <f>D313*E313</f>
        <v>0</v>
      </c>
      <c r="G313" s="288"/>
      <c r="H313" s="289"/>
      <c r="I313" s="304"/>
      <c r="J313" s="23"/>
      <c r="K313" s="302"/>
    </row>
    <row r="314" spans="1:11" s="290" customFormat="1" ht="15">
      <c r="A314" s="284">
        <v>167101151</v>
      </c>
      <c r="B314" s="285" t="s">
        <v>106</v>
      </c>
      <c r="C314" s="286" t="s">
        <v>79</v>
      </c>
      <c r="D314" s="280">
        <v>104</v>
      </c>
      <c r="E314" s="287"/>
      <c r="F314" s="275">
        <f>D314*E314</f>
        <v>0</v>
      </c>
      <c r="G314" s="288"/>
      <c r="H314" s="289"/>
      <c r="I314" s="305"/>
      <c r="J314" s="23"/>
      <c r="K314" s="302"/>
    </row>
    <row r="315" spans="1:11">
      <c r="A315" s="291" t="s">
        <v>77</v>
      </c>
      <c r="B315" s="285" t="s">
        <v>107</v>
      </c>
      <c r="C315" s="292" t="s">
        <v>79</v>
      </c>
      <c r="D315" s="280">
        <v>104</v>
      </c>
      <c r="E315" s="293"/>
      <c r="F315" s="275">
        <f>D315*E315</f>
        <v>0</v>
      </c>
      <c r="G315" s="278"/>
      <c r="H315" s="279"/>
      <c r="I315" s="304"/>
      <c r="J315" s="301"/>
      <c r="K315" s="23"/>
    </row>
    <row r="316" spans="1:11">
      <c r="A316" s="294">
        <v>998231311</v>
      </c>
      <c r="B316" s="295" t="s">
        <v>89</v>
      </c>
      <c r="C316" s="296" t="s">
        <v>90</v>
      </c>
      <c r="D316" s="297">
        <f>SUM(H306:H315)</f>
        <v>13.216000000000001</v>
      </c>
      <c r="E316" s="298"/>
      <c r="F316" s="299">
        <f>(D316*E316)</f>
        <v>0</v>
      </c>
      <c r="G316" s="317"/>
      <c r="H316" s="318">
        <f>SUM(H306:H315)</f>
        <v>13.216000000000001</v>
      </c>
      <c r="I316" s="306"/>
      <c r="J316" s="301"/>
      <c r="K316" s="23"/>
    </row>
    <row r="317" spans="1:11">
      <c r="A317" s="308"/>
      <c r="B317" s="309"/>
      <c r="C317" s="310"/>
      <c r="D317" s="311"/>
      <c r="E317" s="312"/>
      <c r="F317" s="300"/>
      <c r="G317" s="314"/>
      <c r="H317" s="315"/>
      <c r="I317" s="316"/>
      <c r="J317" s="301"/>
      <c r="K317" s="23"/>
    </row>
    <row r="318" spans="1:11" ht="21" customHeight="1">
      <c r="A318" s="170" t="s">
        <v>59</v>
      </c>
      <c r="B318" s="205" t="s">
        <v>470</v>
      </c>
      <c r="C318" s="172"/>
      <c r="D318" s="172"/>
      <c r="E318" s="205"/>
      <c r="G318" s="267"/>
      <c r="H318" s="205"/>
      <c r="I318" s="163"/>
      <c r="J318" s="6"/>
    </row>
    <row r="319" spans="1:11" ht="38.25" customHeight="1">
      <c r="A319" s="155"/>
      <c r="B319" s="171" t="s">
        <v>491</v>
      </c>
      <c r="C319" s="172"/>
      <c r="D319" s="172"/>
      <c r="E319" s="174"/>
      <c r="F319" s="174"/>
      <c r="G319" s="266"/>
      <c r="H319" s="171"/>
      <c r="I319" s="163"/>
      <c r="J319" s="6"/>
    </row>
    <row r="320" spans="1:11">
      <c r="A320" s="270" t="s">
        <v>82</v>
      </c>
      <c r="B320" s="271" t="s">
        <v>486</v>
      </c>
      <c r="C320" s="272" t="s">
        <v>78</v>
      </c>
      <c r="D320" s="273">
        <v>33</v>
      </c>
      <c r="E320" s="274"/>
      <c r="F320" s="275">
        <f t="shared" ref="F320:F325" si="19">D320*E320</f>
        <v>0</v>
      </c>
      <c r="G320" s="276">
        <v>0.01</v>
      </c>
      <c r="H320" s="277">
        <f>D320*G320</f>
        <v>0.33</v>
      </c>
      <c r="I320" s="303"/>
      <c r="J320" s="301"/>
      <c r="K320" s="23"/>
    </row>
    <row r="321" spans="1:11" ht="25.5">
      <c r="A321" s="270" t="s">
        <v>82</v>
      </c>
      <c r="B321" s="271" t="s">
        <v>483</v>
      </c>
      <c r="C321" s="272" t="s">
        <v>78</v>
      </c>
      <c r="D321" s="273">
        <v>13.2</v>
      </c>
      <c r="E321" s="274"/>
      <c r="F321" s="275">
        <f t="shared" si="19"/>
        <v>0</v>
      </c>
      <c r="G321" s="276">
        <v>0.01</v>
      </c>
      <c r="H321" s="277">
        <f>D321*G321</f>
        <v>0.13200000000000001</v>
      </c>
      <c r="I321" s="304"/>
      <c r="J321" s="301"/>
      <c r="K321" s="23"/>
    </row>
    <row r="322" spans="1:11">
      <c r="A322" s="270" t="s">
        <v>77</v>
      </c>
      <c r="B322" s="271" t="s">
        <v>484</v>
      </c>
      <c r="C322" s="272" t="s">
        <v>78</v>
      </c>
      <c r="D322" s="273">
        <v>33</v>
      </c>
      <c r="E322" s="274"/>
      <c r="F322" s="275">
        <f t="shared" si="19"/>
        <v>0</v>
      </c>
      <c r="G322" s="278"/>
      <c r="H322" s="279"/>
      <c r="I322" s="304"/>
      <c r="J322" s="301"/>
      <c r="K322" s="23"/>
    </row>
    <row r="323" spans="1:11" ht="38.25">
      <c r="A323" s="270" t="s">
        <v>77</v>
      </c>
      <c r="B323" s="271" t="s">
        <v>488</v>
      </c>
      <c r="C323" s="272" t="s">
        <v>96</v>
      </c>
      <c r="D323" s="280">
        <v>39.4</v>
      </c>
      <c r="E323" s="281"/>
      <c r="F323" s="275">
        <f t="shared" si="19"/>
        <v>0</v>
      </c>
      <c r="G323" s="278"/>
      <c r="H323" s="279"/>
      <c r="I323" s="304"/>
      <c r="J323" s="301"/>
      <c r="K323" s="23"/>
    </row>
    <row r="324" spans="1:11" ht="17.25" customHeight="1">
      <c r="A324" s="270" t="s">
        <v>82</v>
      </c>
      <c r="B324" s="271" t="s">
        <v>487</v>
      </c>
      <c r="C324" s="272" t="s">
        <v>79</v>
      </c>
      <c r="D324" s="280">
        <v>7.88</v>
      </c>
      <c r="E324" s="281"/>
      <c r="F324" s="275">
        <f t="shared" si="19"/>
        <v>0</v>
      </c>
      <c r="G324" s="276">
        <v>0.01</v>
      </c>
      <c r="H324" s="277">
        <f>D324*G324</f>
        <v>7.8799999999999995E-2</v>
      </c>
      <c r="I324" s="304"/>
      <c r="J324" s="301"/>
      <c r="K324" s="23"/>
    </row>
    <row r="325" spans="1:11" ht="17.25" customHeight="1">
      <c r="A325" s="270" t="s">
        <v>82</v>
      </c>
      <c r="B325" s="271" t="s">
        <v>489</v>
      </c>
      <c r="C325" s="272" t="s">
        <v>79</v>
      </c>
      <c r="D325" s="280">
        <v>5.9</v>
      </c>
      <c r="E325" s="281"/>
      <c r="F325" s="275">
        <f t="shared" si="19"/>
        <v>0</v>
      </c>
      <c r="G325" s="276">
        <v>0.17</v>
      </c>
      <c r="H325" s="277">
        <f>D325*G325</f>
        <v>1.0030000000000001</v>
      </c>
      <c r="I325" s="304"/>
      <c r="J325" s="301"/>
      <c r="K325" s="23"/>
    </row>
    <row r="326" spans="1:11" ht="25.5">
      <c r="A326" s="270">
        <v>122101101</v>
      </c>
      <c r="B326" s="271" t="s">
        <v>485</v>
      </c>
      <c r="C326" s="272" t="s">
        <v>79</v>
      </c>
      <c r="D326" s="282">
        <v>11.8</v>
      </c>
      <c r="E326" s="274"/>
      <c r="F326" s="283">
        <f>(D326*E326)</f>
        <v>0</v>
      </c>
      <c r="G326" s="278"/>
      <c r="H326" s="279"/>
      <c r="I326" s="304"/>
      <c r="J326" s="23"/>
      <c r="K326" s="302"/>
    </row>
    <row r="327" spans="1:11" s="290" customFormat="1" ht="15">
      <c r="A327" s="284">
        <v>162301101</v>
      </c>
      <c r="B327" s="285" t="s">
        <v>104</v>
      </c>
      <c r="C327" s="286" t="s">
        <v>79</v>
      </c>
      <c r="D327" s="280">
        <v>11.8</v>
      </c>
      <c r="E327" s="287"/>
      <c r="F327" s="275">
        <f>D327*E327</f>
        <v>0</v>
      </c>
      <c r="G327" s="288"/>
      <c r="H327" s="289"/>
      <c r="I327" s="304"/>
      <c r="J327" s="23"/>
      <c r="K327" s="302"/>
    </row>
    <row r="328" spans="1:11" s="290" customFormat="1" ht="15">
      <c r="A328" s="284">
        <v>167101151</v>
      </c>
      <c r="B328" s="285" t="s">
        <v>106</v>
      </c>
      <c r="C328" s="286" t="s">
        <v>79</v>
      </c>
      <c r="D328" s="280">
        <v>11.8</v>
      </c>
      <c r="E328" s="287"/>
      <c r="F328" s="275">
        <f>D328*E328</f>
        <v>0</v>
      </c>
      <c r="G328" s="288"/>
      <c r="H328" s="289"/>
      <c r="I328" s="305"/>
      <c r="J328" s="23"/>
      <c r="K328" s="302"/>
    </row>
    <row r="329" spans="1:11">
      <c r="A329" s="291" t="s">
        <v>77</v>
      </c>
      <c r="B329" s="285" t="s">
        <v>107</v>
      </c>
      <c r="C329" s="292" t="s">
        <v>79</v>
      </c>
      <c r="D329" s="280">
        <v>11.8</v>
      </c>
      <c r="E329" s="293"/>
      <c r="F329" s="275">
        <f>D329*E329</f>
        <v>0</v>
      </c>
      <c r="G329" s="278"/>
      <c r="H329" s="279"/>
      <c r="I329" s="304"/>
      <c r="J329" s="301"/>
      <c r="K329" s="23"/>
    </row>
    <row r="330" spans="1:11">
      <c r="A330" s="294">
        <v>998231311</v>
      </c>
      <c r="B330" s="295" t="s">
        <v>89</v>
      </c>
      <c r="C330" s="296" t="s">
        <v>90</v>
      </c>
      <c r="D330" s="297">
        <f>SUM(H320:H329)</f>
        <v>1.5438000000000001</v>
      </c>
      <c r="E330" s="298"/>
      <c r="F330" s="299">
        <f>(D330*E330)</f>
        <v>0</v>
      </c>
      <c r="G330" s="317"/>
      <c r="H330" s="318">
        <f>SUM(H320:H329)</f>
        <v>1.5438000000000001</v>
      </c>
      <c r="I330" s="306"/>
      <c r="J330" s="301"/>
      <c r="K330" s="23"/>
    </row>
    <row r="331" spans="1:11">
      <c r="A331" s="308"/>
      <c r="B331" s="309"/>
      <c r="C331" s="310"/>
      <c r="D331" s="320"/>
      <c r="E331" s="312"/>
      <c r="F331" s="313"/>
      <c r="G331" s="321"/>
      <c r="H331" s="322"/>
      <c r="I331" s="323"/>
      <c r="J331" s="301"/>
      <c r="K331" s="23"/>
    </row>
    <row r="332" spans="1:11" ht="38.25" customHeight="1">
      <c r="A332" s="155"/>
      <c r="B332" s="265" t="s">
        <v>168</v>
      </c>
      <c r="C332" s="263"/>
      <c r="D332" s="263"/>
      <c r="E332" s="264"/>
      <c r="F332" s="268">
        <f>SUM(F304:F330)</f>
        <v>0</v>
      </c>
      <c r="G332" s="247"/>
      <c r="H332" s="247"/>
      <c r="I332" s="248"/>
      <c r="J332" s="6"/>
    </row>
    <row r="333" spans="1:11" ht="46.5" customHeight="1">
      <c r="A333" s="327" t="s">
        <v>260</v>
      </c>
      <c r="B333" s="253" t="s">
        <v>448</v>
      </c>
      <c r="C333" s="246"/>
      <c r="D333" s="246"/>
      <c r="E333" s="247"/>
      <c r="F333" s="247"/>
      <c r="G333" s="247"/>
      <c r="H333" s="247"/>
      <c r="I333" s="248"/>
      <c r="J333" s="6"/>
    </row>
    <row r="334" spans="1:11">
      <c r="A334" s="249"/>
      <c r="B334" s="250"/>
      <c r="C334" s="251"/>
      <c r="D334" s="251"/>
      <c r="E334" s="250"/>
      <c r="F334" s="250"/>
      <c r="G334" s="250"/>
      <c r="H334" s="250"/>
      <c r="I334" s="238"/>
      <c r="J334" s="6"/>
    </row>
    <row r="335" spans="1:11" ht="15.75">
      <c r="A335" s="254" t="s">
        <v>507</v>
      </c>
      <c r="B335" s="166"/>
      <c r="C335" s="252"/>
      <c r="D335" s="252"/>
      <c r="E335" s="166"/>
      <c r="F335" s="166"/>
      <c r="G335" s="166"/>
      <c r="H335" s="166"/>
      <c r="I335" s="238"/>
    </row>
    <row r="336" spans="1:11" ht="15.75">
      <c r="A336" s="254" t="s">
        <v>506</v>
      </c>
      <c r="B336" s="166"/>
      <c r="C336" s="252"/>
      <c r="D336" s="252"/>
      <c r="E336" s="166"/>
      <c r="F336" s="166"/>
      <c r="G336" s="166"/>
      <c r="H336" s="166"/>
      <c r="I336" s="238"/>
    </row>
    <row r="337" spans="1:1">
      <c r="A337" s="1"/>
    </row>
  </sheetData>
  <mergeCells count="1">
    <mergeCell ref="G4:H4"/>
  </mergeCells>
  <pageMargins left="0.7" right="0.7" top="0.78740157499999996" bottom="0.78740157499999996" header="0.3" footer="0.3"/>
  <pageSetup paperSize="9" orientation="landscape" r:id="rId1"/>
  <ignoredErrors>
    <ignoredError sqref="F31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2"/>
  <sheetViews>
    <sheetView topLeftCell="A118" workbookViewId="0">
      <selection activeCell="F132" sqref="F132"/>
    </sheetView>
  </sheetViews>
  <sheetFormatPr defaultRowHeight="12.75"/>
  <cols>
    <col min="1" max="1" width="10.5" customWidth="1"/>
    <col min="2" max="2" width="71.33203125" customWidth="1"/>
    <col min="3" max="3" width="12.33203125" customWidth="1"/>
    <col min="4" max="4" width="6.33203125" customWidth="1"/>
    <col min="5" max="5" width="9.6640625" customWidth="1"/>
    <col min="6" max="6" width="13.1640625" customWidth="1"/>
    <col min="7" max="7" width="7.33203125" customWidth="1"/>
    <col min="8" max="8" width="7.6640625" customWidth="1"/>
  </cols>
  <sheetData>
    <row r="1" spans="1:9" ht="15.75">
      <c r="A1" s="17" t="s">
        <v>271</v>
      </c>
    </row>
    <row r="2" spans="1:9" ht="15.75">
      <c r="A2" s="18" t="s">
        <v>272</v>
      </c>
    </row>
    <row r="3" spans="1:9" ht="15.75">
      <c r="A3" s="18" t="s">
        <v>473</v>
      </c>
    </row>
    <row r="4" spans="1:9" ht="15.75">
      <c r="A4" s="18"/>
    </row>
    <row r="5" spans="1:9" ht="15.75">
      <c r="A5" s="18" t="s">
        <v>471</v>
      </c>
    </row>
    <row r="6" spans="1:9" ht="24">
      <c r="A6" s="155">
        <v>1</v>
      </c>
      <c r="B6" s="156" t="s">
        <v>263</v>
      </c>
      <c r="C6" s="19" t="s">
        <v>273</v>
      </c>
      <c r="D6" s="20" t="s">
        <v>274</v>
      </c>
      <c r="E6" s="21" t="s">
        <v>275</v>
      </c>
      <c r="F6" s="22" t="s">
        <v>276</v>
      </c>
      <c r="G6" s="13"/>
      <c r="H6" s="13"/>
      <c r="I6" s="13"/>
    </row>
    <row r="7" spans="1:9" ht="20.100000000000001" customHeight="1">
      <c r="A7" s="157">
        <v>112151351</v>
      </c>
      <c r="B7" s="158" t="s">
        <v>267</v>
      </c>
      <c r="C7" s="155" t="s">
        <v>80</v>
      </c>
      <c r="D7" s="159">
        <v>2</v>
      </c>
      <c r="E7" s="160"/>
      <c r="F7" s="161">
        <f t="shared" ref="F7:F14" si="0">E7*D7</f>
        <v>0</v>
      </c>
      <c r="G7" s="23"/>
      <c r="H7" s="23"/>
      <c r="I7" s="24"/>
    </row>
    <row r="8" spans="1:9" ht="20.100000000000001" customHeight="1">
      <c r="A8" s="157">
        <v>112151352</v>
      </c>
      <c r="B8" s="158" t="s">
        <v>265</v>
      </c>
      <c r="C8" s="155" t="s">
        <v>80</v>
      </c>
      <c r="D8" s="159">
        <v>2</v>
      </c>
      <c r="E8" s="160"/>
      <c r="F8" s="161">
        <f t="shared" si="0"/>
        <v>0</v>
      </c>
      <c r="G8" s="23"/>
      <c r="H8" s="23"/>
      <c r="I8" s="24"/>
    </row>
    <row r="9" spans="1:9" ht="20.100000000000001" customHeight="1">
      <c r="A9" s="157">
        <v>112151353</v>
      </c>
      <c r="B9" s="158" t="s">
        <v>266</v>
      </c>
      <c r="C9" s="155" t="s">
        <v>80</v>
      </c>
      <c r="D9" s="159">
        <v>9</v>
      </c>
      <c r="E9" s="160"/>
      <c r="F9" s="161">
        <f t="shared" si="0"/>
        <v>0</v>
      </c>
      <c r="G9" s="23"/>
      <c r="H9" s="23"/>
      <c r="I9" s="24"/>
    </row>
    <row r="10" spans="1:9" ht="20.100000000000001" customHeight="1">
      <c r="A10" s="157">
        <v>112151354</v>
      </c>
      <c r="B10" s="158" t="s">
        <v>481</v>
      </c>
      <c r="C10" s="155" t="s">
        <v>80</v>
      </c>
      <c r="D10" s="159">
        <v>5</v>
      </c>
      <c r="E10" s="160"/>
      <c r="F10" s="161">
        <f t="shared" si="0"/>
        <v>0</v>
      </c>
      <c r="G10" s="23"/>
      <c r="H10" s="23"/>
      <c r="I10" s="24"/>
    </row>
    <row r="11" spans="1:9" ht="28.5" customHeight="1">
      <c r="A11" s="157">
        <v>111212361</v>
      </c>
      <c r="B11" s="158" t="s">
        <v>268</v>
      </c>
      <c r="C11" s="155" t="s">
        <v>96</v>
      </c>
      <c r="D11" s="159">
        <v>210</v>
      </c>
      <c r="E11" s="160"/>
      <c r="F11" s="161">
        <f t="shared" si="0"/>
        <v>0</v>
      </c>
      <c r="G11" s="23"/>
      <c r="H11" s="23"/>
      <c r="I11" s="24"/>
    </row>
    <row r="12" spans="1:9" ht="20.100000000000001" customHeight="1">
      <c r="A12" s="155">
        <v>2</v>
      </c>
      <c r="B12" s="156" t="s">
        <v>70</v>
      </c>
      <c r="C12" s="162"/>
      <c r="D12" s="162"/>
      <c r="E12" s="163"/>
      <c r="F12" s="163"/>
      <c r="G12" s="13"/>
      <c r="H12" s="13"/>
      <c r="I12" s="13"/>
    </row>
    <row r="13" spans="1:9" ht="20.100000000000001" customHeight="1">
      <c r="A13" s="157">
        <v>184852133</v>
      </c>
      <c r="B13" s="158" t="s">
        <v>269</v>
      </c>
      <c r="C13" s="155" t="s">
        <v>80</v>
      </c>
      <c r="D13" s="159">
        <v>4</v>
      </c>
      <c r="E13" s="160"/>
      <c r="F13" s="161">
        <f t="shared" si="0"/>
        <v>0</v>
      </c>
      <c r="G13" s="23"/>
      <c r="H13" s="23"/>
      <c r="I13" s="24"/>
    </row>
    <row r="14" spans="1:9" ht="20.100000000000001" customHeight="1">
      <c r="A14" s="157" t="s">
        <v>77</v>
      </c>
      <c r="B14" s="158" t="s">
        <v>270</v>
      </c>
      <c r="C14" s="155" t="s">
        <v>262</v>
      </c>
      <c r="D14" s="159">
        <v>1</v>
      </c>
      <c r="E14" s="160"/>
      <c r="F14" s="161">
        <f t="shared" si="0"/>
        <v>0</v>
      </c>
      <c r="G14" s="23"/>
      <c r="H14" s="23"/>
      <c r="I14" s="24"/>
    </row>
    <row r="15" spans="1:9" ht="20.100000000000001" customHeight="1">
      <c r="A15" s="164"/>
      <c r="B15" s="165"/>
      <c r="C15" s="164" t="s">
        <v>475</v>
      </c>
      <c r="D15" s="165"/>
      <c r="F15" s="256">
        <f>SUM(F7:F14)</f>
        <v>0</v>
      </c>
    </row>
    <row r="16" spans="1:9" ht="20.100000000000001" customHeight="1">
      <c r="A16" s="18" t="s">
        <v>472</v>
      </c>
      <c r="B16" s="25"/>
      <c r="C16" s="26"/>
      <c r="D16" s="26"/>
      <c r="E16" s="26"/>
      <c r="F16" s="26"/>
      <c r="G16" s="27"/>
      <c r="H16" s="26"/>
      <c r="I16" s="26"/>
    </row>
    <row r="17" spans="1:9" ht="20.100000000000001" customHeight="1">
      <c r="A17" s="28" t="s">
        <v>2</v>
      </c>
      <c r="B17" s="29" t="s">
        <v>277</v>
      </c>
      <c r="C17" s="30" t="s">
        <v>278</v>
      </c>
      <c r="D17" s="30"/>
      <c r="E17" s="31"/>
      <c r="F17" s="32"/>
      <c r="G17" s="403" t="s">
        <v>76</v>
      </c>
      <c r="H17" s="404"/>
      <c r="I17" s="33"/>
    </row>
    <row r="18" spans="1:9" ht="20.100000000000001" customHeight="1">
      <c r="A18" s="34"/>
      <c r="B18" s="35" t="s">
        <v>279</v>
      </c>
      <c r="C18" s="36" t="s">
        <v>280</v>
      </c>
      <c r="D18" s="36" t="s">
        <v>281</v>
      </c>
      <c r="E18" s="37" t="s">
        <v>282</v>
      </c>
      <c r="F18" s="38" t="s">
        <v>276</v>
      </c>
      <c r="G18" s="39" t="s">
        <v>283</v>
      </c>
      <c r="H18" s="39" t="s">
        <v>276</v>
      </c>
      <c r="I18" s="33"/>
    </row>
    <row r="19" spans="1:9" ht="26.25" customHeight="1">
      <c r="A19" s="40" t="s">
        <v>284</v>
      </c>
      <c r="B19" s="41" t="s">
        <v>285</v>
      </c>
      <c r="C19" s="153" t="s">
        <v>286</v>
      </c>
      <c r="D19" s="42">
        <v>1</v>
      </c>
      <c r="E19" s="43"/>
      <c r="F19" s="44">
        <f t="shared" ref="F19:F29" si="1">E19*D19</f>
        <v>0</v>
      </c>
      <c r="G19" s="45">
        <v>0.1</v>
      </c>
      <c r="H19" s="46">
        <f t="shared" ref="H19:H29" si="2">D19*G19</f>
        <v>0.1</v>
      </c>
      <c r="I19" s="33"/>
    </row>
    <row r="20" spans="1:9" ht="26.25" customHeight="1">
      <c r="A20" s="47"/>
      <c r="B20" s="48" t="s">
        <v>287</v>
      </c>
      <c r="C20" s="154" t="s">
        <v>286</v>
      </c>
      <c r="D20" s="50">
        <v>1</v>
      </c>
      <c r="E20" s="51"/>
      <c r="F20" s="52">
        <f t="shared" si="1"/>
        <v>0</v>
      </c>
      <c r="G20" s="53">
        <v>0.1</v>
      </c>
      <c r="H20" s="54">
        <f t="shared" si="2"/>
        <v>0.1</v>
      </c>
      <c r="I20" s="33"/>
    </row>
    <row r="21" spans="1:9" ht="24" customHeight="1">
      <c r="A21" s="47"/>
      <c r="B21" s="48" t="s">
        <v>288</v>
      </c>
      <c r="C21" s="154" t="s">
        <v>286</v>
      </c>
      <c r="D21" s="50">
        <v>1</v>
      </c>
      <c r="E21" s="51"/>
      <c r="F21" s="52">
        <f t="shared" si="1"/>
        <v>0</v>
      </c>
      <c r="G21" s="53">
        <v>0.1</v>
      </c>
      <c r="H21" s="54">
        <f t="shared" si="2"/>
        <v>0.1</v>
      </c>
      <c r="I21" s="33"/>
    </row>
    <row r="22" spans="1:9" ht="26.25" customHeight="1">
      <c r="A22" s="47"/>
      <c r="B22" s="55" t="s">
        <v>289</v>
      </c>
      <c r="C22" s="56" t="s">
        <v>290</v>
      </c>
      <c r="D22" s="57">
        <v>1</v>
      </c>
      <c r="E22" s="51"/>
      <c r="F22" s="52">
        <f t="shared" si="1"/>
        <v>0</v>
      </c>
      <c r="G22" s="53">
        <v>0.1</v>
      </c>
      <c r="H22" s="54">
        <f t="shared" si="2"/>
        <v>0.1</v>
      </c>
      <c r="I22" s="33"/>
    </row>
    <row r="23" spans="1:9" ht="24" customHeight="1">
      <c r="A23" s="47"/>
      <c r="B23" s="55" t="s">
        <v>291</v>
      </c>
      <c r="C23" s="56" t="s">
        <v>290</v>
      </c>
      <c r="D23" s="57">
        <v>1</v>
      </c>
      <c r="E23" s="51"/>
      <c r="F23" s="52">
        <f t="shared" si="1"/>
        <v>0</v>
      </c>
      <c r="G23" s="53">
        <v>0.1</v>
      </c>
      <c r="H23" s="54">
        <f t="shared" si="2"/>
        <v>0.1</v>
      </c>
      <c r="I23" s="33"/>
    </row>
    <row r="24" spans="1:9" ht="36" customHeight="1">
      <c r="A24" s="47"/>
      <c r="B24" s="55" t="s">
        <v>292</v>
      </c>
      <c r="C24" s="56" t="s">
        <v>290</v>
      </c>
      <c r="D24" s="57">
        <v>1</v>
      </c>
      <c r="E24" s="51"/>
      <c r="F24" s="52">
        <f t="shared" si="1"/>
        <v>0</v>
      </c>
      <c r="G24" s="53">
        <v>0.1</v>
      </c>
      <c r="H24" s="54">
        <f t="shared" si="2"/>
        <v>0.1</v>
      </c>
      <c r="I24" s="33"/>
    </row>
    <row r="25" spans="1:9" ht="25.5" customHeight="1">
      <c r="A25" s="47"/>
      <c r="B25" s="48" t="s">
        <v>293</v>
      </c>
      <c r="C25" s="154" t="s">
        <v>286</v>
      </c>
      <c r="D25" s="50">
        <v>2</v>
      </c>
      <c r="E25" s="51"/>
      <c r="F25" s="52">
        <f t="shared" si="1"/>
        <v>0</v>
      </c>
      <c r="G25" s="53">
        <v>0.1</v>
      </c>
      <c r="H25" s="54">
        <f t="shared" si="2"/>
        <v>0.2</v>
      </c>
      <c r="I25" s="33"/>
    </row>
    <row r="26" spans="1:9" ht="25.5" customHeight="1">
      <c r="A26" s="47"/>
      <c r="B26" s="55" t="s">
        <v>294</v>
      </c>
      <c r="C26" s="56" t="s">
        <v>290</v>
      </c>
      <c r="D26" s="57">
        <v>1</v>
      </c>
      <c r="E26" s="51"/>
      <c r="F26" s="52">
        <f t="shared" si="1"/>
        <v>0</v>
      </c>
      <c r="G26" s="53">
        <v>0.1</v>
      </c>
      <c r="H26" s="54">
        <f t="shared" si="2"/>
        <v>0.1</v>
      </c>
      <c r="I26" s="33"/>
    </row>
    <row r="27" spans="1:9" ht="26.25" customHeight="1">
      <c r="A27" s="47"/>
      <c r="B27" s="48" t="s">
        <v>295</v>
      </c>
      <c r="C27" s="154" t="s">
        <v>286</v>
      </c>
      <c r="D27" s="50">
        <v>1</v>
      </c>
      <c r="E27" s="51"/>
      <c r="F27" s="52">
        <f t="shared" si="1"/>
        <v>0</v>
      </c>
      <c r="G27" s="53">
        <v>0.1</v>
      </c>
      <c r="H27" s="54">
        <f t="shared" si="2"/>
        <v>0.1</v>
      </c>
      <c r="I27" s="33"/>
    </row>
    <row r="28" spans="1:9" ht="36" customHeight="1">
      <c r="A28" s="47"/>
      <c r="B28" s="55" t="s">
        <v>296</v>
      </c>
      <c r="C28" s="56" t="s">
        <v>290</v>
      </c>
      <c r="D28" s="57">
        <v>1</v>
      </c>
      <c r="E28" s="51"/>
      <c r="F28" s="52">
        <f t="shared" si="1"/>
        <v>0</v>
      </c>
      <c r="G28" s="53">
        <v>0.1</v>
      </c>
      <c r="H28" s="54">
        <f t="shared" si="2"/>
        <v>0.1</v>
      </c>
      <c r="I28" s="33"/>
    </row>
    <row r="29" spans="1:9" ht="27.75" customHeight="1">
      <c r="A29" s="47"/>
      <c r="B29" s="48" t="s">
        <v>297</v>
      </c>
      <c r="C29" s="50" t="s">
        <v>298</v>
      </c>
      <c r="D29" s="58">
        <v>1</v>
      </c>
      <c r="E29" s="51"/>
      <c r="F29" s="52">
        <f t="shared" si="1"/>
        <v>0</v>
      </c>
      <c r="G29" s="53">
        <v>0.1</v>
      </c>
      <c r="H29" s="54">
        <f t="shared" si="2"/>
        <v>0.1</v>
      </c>
      <c r="I29" s="33"/>
    </row>
    <row r="30" spans="1:9" ht="20.100000000000001" customHeight="1">
      <c r="A30" s="16"/>
      <c r="B30" s="59"/>
      <c r="C30" s="60" t="s">
        <v>299</v>
      </c>
      <c r="D30" s="61">
        <f>SUM(D19:D29)</f>
        <v>12</v>
      </c>
      <c r="E30" s="51"/>
      <c r="F30" s="52"/>
      <c r="G30" s="53"/>
      <c r="H30" s="54"/>
      <c r="I30" s="33"/>
    </row>
    <row r="31" spans="1:9" ht="20.100000000000001" customHeight="1">
      <c r="A31" s="47" t="s">
        <v>300</v>
      </c>
      <c r="B31" s="62" t="s">
        <v>301</v>
      </c>
      <c r="C31" s="58" t="s">
        <v>302</v>
      </c>
      <c r="D31" s="50">
        <v>3</v>
      </c>
      <c r="E31" s="51"/>
      <c r="F31" s="52">
        <f t="shared" ref="F31:F51" si="3">E31*D31</f>
        <v>0</v>
      </c>
      <c r="G31" s="53">
        <v>0.01</v>
      </c>
      <c r="H31" s="54">
        <f t="shared" ref="H31:H51" si="4">D31*G31</f>
        <v>0.03</v>
      </c>
      <c r="I31" s="33"/>
    </row>
    <row r="32" spans="1:9" ht="20.100000000000001" customHeight="1">
      <c r="A32" s="47"/>
      <c r="B32" s="55" t="s">
        <v>303</v>
      </c>
      <c r="C32" s="57" t="s">
        <v>304</v>
      </c>
      <c r="D32" s="58">
        <v>5</v>
      </c>
      <c r="E32" s="51"/>
      <c r="F32" s="52">
        <f t="shared" si="3"/>
        <v>0</v>
      </c>
      <c r="G32" s="53">
        <v>0.01</v>
      </c>
      <c r="H32" s="54">
        <f t="shared" si="4"/>
        <v>0.05</v>
      </c>
      <c r="I32" s="33"/>
    </row>
    <row r="33" spans="1:9" ht="20.100000000000001" customHeight="1">
      <c r="A33" s="47"/>
      <c r="B33" s="55" t="s">
        <v>305</v>
      </c>
      <c r="C33" s="58" t="s">
        <v>306</v>
      </c>
      <c r="D33" s="50">
        <v>5</v>
      </c>
      <c r="E33" s="51"/>
      <c r="F33" s="52">
        <f t="shared" si="3"/>
        <v>0</v>
      </c>
      <c r="G33" s="53">
        <v>0.01</v>
      </c>
      <c r="H33" s="54">
        <f t="shared" si="4"/>
        <v>0.05</v>
      </c>
      <c r="I33" s="33"/>
    </row>
    <row r="34" spans="1:9" ht="20.100000000000001" customHeight="1">
      <c r="A34" s="47"/>
      <c r="B34" s="55" t="s">
        <v>307</v>
      </c>
      <c r="C34" s="58" t="s">
        <v>308</v>
      </c>
      <c r="D34" s="58">
        <v>10</v>
      </c>
      <c r="E34" s="51"/>
      <c r="F34" s="52">
        <f t="shared" si="3"/>
        <v>0</v>
      </c>
      <c r="G34" s="53">
        <v>0.01</v>
      </c>
      <c r="H34" s="54">
        <f t="shared" si="4"/>
        <v>0.1</v>
      </c>
      <c r="I34" s="33"/>
    </row>
    <row r="35" spans="1:9" ht="20.100000000000001" customHeight="1">
      <c r="A35" s="47"/>
      <c r="B35" s="48" t="s">
        <v>309</v>
      </c>
      <c r="C35" s="63" t="s">
        <v>310</v>
      </c>
      <c r="D35" s="50">
        <v>1</v>
      </c>
      <c r="E35" s="51"/>
      <c r="F35" s="52">
        <f t="shared" si="3"/>
        <v>0</v>
      </c>
      <c r="G35" s="53">
        <v>0.01</v>
      </c>
      <c r="H35" s="54">
        <f t="shared" si="4"/>
        <v>0.01</v>
      </c>
      <c r="I35" s="33"/>
    </row>
    <row r="36" spans="1:9" ht="20.100000000000001" customHeight="1">
      <c r="A36" s="16"/>
      <c r="B36" s="48" t="s">
        <v>311</v>
      </c>
      <c r="C36" s="58" t="s">
        <v>308</v>
      </c>
      <c r="D36" s="64">
        <v>5</v>
      </c>
      <c r="E36" s="51"/>
      <c r="F36" s="52">
        <f t="shared" si="3"/>
        <v>0</v>
      </c>
      <c r="G36" s="53">
        <v>0.01</v>
      </c>
      <c r="H36" s="54">
        <f t="shared" si="4"/>
        <v>0.05</v>
      </c>
      <c r="I36" s="33"/>
    </row>
    <row r="37" spans="1:9" ht="20.100000000000001" customHeight="1">
      <c r="A37" s="47"/>
      <c r="B37" s="62" t="s">
        <v>312</v>
      </c>
      <c r="C37" s="63" t="s">
        <v>310</v>
      </c>
      <c r="D37" s="64">
        <v>1</v>
      </c>
      <c r="E37" s="51"/>
      <c r="F37" s="52">
        <f t="shared" si="3"/>
        <v>0</v>
      </c>
      <c r="G37" s="53">
        <v>0.01</v>
      </c>
      <c r="H37" s="54">
        <f t="shared" si="4"/>
        <v>0.01</v>
      </c>
      <c r="I37" s="33"/>
    </row>
    <row r="38" spans="1:9" ht="27" customHeight="1">
      <c r="A38" s="47"/>
      <c r="B38" s="48" t="s">
        <v>313</v>
      </c>
      <c r="C38" s="58" t="s">
        <v>314</v>
      </c>
      <c r="D38" s="58">
        <v>3</v>
      </c>
      <c r="E38" s="51"/>
      <c r="F38" s="52">
        <f t="shared" si="3"/>
        <v>0</v>
      </c>
      <c r="G38" s="53">
        <v>0.01</v>
      </c>
      <c r="H38" s="54">
        <f t="shared" si="4"/>
        <v>0.03</v>
      </c>
      <c r="I38" s="33"/>
    </row>
    <row r="39" spans="1:9" ht="20.100000000000001" customHeight="1">
      <c r="A39" s="47"/>
      <c r="B39" s="65" t="s">
        <v>315</v>
      </c>
      <c r="C39" s="58" t="s">
        <v>316</v>
      </c>
      <c r="D39" s="66">
        <v>12</v>
      </c>
      <c r="E39" s="51"/>
      <c r="F39" s="52">
        <f t="shared" si="3"/>
        <v>0</v>
      </c>
      <c r="G39" s="53">
        <v>0.01</v>
      </c>
      <c r="H39" s="54">
        <f t="shared" si="4"/>
        <v>0.12</v>
      </c>
      <c r="I39" s="33"/>
    </row>
    <row r="40" spans="1:9" ht="20.100000000000001" customHeight="1">
      <c r="A40" s="47"/>
      <c r="B40" s="48" t="s">
        <v>317</v>
      </c>
      <c r="C40" s="58" t="s">
        <v>308</v>
      </c>
      <c r="D40" s="50">
        <v>3</v>
      </c>
      <c r="E40" s="51"/>
      <c r="F40" s="52">
        <f t="shared" si="3"/>
        <v>0</v>
      </c>
      <c r="G40" s="53">
        <v>0.01</v>
      </c>
      <c r="H40" s="54">
        <f t="shared" si="4"/>
        <v>0.03</v>
      </c>
      <c r="I40" s="33"/>
    </row>
    <row r="41" spans="1:9" ht="20.100000000000001" customHeight="1">
      <c r="A41" s="47"/>
      <c r="B41" s="48" t="s">
        <v>318</v>
      </c>
      <c r="C41" s="58" t="s">
        <v>308</v>
      </c>
      <c r="D41" s="50">
        <v>4</v>
      </c>
      <c r="E41" s="51"/>
      <c r="F41" s="52">
        <f t="shared" si="3"/>
        <v>0</v>
      </c>
      <c r="G41" s="53">
        <v>0.01</v>
      </c>
      <c r="H41" s="54">
        <f t="shared" si="4"/>
        <v>0.04</v>
      </c>
      <c r="I41" s="33"/>
    </row>
    <row r="42" spans="1:9" ht="20.100000000000001" customHeight="1">
      <c r="A42" s="47"/>
      <c r="B42" s="48" t="s">
        <v>319</v>
      </c>
      <c r="C42" s="63" t="s">
        <v>310</v>
      </c>
      <c r="D42" s="50">
        <v>3</v>
      </c>
      <c r="E42" s="51"/>
      <c r="F42" s="52">
        <f t="shared" si="3"/>
        <v>0</v>
      </c>
      <c r="G42" s="53">
        <v>0.01</v>
      </c>
      <c r="H42" s="54">
        <f t="shared" si="4"/>
        <v>0.03</v>
      </c>
      <c r="I42" s="33"/>
    </row>
    <row r="43" spans="1:9" ht="20.100000000000001" customHeight="1">
      <c r="A43" s="47"/>
      <c r="B43" s="48" t="s">
        <v>320</v>
      </c>
      <c r="C43" s="58" t="s">
        <v>321</v>
      </c>
      <c r="D43" s="58">
        <v>3</v>
      </c>
      <c r="E43" s="51"/>
      <c r="F43" s="52">
        <f t="shared" si="3"/>
        <v>0</v>
      </c>
      <c r="G43" s="53">
        <v>0.01</v>
      </c>
      <c r="H43" s="54">
        <f t="shared" si="4"/>
        <v>0.03</v>
      </c>
      <c r="I43" s="33"/>
    </row>
    <row r="44" spans="1:9" ht="20.100000000000001" customHeight="1">
      <c r="A44" s="16"/>
      <c r="B44" s="48" t="s">
        <v>322</v>
      </c>
      <c r="C44" s="63" t="s">
        <v>323</v>
      </c>
      <c r="D44" s="58">
        <v>5</v>
      </c>
      <c r="E44" s="51"/>
      <c r="F44" s="52">
        <f t="shared" si="3"/>
        <v>0</v>
      </c>
      <c r="G44" s="53">
        <v>0.01</v>
      </c>
      <c r="H44" s="54">
        <f t="shared" si="4"/>
        <v>0.05</v>
      </c>
      <c r="I44" s="33"/>
    </row>
    <row r="45" spans="1:9" ht="20.100000000000001" customHeight="1">
      <c r="A45" s="47"/>
      <c r="B45" s="62" t="s">
        <v>324</v>
      </c>
      <c r="C45" s="58" t="s">
        <v>314</v>
      </c>
      <c r="D45" s="66">
        <v>6</v>
      </c>
      <c r="E45" s="51"/>
      <c r="F45" s="52">
        <f t="shared" si="3"/>
        <v>0</v>
      </c>
      <c r="G45" s="53">
        <v>0.01</v>
      </c>
      <c r="H45" s="54">
        <f t="shared" si="4"/>
        <v>0.06</v>
      </c>
      <c r="I45" s="33"/>
    </row>
    <row r="46" spans="1:9" ht="20.100000000000001" customHeight="1">
      <c r="A46" s="47"/>
      <c r="B46" s="67" t="s">
        <v>325</v>
      </c>
      <c r="C46" s="49" t="s">
        <v>310</v>
      </c>
      <c r="D46" s="50">
        <v>2</v>
      </c>
      <c r="E46" s="51"/>
      <c r="F46" s="52">
        <f t="shared" si="3"/>
        <v>0</v>
      </c>
      <c r="G46" s="53">
        <v>0.01</v>
      </c>
      <c r="H46" s="54">
        <f t="shared" si="4"/>
        <v>0.02</v>
      </c>
      <c r="I46" s="33"/>
    </row>
    <row r="47" spans="1:9" ht="20.100000000000001" customHeight="1">
      <c r="A47" s="47"/>
      <c r="B47" s="55" t="s">
        <v>326</v>
      </c>
      <c r="C47" s="58" t="s">
        <v>327</v>
      </c>
      <c r="D47" s="68">
        <v>7</v>
      </c>
      <c r="E47" s="51"/>
      <c r="F47" s="52">
        <f t="shared" si="3"/>
        <v>0</v>
      </c>
      <c r="G47" s="53">
        <v>0.01</v>
      </c>
      <c r="H47" s="54">
        <f t="shared" si="4"/>
        <v>7.0000000000000007E-2</v>
      </c>
      <c r="I47" s="33"/>
    </row>
    <row r="48" spans="1:9" ht="20.100000000000001" customHeight="1">
      <c r="A48" s="47"/>
      <c r="B48" s="48" t="s">
        <v>328</v>
      </c>
      <c r="C48" s="58" t="s">
        <v>314</v>
      </c>
      <c r="D48" s="50">
        <v>10</v>
      </c>
      <c r="E48" s="51"/>
      <c r="F48" s="52">
        <f t="shared" si="3"/>
        <v>0</v>
      </c>
      <c r="G48" s="53">
        <v>0.01</v>
      </c>
      <c r="H48" s="54">
        <f t="shared" si="4"/>
        <v>0.1</v>
      </c>
      <c r="I48" s="33"/>
    </row>
    <row r="49" spans="1:9" ht="20.100000000000001" customHeight="1">
      <c r="A49" s="47"/>
      <c r="B49" s="48" t="s">
        <v>329</v>
      </c>
      <c r="C49" s="49" t="s">
        <v>310</v>
      </c>
      <c r="D49" s="50">
        <v>10</v>
      </c>
      <c r="E49" s="51"/>
      <c r="F49" s="52">
        <f t="shared" si="3"/>
        <v>0</v>
      </c>
      <c r="G49" s="53">
        <v>0.01</v>
      </c>
      <c r="H49" s="54">
        <f t="shared" si="4"/>
        <v>0.1</v>
      </c>
      <c r="I49" s="33"/>
    </row>
    <row r="50" spans="1:9" ht="27" customHeight="1">
      <c r="A50" s="16"/>
      <c r="B50" s="62" t="s">
        <v>330</v>
      </c>
      <c r="C50" s="58" t="s">
        <v>331</v>
      </c>
      <c r="D50" s="50">
        <v>5</v>
      </c>
      <c r="E50" s="51"/>
      <c r="F50" s="52">
        <f t="shared" si="3"/>
        <v>0</v>
      </c>
      <c r="G50" s="53">
        <v>0.01</v>
      </c>
      <c r="H50" s="54">
        <f t="shared" si="4"/>
        <v>0.05</v>
      </c>
      <c r="I50" s="33"/>
    </row>
    <row r="51" spans="1:9" ht="20.100000000000001" customHeight="1">
      <c r="A51" s="47"/>
      <c r="B51" s="48" t="s">
        <v>332</v>
      </c>
      <c r="C51" s="58" t="s">
        <v>308</v>
      </c>
      <c r="D51" s="50">
        <v>3</v>
      </c>
      <c r="E51" s="51"/>
      <c r="F51" s="52">
        <f t="shared" si="3"/>
        <v>0</v>
      </c>
      <c r="G51" s="53">
        <v>0.01</v>
      </c>
      <c r="H51" s="54">
        <f t="shared" si="4"/>
        <v>0.03</v>
      </c>
      <c r="I51" s="33"/>
    </row>
    <row r="52" spans="1:9" ht="20.100000000000001" customHeight="1">
      <c r="A52" s="16"/>
      <c r="B52" s="59"/>
      <c r="C52" s="60" t="s">
        <v>299</v>
      </c>
      <c r="D52" s="61">
        <f>SUM(D31:D51)</f>
        <v>106</v>
      </c>
      <c r="E52" s="51"/>
      <c r="F52" s="52"/>
      <c r="G52" s="53"/>
      <c r="H52" s="54"/>
      <c r="I52" s="69"/>
    </row>
    <row r="53" spans="1:9" ht="25.5" customHeight="1">
      <c r="A53" s="70" t="s">
        <v>333</v>
      </c>
      <c r="B53" s="71" t="s">
        <v>334</v>
      </c>
      <c r="C53" s="72" t="s">
        <v>335</v>
      </c>
      <c r="D53" s="73">
        <v>25</v>
      </c>
      <c r="E53" s="51"/>
      <c r="F53" s="52">
        <f t="shared" ref="F53:F75" si="5">E53*D53</f>
        <v>0</v>
      </c>
      <c r="G53" s="53">
        <v>0.01</v>
      </c>
      <c r="H53" s="54">
        <f t="shared" ref="H53:H75" si="6">D53*G53</f>
        <v>0.25</v>
      </c>
      <c r="I53" s="33"/>
    </row>
    <row r="54" spans="1:9" ht="27.75" customHeight="1">
      <c r="A54" s="47"/>
      <c r="B54" s="74" t="s">
        <v>336</v>
      </c>
      <c r="C54" s="58" t="s">
        <v>337</v>
      </c>
      <c r="D54" s="57">
        <v>30</v>
      </c>
      <c r="E54" s="51"/>
      <c r="F54" s="52">
        <f t="shared" si="5"/>
        <v>0</v>
      </c>
      <c r="G54" s="53">
        <v>0.01</v>
      </c>
      <c r="H54" s="54">
        <f t="shared" si="6"/>
        <v>0.3</v>
      </c>
      <c r="I54" s="33"/>
    </row>
    <row r="55" spans="1:9" ht="20.100000000000001" customHeight="1">
      <c r="A55" s="47"/>
      <c r="B55" s="65" t="s">
        <v>338</v>
      </c>
      <c r="C55" s="58" t="s">
        <v>337</v>
      </c>
      <c r="D55" s="66">
        <v>300</v>
      </c>
      <c r="E55" s="51"/>
      <c r="F55" s="52">
        <f t="shared" si="5"/>
        <v>0</v>
      </c>
      <c r="G55" s="53">
        <v>0.01</v>
      </c>
      <c r="H55" s="54">
        <f t="shared" si="6"/>
        <v>3</v>
      </c>
      <c r="I55" s="33"/>
    </row>
    <row r="56" spans="1:9" ht="20.100000000000001" customHeight="1">
      <c r="A56" s="47"/>
      <c r="B56" s="75" t="s">
        <v>339</v>
      </c>
      <c r="C56" s="76" t="s">
        <v>340</v>
      </c>
      <c r="D56" s="66">
        <v>28</v>
      </c>
      <c r="E56" s="51"/>
      <c r="F56" s="52">
        <f t="shared" si="5"/>
        <v>0</v>
      </c>
      <c r="G56" s="53">
        <v>0.01</v>
      </c>
      <c r="H56" s="54">
        <f t="shared" si="6"/>
        <v>0.28000000000000003</v>
      </c>
      <c r="I56" s="33"/>
    </row>
    <row r="57" spans="1:9" ht="20.100000000000001" customHeight="1">
      <c r="A57" s="47"/>
      <c r="B57" s="75" t="s">
        <v>341</v>
      </c>
      <c r="C57" s="76" t="s">
        <v>340</v>
      </c>
      <c r="D57" s="66">
        <v>25</v>
      </c>
      <c r="E57" s="51"/>
      <c r="F57" s="52">
        <f t="shared" si="5"/>
        <v>0</v>
      </c>
      <c r="G57" s="53">
        <v>0.01</v>
      </c>
      <c r="H57" s="54">
        <f t="shared" si="6"/>
        <v>0.25</v>
      </c>
      <c r="I57" s="33"/>
    </row>
    <row r="58" spans="1:9" ht="20.100000000000001" customHeight="1">
      <c r="A58" s="16"/>
      <c r="B58" s="62" t="s">
        <v>342</v>
      </c>
      <c r="C58" s="72" t="s">
        <v>343</v>
      </c>
      <c r="D58" s="66">
        <v>40</v>
      </c>
      <c r="E58" s="51"/>
      <c r="F58" s="52">
        <f t="shared" si="5"/>
        <v>0</v>
      </c>
      <c r="G58" s="53">
        <v>0.01</v>
      </c>
      <c r="H58" s="54">
        <f t="shared" si="6"/>
        <v>0.4</v>
      </c>
      <c r="I58" s="33"/>
    </row>
    <row r="59" spans="1:9" ht="20.100000000000001" customHeight="1">
      <c r="A59" s="47"/>
      <c r="B59" s="62" t="s">
        <v>344</v>
      </c>
      <c r="C59" s="77" t="s">
        <v>343</v>
      </c>
      <c r="D59" s="50">
        <v>12</v>
      </c>
      <c r="E59" s="51"/>
      <c r="F59" s="52">
        <f t="shared" si="5"/>
        <v>0</v>
      </c>
      <c r="G59" s="53">
        <v>0.01</v>
      </c>
      <c r="H59" s="54">
        <f t="shared" si="6"/>
        <v>0.12</v>
      </c>
      <c r="I59" s="33"/>
    </row>
    <row r="60" spans="1:9" ht="20.100000000000001" customHeight="1">
      <c r="A60" s="47"/>
      <c r="B60" s="78" t="s">
        <v>345</v>
      </c>
      <c r="C60" s="72" t="s">
        <v>340</v>
      </c>
      <c r="D60" s="58">
        <v>10</v>
      </c>
      <c r="E60" s="51"/>
      <c r="F60" s="52">
        <f t="shared" si="5"/>
        <v>0</v>
      </c>
      <c r="G60" s="53">
        <v>0.01</v>
      </c>
      <c r="H60" s="54">
        <f t="shared" si="6"/>
        <v>0.1</v>
      </c>
      <c r="I60" s="33"/>
    </row>
    <row r="61" spans="1:9" ht="20.100000000000001" customHeight="1">
      <c r="A61" s="47"/>
      <c r="B61" s="78" t="s">
        <v>345</v>
      </c>
      <c r="C61" s="72" t="s">
        <v>340</v>
      </c>
      <c r="D61" s="58">
        <v>35</v>
      </c>
      <c r="E61" s="51"/>
      <c r="F61" s="52">
        <f t="shared" si="5"/>
        <v>0</v>
      </c>
      <c r="G61" s="53">
        <v>0.01</v>
      </c>
      <c r="H61" s="54">
        <f t="shared" si="6"/>
        <v>0.35000000000000003</v>
      </c>
      <c r="I61" s="33"/>
    </row>
    <row r="62" spans="1:9" ht="20.100000000000001" customHeight="1">
      <c r="A62" s="47"/>
      <c r="B62" s="55" t="s">
        <v>346</v>
      </c>
      <c r="C62" s="72" t="s">
        <v>343</v>
      </c>
      <c r="D62" s="64">
        <v>9</v>
      </c>
      <c r="E62" s="51"/>
      <c r="F62" s="52">
        <f t="shared" si="5"/>
        <v>0</v>
      </c>
      <c r="G62" s="53">
        <v>0.01</v>
      </c>
      <c r="H62" s="54">
        <f t="shared" si="6"/>
        <v>0.09</v>
      </c>
      <c r="I62" s="33"/>
    </row>
    <row r="63" spans="1:9" ht="20.100000000000001" customHeight="1">
      <c r="A63" s="47"/>
      <c r="B63" s="74" t="s">
        <v>347</v>
      </c>
      <c r="C63" s="79" t="s">
        <v>335</v>
      </c>
      <c r="D63" s="57">
        <v>3</v>
      </c>
      <c r="E63" s="51"/>
      <c r="F63" s="52">
        <f t="shared" si="5"/>
        <v>0</v>
      </c>
      <c r="G63" s="53">
        <v>0.01</v>
      </c>
      <c r="H63" s="54">
        <f t="shared" si="6"/>
        <v>0.03</v>
      </c>
      <c r="I63" s="33"/>
    </row>
    <row r="64" spans="1:9" ht="20.100000000000001" customHeight="1">
      <c r="A64" s="47"/>
      <c r="B64" s="62" t="s">
        <v>348</v>
      </c>
      <c r="C64" s="76" t="s">
        <v>343</v>
      </c>
      <c r="D64" s="66">
        <v>15</v>
      </c>
      <c r="E64" s="51"/>
      <c r="F64" s="52">
        <f t="shared" si="5"/>
        <v>0</v>
      </c>
      <c r="G64" s="53">
        <v>0.01</v>
      </c>
      <c r="H64" s="54">
        <f t="shared" si="6"/>
        <v>0.15</v>
      </c>
      <c r="I64" s="33"/>
    </row>
    <row r="65" spans="1:9" ht="20.100000000000001" customHeight="1">
      <c r="A65" s="47"/>
      <c r="B65" s="80" t="s">
        <v>349</v>
      </c>
      <c r="C65" s="81" t="s">
        <v>343</v>
      </c>
      <c r="D65" s="66">
        <v>3</v>
      </c>
      <c r="E65" s="51"/>
      <c r="F65" s="52">
        <f t="shared" si="5"/>
        <v>0</v>
      </c>
      <c r="G65" s="53">
        <v>0.01</v>
      </c>
      <c r="H65" s="54">
        <f t="shared" si="6"/>
        <v>0.03</v>
      </c>
      <c r="I65" s="33"/>
    </row>
    <row r="66" spans="1:9" ht="20.100000000000001" customHeight="1">
      <c r="A66" s="47"/>
      <c r="B66" s="71" t="s">
        <v>350</v>
      </c>
      <c r="C66" s="72" t="s">
        <v>343</v>
      </c>
      <c r="D66" s="58">
        <v>12</v>
      </c>
      <c r="E66" s="51"/>
      <c r="F66" s="52">
        <f t="shared" si="5"/>
        <v>0</v>
      </c>
      <c r="G66" s="53">
        <v>0.01</v>
      </c>
      <c r="H66" s="54">
        <f t="shared" si="6"/>
        <v>0.12</v>
      </c>
      <c r="I66" s="33"/>
    </row>
    <row r="67" spans="1:9" ht="20.100000000000001" customHeight="1">
      <c r="A67" s="16"/>
      <c r="B67" s="82" t="s">
        <v>351</v>
      </c>
      <c r="C67" s="83" t="s">
        <v>343</v>
      </c>
      <c r="D67" s="50">
        <v>7</v>
      </c>
      <c r="E67" s="51"/>
      <c r="F67" s="52">
        <f t="shared" si="5"/>
        <v>0</v>
      </c>
      <c r="G67" s="53">
        <v>0.01</v>
      </c>
      <c r="H67" s="54">
        <f t="shared" si="6"/>
        <v>7.0000000000000007E-2</v>
      </c>
      <c r="I67" s="33"/>
    </row>
    <row r="68" spans="1:9" ht="20.100000000000001" customHeight="1">
      <c r="A68" s="47"/>
      <c r="B68" s="48" t="s">
        <v>352</v>
      </c>
      <c r="C68" s="58" t="s">
        <v>353</v>
      </c>
      <c r="D68" s="84">
        <v>15</v>
      </c>
      <c r="E68" s="51"/>
      <c r="F68" s="52">
        <f t="shared" si="5"/>
        <v>0</v>
      </c>
      <c r="G68" s="53">
        <v>0.01</v>
      </c>
      <c r="H68" s="54">
        <f t="shared" si="6"/>
        <v>0.15</v>
      </c>
      <c r="I68" s="33"/>
    </row>
    <row r="69" spans="1:9" ht="20.100000000000001" customHeight="1">
      <c r="A69" s="47"/>
      <c r="B69" s="71" t="s">
        <v>354</v>
      </c>
      <c r="C69" s="72" t="s">
        <v>343</v>
      </c>
      <c r="D69" s="64">
        <v>12</v>
      </c>
      <c r="E69" s="51"/>
      <c r="F69" s="52">
        <f t="shared" si="5"/>
        <v>0</v>
      </c>
      <c r="G69" s="53">
        <v>0.01</v>
      </c>
      <c r="H69" s="54">
        <f t="shared" si="6"/>
        <v>0.12</v>
      </c>
      <c r="I69" s="33"/>
    </row>
    <row r="70" spans="1:9" ht="20.100000000000001" customHeight="1">
      <c r="A70" s="47"/>
      <c r="B70" s="85" t="s">
        <v>355</v>
      </c>
      <c r="C70" s="79" t="s">
        <v>343</v>
      </c>
      <c r="D70" s="66">
        <v>12</v>
      </c>
      <c r="E70" s="51"/>
      <c r="F70" s="52">
        <f t="shared" si="5"/>
        <v>0</v>
      </c>
      <c r="G70" s="53">
        <v>0.01</v>
      </c>
      <c r="H70" s="54">
        <f t="shared" si="6"/>
        <v>0.12</v>
      </c>
      <c r="I70" s="33"/>
    </row>
    <row r="71" spans="1:9" ht="20.100000000000001" customHeight="1">
      <c r="A71" s="47"/>
      <c r="B71" s="71" t="s">
        <v>356</v>
      </c>
      <c r="C71" s="72" t="s">
        <v>340</v>
      </c>
      <c r="D71" s="58">
        <v>15</v>
      </c>
      <c r="E71" s="51"/>
      <c r="F71" s="52">
        <f t="shared" si="5"/>
        <v>0</v>
      </c>
      <c r="G71" s="53">
        <v>0.01</v>
      </c>
      <c r="H71" s="54">
        <f t="shared" si="6"/>
        <v>0.15</v>
      </c>
      <c r="I71" s="33"/>
    </row>
    <row r="72" spans="1:9" ht="20.100000000000001" customHeight="1">
      <c r="A72" s="47"/>
      <c r="B72" s="71" t="s">
        <v>357</v>
      </c>
      <c r="C72" s="72" t="s">
        <v>340</v>
      </c>
      <c r="D72" s="58">
        <v>15</v>
      </c>
      <c r="E72" s="51"/>
      <c r="F72" s="52">
        <f t="shared" si="5"/>
        <v>0</v>
      </c>
      <c r="G72" s="53">
        <v>0.01</v>
      </c>
      <c r="H72" s="54">
        <f t="shared" si="6"/>
        <v>0.15</v>
      </c>
      <c r="I72" s="33"/>
    </row>
    <row r="73" spans="1:9" ht="20.100000000000001" customHeight="1">
      <c r="A73" s="16"/>
      <c r="B73" s="55" t="s">
        <v>358</v>
      </c>
      <c r="C73" s="58" t="s">
        <v>353</v>
      </c>
      <c r="D73" s="50">
        <v>17</v>
      </c>
      <c r="E73" s="51"/>
      <c r="F73" s="52">
        <f t="shared" si="5"/>
        <v>0</v>
      </c>
      <c r="G73" s="53">
        <v>0.01</v>
      </c>
      <c r="H73" s="54">
        <f t="shared" si="6"/>
        <v>0.17</v>
      </c>
      <c r="I73" s="33"/>
    </row>
    <row r="74" spans="1:9" ht="33.75" customHeight="1">
      <c r="A74" s="47"/>
      <c r="B74" s="71" t="s">
        <v>359</v>
      </c>
      <c r="C74" s="72" t="s">
        <v>343</v>
      </c>
      <c r="D74" s="64">
        <v>7</v>
      </c>
      <c r="E74" s="51"/>
      <c r="F74" s="52">
        <f t="shared" si="5"/>
        <v>0</v>
      </c>
      <c r="G74" s="53">
        <v>0.01</v>
      </c>
      <c r="H74" s="54">
        <f t="shared" si="6"/>
        <v>7.0000000000000007E-2</v>
      </c>
      <c r="I74" s="33"/>
    </row>
    <row r="75" spans="1:9" ht="27.75" customHeight="1">
      <c r="A75" s="47"/>
      <c r="B75" s="71" t="s">
        <v>359</v>
      </c>
      <c r="C75" s="72" t="s">
        <v>343</v>
      </c>
      <c r="D75" s="64">
        <v>28</v>
      </c>
      <c r="E75" s="51"/>
      <c r="F75" s="52">
        <f t="shared" si="5"/>
        <v>0</v>
      </c>
      <c r="G75" s="53">
        <v>0.01</v>
      </c>
      <c r="H75" s="54">
        <f t="shared" si="6"/>
        <v>0.28000000000000003</v>
      </c>
      <c r="I75" s="33"/>
    </row>
    <row r="76" spans="1:9" ht="20.100000000000001" customHeight="1">
      <c r="A76" s="16"/>
      <c r="B76" s="86"/>
      <c r="C76" s="87"/>
      <c r="D76" s="61">
        <f>SUM(D53:D75)</f>
        <v>675</v>
      </c>
      <c r="E76" s="51"/>
      <c r="F76" s="52"/>
      <c r="G76" s="88"/>
      <c r="H76" s="89"/>
      <c r="I76" s="69"/>
    </row>
    <row r="77" spans="1:9" ht="25.5" customHeight="1">
      <c r="A77" s="90"/>
      <c r="B77" s="91" t="s">
        <v>360</v>
      </c>
      <c r="C77" s="92" t="s">
        <v>273</v>
      </c>
      <c r="D77" s="93" t="s">
        <v>274</v>
      </c>
      <c r="E77" s="94" t="s">
        <v>275</v>
      </c>
      <c r="F77" s="329" t="s">
        <v>276</v>
      </c>
      <c r="G77" s="331"/>
      <c r="H77" s="332"/>
      <c r="I77" s="23"/>
    </row>
    <row r="78" spans="1:9" ht="20.100000000000001" customHeight="1">
      <c r="A78" s="70" t="s">
        <v>361</v>
      </c>
      <c r="B78" s="95" t="s">
        <v>362</v>
      </c>
      <c r="C78" s="96"/>
      <c r="D78" s="97"/>
      <c r="E78" s="98"/>
      <c r="F78" s="330"/>
      <c r="G78" s="331"/>
      <c r="H78" s="104"/>
      <c r="I78" s="23"/>
    </row>
    <row r="79" spans="1:9" ht="20.100000000000001" customHeight="1">
      <c r="A79" s="99">
        <v>184802111</v>
      </c>
      <c r="B79" s="100" t="s">
        <v>363</v>
      </c>
      <c r="C79" s="96" t="s">
        <v>96</v>
      </c>
      <c r="D79" s="97">
        <v>233.3</v>
      </c>
      <c r="E79" s="98"/>
      <c r="F79" s="52">
        <f>E79*D79</f>
        <v>0</v>
      </c>
      <c r="G79" s="101"/>
      <c r="H79" s="102"/>
    </row>
    <row r="80" spans="1:9" ht="20.100000000000001" customHeight="1">
      <c r="A80" s="99">
        <v>183205112</v>
      </c>
      <c r="B80" s="100" t="s">
        <v>364</v>
      </c>
      <c r="C80" s="96" t="s">
        <v>96</v>
      </c>
      <c r="D80" s="97">
        <v>233.3</v>
      </c>
      <c r="E80" s="98"/>
      <c r="F80" s="52">
        <f t="shared" ref="F80:F87" si="7">E80*D80</f>
        <v>0</v>
      </c>
      <c r="G80" s="103"/>
      <c r="H80" s="104"/>
    </row>
    <row r="81" spans="1:9" ht="20.100000000000001" customHeight="1">
      <c r="A81" s="105" t="s">
        <v>77</v>
      </c>
      <c r="B81" s="100" t="s">
        <v>365</v>
      </c>
      <c r="C81" s="106" t="s">
        <v>79</v>
      </c>
      <c r="D81" s="107">
        <v>5</v>
      </c>
      <c r="E81" s="98"/>
      <c r="F81" s="52">
        <f t="shared" si="7"/>
        <v>0</v>
      </c>
      <c r="G81" s="108"/>
      <c r="H81" s="109"/>
    </row>
    <row r="82" spans="1:9" ht="20.100000000000001" customHeight="1">
      <c r="A82" s="99">
        <v>183101215</v>
      </c>
      <c r="B82" s="100" t="s">
        <v>366</v>
      </c>
      <c r="C82" s="96" t="s">
        <v>367</v>
      </c>
      <c r="D82" s="96">
        <v>12</v>
      </c>
      <c r="E82" s="51"/>
      <c r="F82" s="52">
        <f t="shared" si="7"/>
        <v>0</v>
      </c>
      <c r="G82" s="103"/>
      <c r="H82" s="104"/>
    </row>
    <row r="83" spans="1:9" ht="20.100000000000001" customHeight="1">
      <c r="A83" s="105" t="s">
        <v>77</v>
      </c>
      <c r="B83" s="100" t="s">
        <v>368</v>
      </c>
      <c r="C83" s="106" t="s">
        <v>79</v>
      </c>
      <c r="D83" s="107">
        <v>2.4</v>
      </c>
      <c r="E83" s="98"/>
      <c r="F83" s="52">
        <f t="shared" si="7"/>
        <v>0</v>
      </c>
      <c r="G83" s="110"/>
      <c r="H83" s="111"/>
    </row>
    <row r="84" spans="1:9" ht="20.100000000000001" customHeight="1">
      <c r="A84" s="105" t="s">
        <v>369</v>
      </c>
      <c r="B84" s="100" t="s">
        <v>104</v>
      </c>
      <c r="C84" s="106" t="s">
        <v>79</v>
      </c>
      <c r="D84" s="107">
        <v>2.4</v>
      </c>
      <c r="E84" s="98"/>
      <c r="F84" s="52">
        <f t="shared" si="7"/>
        <v>0</v>
      </c>
      <c r="G84" s="110"/>
      <c r="H84" s="111"/>
    </row>
    <row r="85" spans="1:9" ht="20.100000000000001" customHeight="1">
      <c r="A85" s="105" t="s">
        <v>370</v>
      </c>
      <c r="B85" s="112" t="s">
        <v>371</v>
      </c>
      <c r="C85" s="106" t="s">
        <v>80</v>
      </c>
      <c r="D85" s="113">
        <v>106</v>
      </c>
      <c r="E85" s="98"/>
      <c r="F85" s="52">
        <f t="shared" si="7"/>
        <v>0</v>
      </c>
      <c r="G85" s="103"/>
      <c r="H85" s="104"/>
    </row>
    <row r="86" spans="1:9" ht="20.100000000000001" customHeight="1">
      <c r="A86" s="105" t="s">
        <v>372</v>
      </c>
      <c r="B86" s="112" t="s">
        <v>373</v>
      </c>
      <c r="C86" s="96" t="s">
        <v>367</v>
      </c>
      <c r="D86" s="96">
        <v>12</v>
      </c>
      <c r="E86" s="51"/>
      <c r="F86" s="52">
        <f t="shared" si="7"/>
        <v>0</v>
      </c>
      <c r="G86" s="110"/>
      <c r="H86" s="104"/>
    </row>
    <row r="87" spans="1:9" ht="20.100000000000001" customHeight="1">
      <c r="A87" s="99">
        <v>184102112</v>
      </c>
      <c r="B87" s="100" t="s">
        <v>374</v>
      </c>
      <c r="C87" s="106" t="s">
        <v>80</v>
      </c>
      <c r="D87" s="113">
        <v>106</v>
      </c>
      <c r="E87" s="98"/>
      <c r="F87" s="52">
        <f t="shared" si="7"/>
        <v>0</v>
      </c>
      <c r="G87" s="110"/>
      <c r="H87" s="104"/>
    </row>
    <row r="88" spans="1:9" ht="20.100000000000001" customHeight="1">
      <c r="A88" s="99">
        <v>184215411</v>
      </c>
      <c r="B88" s="100" t="s">
        <v>375</v>
      </c>
      <c r="C88" s="106" t="s">
        <v>80</v>
      </c>
      <c r="D88" s="96">
        <v>12</v>
      </c>
      <c r="E88" s="51"/>
      <c r="F88" s="114">
        <f>+D88*E88</f>
        <v>0</v>
      </c>
      <c r="G88" s="103"/>
      <c r="H88" s="104"/>
      <c r="I88" s="115"/>
    </row>
    <row r="89" spans="1:9" ht="20.100000000000001" customHeight="1">
      <c r="A89" s="105" t="s">
        <v>376</v>
      </c>
      <c r="B89" s="116" t="s">
        <v>377</v>
      </c>
      <c r="C89" s="96" t="s">
        <v>96</v>
      </c>
      <c r="D89" s="96">
        <v>12</v>
      </c>
      <c r="E89" s="51"/>
      <c r="F89" s="52">
        <f>E89*D89</f>
        <v>0</v>
      </c>
      <c r="G89" s="117"/>
      <c r="H89" s="109"/>
      <c r="I89" s="118"/>
    </row>
    <row r="90" spans="1:9" ht="20.100000000000001" customHeight="1">
      <c r="A90" s="105" t="s">
        <v>378</v>
      </c>
      <c r="B90" s="112" t="s">
        <v>379</v>
      </c>
      <c r="C90" s="96" t="s">
        <v>367</v>
      </c>
      <c r="D90" s="96">
        <v>11</v>
      </c>
      <c r="E90" s="51"/>
      <c r="F90" s="52">
        <f>E90*D90</f>
        <v>0</v>
      </c>
      <c r="G90" s="117"/>
      <c r="H90" s="104"/>
    </row>
    <row r="91" spans="1:9" ht="20.100000000000001" customHeight="1">
      <c r="A91" s="105" t="s">
        <v>380</v>
      </c>
      <c r="B91" s="112" t="s">
        <v>381</v>
      </c>
      <c r="C91" s="96" t="s">
        <v>367</v>
      </c>
      <c r="D91" s="96">
        <v>11</v>
      </c>
      <c r="E91" s="51"/>
      <c r="F91" s="52">
        <f>E91*D91</f>
        <v>0</v>
      </c>
      <c r="G91" s="117"/>
      <c r="H91" s="104"/>
    </row>
    <row r="92" spans="1:9" ht="20.100000000000001" customHeight="1">
      <c r="A92" s="105" t="s">
        <v>382</v>
      </c>
      <c r="B92" s="116" t="s">
        <v>383</v>
      </c>
      <c r="C92" s="96" t="s">
        <v>96</v>
      </c>
      <c r="D92" s="119">
        <v>222</v>
      </c>
      <c r="E92" s="51"/>
      <c r="F92" s="52">
        <f>E92*D92</f>
        <v>0</v>
      </c>
      <c r="G92" s="110"/>
      <c r="H92" s="120"/>
      <c r="I92" s="121"/>
    </row>
    <row r="93" spans="1:9" ht="20.100000000000001" customHeight="1">
      <c r="A93" s="105" t="s">
        <v>384</v>
      </c>
      <c r="B93" s="112" t="s">
        <v>385</v>
      </c>
      <c r="C93" s="96" t="s">
        <v>96</v>
      </c>
      <c r="D93" s="119">
        <v>144.5</v>
      </c>
      <c r="E93" s="51"/>
      <c r="F93" s="52">
        <f t="shared" ref="F93:F96" si="8">E93*D93</f>
        <v>0</v>
      </c>
      <c r="G93" s="110"/>
      <c r="H93" s="104"/>
    </row>
    <row r="94" spans="1:9" ht="20.100000000000001" customHeight="1">
      <c r="A94" s="105" t="s">
        <v>386</v>
      </c>
      <c r="B94" s="112" t="s">
        <v>387</v>
      </c>
      <c r="C94" s="96" t="s">
        <v>96</v>
      </c>
      <c r="D94" s="119">
        <v>81</v>
      </c>
      <c r="E94" s="51"/>
      <c r="F94" s="52">
        <f t="shared" si="8"/>
        <v>0</v>
      </c>
      <c r="G94" s="110"/>
      <c r="H94" s="104"/>
    </row>
    <row r="95" spans="1:9" ht="20.100000000000001" customHeight="1">
      <c r="A95" s="122" t="s">
        <v>77</v>
      </c>
      <c r="B95" s="100" t="s">
        <v>388</v>
      </c>
      <c r="C95" s="106" t="s">
        <v>78</v>
      </c>
      <c r="D95" s="123">
        <v>11</v>
      </c>
      <c r="E95" s="51"/>
      <c r="F95" s="52">
        <f t="shared" si="8"/>
        <v>0</v>
      </c>
      <c r="G95" s="103"/>
      <c r="H95" s="104"/>
    </row>
    <row r="96" spans="1:9" ht="20.100000000000001" customHeight="1">
      <c r="A96" s="122" t="s">
        <v>77</v>
      </c>
      <c r="B96" s="100" t="s">
        <v>389</v>
      </c>
      <c r="C96" s="106" t="s">
        <v>78</v>
      </c>
      <c r="D96" s="123">
        <v>86</v>
      </c>
      <c r="E96" s="51"/>
      <c r="F96" s="52">
        <f t="shared" si="8"/>
        <v>0</v>
      </c>
      <c r="G96" s="103"/>
      <c r="H96" s="104"/>
    </row>
    <row r="97" spans="1:9" ht="20.100000000000001" customHeight="1">
      <c r="A97" s="99">
        <v>185804311</v>
      </c>
      <c r="B97" s="100" t="s">
        <v>390</v>
      </c>
      <c r="C97" s="106" t="s">
        <v>79</v>
      </c>
      <c r="D97" s="96">
        <v>1.2</v>
      </c>
      <c r="E97" s="124"/>
      <c r="F97" s="114">
        <f>+D97*E97</f>
        <v>0</v>
      </c>
      <c r="G97" s="103"/>
      <c r="H97" s="104"/>
      <c r="I97" s="115"/>
    </row>
    <row r="98" spans="1:9" ht="20.100000000000001" customHeight="1">
      <c r="A98" s="99">
        <v>185804312</v>
      </c>
      <c r="B98" s="100" t="s">
        <v>391</v>
      </c>
      <c r="C98" s="106" t="s">
        <v>79</v>
      </c>
      <c r="D98" s="96">
        <v>11.66</v>
      </c>
      <c r="E98" s="124"/>
      <c r="F98" s="114">
        <f>+D98*E98</f>
        <v>0</v>
      </c>
      <c r="G98" s="103"/>
      <c r="H98" s="104"/>
      <c r="I98" s="115"/>
    </row>
    <row r="99" spans="1:9" ht="20.100000000000001" customHeight="1">
      <c r="A99" s="99">
        <v>185851121</v>
      </c>
      <c r="B99" s="100" t="s">
        <v>392</v>
      </c>
      <c r="C99" s="106" t="s">
        <v>79</v>
      </c>
      <c r="D99" s="96">
        <v>12.8</v>
      </c>
      <c r="E99" s="124"/>
      <c r="F99" s="114">
        <f>+D99*E99</f>
        <v>0</v>
      </c>
      <c r="G99" s="103"/>
      <c r="H99" s="104"/>
      <c r="I99" s="69"/>
    </row>
    <row r="100" spans="1:9" ht="20.100000000000001" customHeight="1">
      <c r="A100" s="105" t="s">
        <v>393</v>
      </c>
      <c r="B100" s="112" t="s">
        <v>394</v>
      </c>
      <c r="C100" s="106" t="s">
        <v>80</v>
      </c>
      <c r="D100" s="113">
        <v>675</v>
      </c>
      <c r="E100" s="98"/>
      <c r="F100" s="52">
        <f>E100*D100</f>
        <v>0</v>
      </c>
      <c r="G100" s="103"/>
      <c r="H100" s="104"/>
    </row>
    <row r="101" spans="1:9" ht="20.100000000000001" customHeight="1">
      <c r="A101" s="99">
        <v>183211312</v>
      </c>
      <c r="B101" s="100" t="s">
        <v>395</v>
      </c>
      <c r="C101" s="106" t="s">
        <v>80</v>
      </c>
      <c r="D101" s="123">
        <v>345</v>
      </c>
      <c r="E101" s="51"/>
      <c r="F101" s="52">
        <f>E101*D101</f>
        <v>0</v>
      </c>
      <c r="G101" s="103"/>
      <c r="H101" s="104"/>
    </row>
    <row r="102" spans="1:9" ht="20.100000000000001" customHeight="1">
      <c r="A102" s="99">
        <v>183211313</v>
      </c>
      <c r="B102" s="100" t="s">
        <v>396</v>
      </c>
      <c r="C102" s="106" t="s">
        <v>80</v>
      </c>
      <c r="D102" s="123">
        <v>330</v>
      </c>
      <c r="E102" s="51"/>
      <c r="F102" s="52">
        <f>E102*D102</f>
        <v>0</v>
      </c>
      <c r="G102" s="125"/>
      <c r="H102" s="126"/>
      <c r="I102" s="69"/>
    </row>
    <row r="103" spans="1:9" ht="20.100000000000001" customHeight="1">
      <c r="A103" s="127" t="s">
        <v>397</v>
      </c>
      <c r="B103" s="128" t="s">
        <v>398</v>
      </c>
      <c r="C103" s="96"/>
      <c r="D103" s="96"/>
      <c r="E103" s="51"/>
      <c r="F103" s="52"/>
      <c r="G103" s="103"/>
      <c r="H103" s="104"/>
    </row>
    <row r="104" spans="1:9" ht="20.100000000000001" customHeight="1">
      <c r="A104" s="105" t="s">
        <v>399</v>
      </c>
      <c r="B104" s="129" t="s">
        <v>400</v>
      </c>
      <c r="C104" s="96" t="s">
        <v>90</v>
      </c>
      <c r="D104" s="119">
        <v>9.5</v>
      </c>
      <c r="E104" s="51"/>
      <c r="F104" s="52">
        <f>E104*D104</f>
        <v>0</v>
      </c>
      <c r="G104" s="45">
        <v>0.3</v>
      </c>
      <c r="H104" s="46">
        <f>D104*G104</f>
        <v>2.85</v>
      </c>
      <c r="I104" s="118"/>
    </row>
    <row r="105" spans="1:9" ht="20.100000000000001" customHeight="1">
      <c r="A105" s="105" t="s">
        <v>401</v>
      </c>
      <c r="B105" s="112" t="s">
        <v>402</v>
      </c>
      <c r="C105" s="96" t="s">
        <v>79</v>
      </c>
      <c r="D105" s="119">
        <v>14.55</v>
      </c>
      <c r="E105" s="51"/>
      <c r="F105" s="52">
        <f>E105*D105</f>
        <v>0</v>
      </c>
      <c r="G105" s="53">
        <v>0.2</v>
      </c>
      <c r="H105" s="54">
        <f>D105*G105</f>
        <v>2.91</v>
      </c>
      <c r="I105" s="118"/>
    </row>
    <row r="106" spans="1:9" ht="20.100000000000001" customHeight="1">
      <c r="A106" s="105" t="s">
        <v>403</v>
      </c>
      <c r="B106" s="116" t="s">
        <v>404</v>
      </c>
      <c r="C106" s="96" t="s">
        <v>96</v>
      </c>
      <c r="D106" s="119">
        <v>244.2</v>
      </c>
      <c r="E106" s="51"/>
      <c r="F106" s="52">
        <f>E106*D106</f>
        <v>0</v>
      </c>
      <c r="G106" s="130"/>
      <c r="H106" s="131"/>
    </row>
    <row r="107" spans="1:9" ht="20.100000000000001" customHeight="1">
      <c r="A107" s="105" t="s">
        <v>405</v>
      </c>
      <c r="B107" s="116" t="s">
        <v>406</v>
      </c>
      <c r="C107" s="96" t="s">
        <v>78</v>
      </c>
      <c r="D107" s="119">
        <v>11</v>
      </c>
      <c r="E107" s="51"/>
      <c r="F107" s="52">
        <f>E107*D107</f>
        <v>0</v>
      </c>
      <c r="G107" s="130"/>
      <c r="H107" s="131"/>
      <c r="I107" s="132"/>
    </row>
    <row r="108" spans="1:9" ht="25.5" customHeight="1">
      <c r="A108" s="105" t="s">
        <v>407</v>
      </c>
      <c r="B108" s="133" t="s">
        <v>408</v>
      </c>
      <c r="C108" s="96" t="s">
        <v>80</v>
      </c>
      <c r="D108" s="119">
        <v>12</v>
      </c>
      <c r="E108" s="51"/>
      <c r="F108" s="52">
        <f>E108*D108</f>
        <v>0</v>
      </c>
      <c r="G108" s="130"/>
      <c r="H108" s="131"/>
      <c r="I108" s="132"/>
    </row>
    <row r="109" spans="1:9" ht="20.100000000000001" customHeight="1">
      <c r="A109" s="105" t="s">
        <v>409</v>
      </c>
      <c r="B109" s="100" t="s">
        <v>410</v>
      </c>
      <c r="C109" s="96" t="s">
        <v>176</v>
      </c>
      <c r="D109" s="96">
        <v>2.4</v>
      </c>
      <c r="E109" s="134"/>
      <c r="F109" s="114">
        <f>+D109*E109</f>
        <v>0</v>
      </c>
      <c r="G109" s="135">
        <v>0.08</v>
      </c>
      <c r="H109" s="54">
        <f>D109*G109</f>
        <v>0.192</v>
      </c>
      <c r="I109" s="23"/>
    </row>
    <row r="110" spans="1:9" ht="20.100000000000001" customHeight="1">
      <c r="A110" s="105" t="s">
        <v>411</v>
      </c>
      <c r="B110" s="112" t="s">
        <v>412</v>
      </c>
      <c r="C110" s="96" t="s">
        <v>80</v>
      </c>
      <c r="D110" s="119">
        <v>33</v>
      </c>
      <c r="E110" s="51"/>
      <c r="F110" s="52">
        <f>E110*D110</f>
        <v>0</v>
      </c>
      <c r="G110" s="53">
        <v>0.05</v>
      </c>
      <c r="H110" s="54">
        <f>D110*G110</f>
        <v>1.6500000000000001</v>
      </c>
      <c r="I110" s="118"/>
    </row>
    <row r="111" spans="1:9" ht="20.100000000000001" customHeight="1">
      <c r="A111" s="105" t="s">
        <v>413</v>
      </c>
      <c r="B111" s="112" t="s">
        <v>414</v>
      </c>
      <c r="C111" s="96" t="s">
        <v>80</v>
      </c>
      <c r="D111" s="119">
        <v>33</v>
      </c>
      <c r="E111" s="136"/>
      <c r="F111" s="137">
        <f>E111*D111</f>
        <v>0</v>
      </c>
      <c r="G111" s="138"/>
      <c r="H111" s="139"/>
    </row>
    <row r="112" spans="1:9" ht="20.100000000000001" customHeight="1">
      <c r="A112" s="105" t="s">
        <v>415</v>
      </c>
      <c r="B112" s="112" t="s">
        <v>416</v>
      </c>
      <c r="C112" s="96" t="s">
        <v>80</v>
      </c>
      <c r="D112" s="119">
        <v>33</v>
      </c>
      <c r="E112" s="136"/>
      <c r="F112" s="137">
        <f>E112*D112</f>
        <v>0</v>
      </c>
      <c r="G112" s="138"/>
      <c r="H112" s="140"/>
    </row>
    <row r="113" spans="1:9" ht="20.100000000000001" customHeight="1">
      <c r="A113" s="105" t="s">
        <v>417</v>
      </c>
      <c r="B113" s="100" t="s">
        <v>418</v>
      </c>
      <c r="C113" s="96" t="s">
        <v>79</v>
      </c>
      <c r="D113" s="96">
        <v>2</v>
      </c>
      <c r="E113" s="98"/>
      <c r="F113" s="114">
        <f>+D113*E113</f>
        <v>0</v>
      </c>
      <c r="G113" s="135">
        <v>0.1</v>
      </c>
      <c r="H113" s="54">
        <f>D113*G113</f>
        <v>0.2</v>
      </c>
      <c r="I113" s="23"/>
    </row>
    <row r="114" spans="1:9" ht="20.100000000000001" customHeight="1">
      <c r="A114" s="105" t="s">
        <v>419</v>
      </c>
      <c r="B114" s="100" t="s">
        <v>420</v>
      </c>
      <c r="C114" s="96" t="s">
        <v>264</v>
      </c>
      <c r="D114" s="96">
        <v>9.2999999999999999E-2</v>
      </c>
      <c r="E114" s="98"/>
      <c r="F114" s="114">
        <f>+D114*E114</f>
        <v>0</v>
      </c>
      <c r="G114" s="53"/>
      <c r="H114" s="54"/>
      <c r="I114" s="69"/>
    </row>
    <row r="115" spans="1:9" ht="20.100000000000001" customHeight="1">
      <c r="A115" s="127" t="s">
        <v>421</v>
      </c>
      <c r="B115" s="141" t="s">
        <v>422</v>
      </c>
      <c r="C115" s="96"/>
      <c r="D115" s="142"/>
      <c r="E115" s="51"/>
      <c r="F115" s="52"/>
      <c r="G115" s="117"/>
      <c r="H115" s="333"/>
      <c r="I115" s="23"/>
    </row>
    <row r="116" spans="1:9" ht="20.100000000000001" customHeight="1">
      <c r="A116" s="105" t="s">
        <v>423</v>
      </c>
      <c r="B116" s="112" t="s">
        <v>424</v>
      </c>
      <c r="C116" s="96" t="s">
        <v>96</v>
      </c>
      <c r="D116" s="96">
        <v>300</v>
      </c>
      <c r="E116" s="51"/>
      <c r="F116" s="52">
        <f t="shared" ref="F116:F123" si="9">E116*D116</f>
        <v>0</v>
      </c>
      <c r="G116" s="143"/>
      <c r="H116" s="102"/>
      <c r="I116" s="23"/>
    </row>
    <row r="117" spans="1:9" ht="20.100000000000001" customHeight="1">
      <c r="A117" s="105" t="s">
        <v>425</v>
      </c>
      <c r="B117" s="112" t="s">
        <v>426</v>
      </c>
      <c r="C117" s="96" t="s">
        <v>96</v>
      </c>
      <c r="D117" s="96">
        <v>300</v>
      </c>
      <c r="E117" s="51"/>
      <c r="F117" s="52">
        <f t="shared" si="9"/>
        <v>0</v>
      </c>
      <c r="G117" s="117"/>
      <c r="H117" s="109"/>
      <c r="I117" s="23"/>
    </row>
    <row r="118" spans="1:9" ht="27.75" customHeight="1">
      <c r="A118" s="105" t="s">
        <v>500</v>
      </c>
      <c r="B118" s="116" t="s">
        <v>498</v>
      </c>
      <c r="C118" s="96" t="s">
        <v>96</v>
      </c>
      <c r="D118" s="96">
        <v>150</v>
      </c>
      <c r="E118" s="51"/>
      <c r="F118" s="52">
        <f>E118*D118</f>
        <v>0</v>
      </c>
      <c r="G118" s="117"/>
      <c r="H118" s="109"/>
      <c r="I118" s="23"/>
    </row>
    <row r="119" spans="1:9" ht="27.75" customHeight="1">
      <c r="A119" s="105" t="s">
        <v>427</v>
      </c>
      <c r="B119" s="116" t="s">
        <v>428</v>
      </c>
      <c r="C119" s="96" t="s">
        <v>96</v>
      </c>
      <c r="D119" s="96">
        <v>300</v>
      </c>
      <c r="E119" s="51"/>
      <c r="F119" s="52">
        <f>E119*D119</f>
        <v>0</v>
      </c>
      <c r="G119" s="117"/>
      <c r="H119" s="109"/>
      <c r="I119" s="23"/>
    </row>
    <row r="120" spans="1:9" ht="20.100000000000001" customHeight="1">
      <c r="A120" s="105" t="s">
        <v>429</v>
      </c>
      <c r="B120" s="112" t="s">
        <v>430</v>
      </c>
      <c r="C120" s="96" t="s">
        <v>96</v>
      </c>
      <c r="D120" s="123">
        <v>300</v>
      </c>
      <c r="E120" s="51"/>
      <c r="F120" s="144">
        <f t="shared" si="9"/>
        <v>0</v>
      </c>
      <c r="G120" s="108"/>
      <c r="H120" s="109"/>
      <c r="I120" s="23"/>
    </row>
    <row r="121" spans="1:9" ht="20.100000000000001" customHeight="1">
      <c r="A121" s="105" t="s">
        <v>431</v>
      </c>
      <c r="B121" s="112" t="s">
        <v>432</v>
      </c>
      <c r="C121" s="96" t="s">
        <v>96</v>
      </c>
      <c r="D121" s="123">
        <v>300</v>
      </c>
      <c r="E121" s="51"/>
      <c r="F121" s="144">
        <f t="shared" si="9"/>
        <v>0</v>
      </c>
      <c r="G121" s="117"/>
      <c r="H121" s="109"/>
      <c r="I121" s="23"/>
    </row>
    <row r="122" spans="1:9" ht="20.100000000000001" customHeight="1">
      <c r="A122" s="105" t="s">
        <v>433</v>
      </c>
      <c r="B122" s="112" t="s">
        <v>434</v>
      </c>
      <c r="C122" s="96" t="s">
        <v>96</v>
      </c>
      <c r="D122" s="123">
        <v>300</v>
      </c>
      <c r="E122" s="51"/>
      <c r="F122" s="144">
        <f t="shared" si="9"/>
        <v>0</v>
      </c>
      <c r="G122" s="117"/>
      <c r="H122" s="109"/>
      <c r="I122" s="23"/>
    </row>
    <row r="123" spans="1:9" ht="20.100000000000001" customHeight="1">
      <c r="A123" s="105" t="s">
        <v>435</v>
      </c>
      <c r="B123" s="112" t="s">
        <v>436</v>
      </c>
      <c r="C123" s="96" t="s">
        <v>96</v>
      </c>
      <c r="D123" s="96">
        <v>300</v>
      </c>
      <c r="E123" s="51"/>
      <c r="F123" s="52">
        <f t="shared" si="9"/>
        <v>0</v>
      </c>
      <c r="G123" s="108"/>
      <c r="H123" s="109"/>
      <c r="I123" s="69"/>
    </row>
    <row r="124" spans="1:9" ht="20.100000000000001" customHeight="1">
      <c r="A124" s="127" t="s">
        <v>437</v>
      </c>
      <c r="B124" s="128" t="s">
        <v>438</v>
      </c>
      <c r="C124" s="96"/>
      <c r="D124" s="96"/>
      <c r="E124" s="51"/>
      <c r="F124" s="52"/>
      <c r="G124" s="108"/>
      <c r="H124" s="109"/>
      <c r="I124" s="118"/>
    </row>
    <row r="125" spans="1:9" ht="20.100000000000001" customHeight="1">
      <c r="A125" s="105" t="s">
        <v>399</v>
      </c>
      <c r="B125" s="100" t="s">
        <v>439</v>
      </c>
      <c r="C125" s="96" t="s">
        <v>176</v>
      </c>
      <c r="D125" s="96">
        <v>10.5</v>
      </c>
      <c r="E125" s="98"/>
      <c r="F125" s="114">
        <f>+D125*E125</f>
        <v>0</v>
      </c>
      <c r="G125" s="53">
        <v>0.01</v>
      </c>
      <c r="H125" s="54">
        <f>D125*G125</f>
        <v>0.105</v>
      </c>
      <c r="I125" s="145"/>
    </row>
    <row r="126" spans="1:9" ht="20.100000000000001" customHeight="1">
      <c r="A126" s="105" t="s">
        <v>401</v>
      </c>
      <c r="B126" s="74" t="s">
        <v>440</v>
      </c>
      <c r="C126" s="96" t="s">
        <v>176</v>
      </c>
      <c r="D126" s="96">
        <v>9</v>
      </c>
      <c r="E126" s="98"/>
      <c r="F126" s="114">
        <f>+D126*E126</f>
        <v>0</v>
      </c>
      <c r="G126" s="53">
        <v>0.05</v>
      </c>
      <c r="H126" s="54">
        <f>D126*G126</f>
        <v>0.45</v>
      </c>
      <c r="I126" s="145"/>
    </row>
    <row r="127" spans="1:9" ht="20.100000000000001" customHeight="1">
      <c r="A127" s="105" t="s">
        <v>403</v>
      </c>
      <c r="B127" s="100" t="s">
        <v>420</v>
      </c>
      <c r="C127" s="96" t="s">
        <v>264</v>
      </c>
      <c r="D127" s="96">
        <v>0.18</v>
      </c>
      <c r="E127" s="98"/>
      <c r="F127" s="114">
        <f>+D127*E127</f>
        <v>0</v>
      </c>
      <c r="G127" s="53"/>
      <c r="H127" s="54"/>
      <c r="I127" s="26"/>
    </row>
    <row r="128" spans="1:9" ht="20.100000000000001" customHeight="1">
      <c r="A128" s="105" t="s">
        <v>405</v>
      </c>
      <c r="B128" s="100" t="s">
        <v>441</v>
      </c>
      <c r="C128" s="96" t="s">
        <v>264</v>
      </c>
      <c r="D128" s="96">
        <v>0.11</v>
      </c>
      <c r="E128" s="98"/>
      <c r="F128" s="114">
        <f>+D128*E128</f>
        <v>0</v>
      </c>
      <c r="G128" s="319"/>
      <c r="H128" s="54"/>
      <c r="I128" s="69"/>
    </row>
    <row r="129" spans="1:9" ht="20.100000000000001" customHeight="1">
      <c r="A129" s="105" t="s">
        <v>407</v>
      </c>
      <c r="B129" s="100" t="s">
        <v>499</v>
      </c>
      <c r="C129" s="96" t="s">
        <v>79</v>
      </c>
      <c r="D129" s="96">
        <v>30</v>
      </c>
      <c r="E129" s="98"/>
      <c r="F129" s="114">
        <f>+D129*E129</f>
        <v>0</v>
      </c>
      <c r="G129" s="334">
        <v>0.1</v>
      </c>
      <c r="H129" s="335">
        <f>D129*G129</f>
        <v>3</v>
      </c>
      <c r="I129" s="69"/>
    </row>
    <row r="130" spans="1:9" ht="20.100000000000001" customHeight="1">
      <c r="A130" s="127" t="s">
        <v>442</v>
      </c>
      <c r="B130" s="141" t="s">
        <v>89</v>
      </c>
      <c r="C130" s="96"/>
      <c r="D130" s="119"/>
      <c r="E130" s="51"/>
      <c r="F130" s="330"/>
      <c r="G130" s="319"/>
      <c r="H130" s="54">
        <f>SUM(H19:H129)</f>
        <v>20.367000000000001</v>
      </c>
      <c r="I130" s="23"/>
    </row>
    <row r="131" spans="1:9" ht="20.100000000000001" customHeight="1">
      <c r="A131" s="147" t="s">
        <v>443</v>
      </c>
      <c r="B131" s="148" t="s">
        <v>444</v>
      </c>
      <c r="C131" s="149" t="s">
        <v>90</v>
      </c>
      <c r="D131" s="150">
        <v>20.37</v>
      </c>
      <c r="E131" s="151"/>
      <c r="F131" s="146">
        <f>+D131*E131</f>
        <v>0</v>
      </c>
      <c r="G131" s="336"/>
      <c r="H131" s="337"/>
      <c r="I131" s="152"/>
    </row>
    <row r="132" spans="1:9" ht="20.100000000000001" customHeight="1">
      <c r="D132" s="255" t="s">
        <v>475</v>
      </c>
      <c r="E132" s="259"/>
      <c r="F132" s="269">
        <f>SUM(F19:F131)</f>
        <v>0</v>
      </c>
    </row>
  </sheetData>
  <mergeCells count="1">
    <mergeCell ref="G17:H17"/>
  </mergeCells>
  <hyperlinks>
    <hyperlink ref="B60" r:id="rId1" display="http://www.havlis.cz/karta.php?kytkaid=1039"/>
    <hyperlink ref="B61" r:id="rId2" display="http://www.havlis.cz/karta.php?kytkaid=1039"/>
  </hyperlinks>
  <pageMargins left="0.7" right="0.7" top="0.78740157499999996" bottom="0.78740157499999996" header="0.3" footer="0.3"/>
  <pageSetup paperSize="9" orientation="landscape" verticalDpi="0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139"/>
  <sheetViews>
    <sheetView tabSelected="1" topLeftCell="A94" zoomScaleNormal="100" workbookViewId="0">
      <selection activeCell="F111" sqref="F111"/>
    </sheetView>
  </sheetViews>
  <sheetFormatPr defaultRowHeight="12.75"/>
  <cols>
    <col min="1" max="1" width="12.83203125" customWidth="1"/>
    <col min="2" max="2" width="67.6640625" customWidth="1"/>
    <col min="3" max="5" width="12.83203125" customWidth="1"/>
    <col min="6" max="6" width="36" customWidth="1"/>
    <col min="7" max="7" width="72" customWidth="1"/>
    <col min="8" max="1025" width="12.83203125" customWidth="1"/>
  </cols>
  <sheetData>
    <row r="1" spans="1:1024" ht="15.75">
      <c r="A1" s="387" t="s">
        <v>719</v>
      </c>
      <c r="B1" s="384"/>
      <c r="C1" s="386"/>
      <c r="D1" s="386"/>
      <c r="E1" s="386"/>
      <c r="F1" s="385"/>
      <c r="G1" s="384"/>
    </row>
    <row r="2" spans="1:1024" ht="18" customHeight="1">
      <c r="A2" s="405" t="s">
        <v>717</v>
      </c>
      <c r="B2" s="405"/>
      <c r="C2" s="405"/>
      <c r="D2" s="405"/>
      <c r="E2" s="405"/>
      <c r="F2" s="405"/>
      <c r="G2" s="405"/>
    </row>
    <row r="3" spans="1:1024" ht="18" customHeight="1">
      <c r="A3" s="406" t="s">
        <v>718</v>
      </c>
      <c r="B3" s="406"/>
      <c r="C3" s="400"/>
      <c r="D3" s="400"/>
      <c r="E3" s="400"/>
      <c r="F3" s="400"/>
      <c r="G3" s="400"/>
    </row>
    <row r="4" spans="1:1024" ht="58.9" customHeight="1">
      <c r="A4" s="388" t="s">
        <v>0</v>
      </c>
      <c r="B4" s="388" t="s">
        <v>716</v>
      </c>
      <c r="C4" s="388" t="s">
        <v>715</v>
      </c>
      <c r="D4" s="389"/>
      <c r="E4" s="389"/>
      <c r="F4" s="388" t="s">
        <v>714</v>
      </c>
      <c r="G4" s="390" t="s">
        <v>1</v>
      </c>
    </row>
    <row r="5" spans="1:1024" s="338" customFormat="1" ht="25.5" customHeight="1">
      <c r="A5" s="383" t="s">
        <v>713</v>
      </c>
      <c r="B5" s="383" t="s">
        <v>712</v>
      </c>
      <c r="C5" s="383" t="s">
        <v>711</v>
      </c>
      <c r="D5" s="383" t="s">
        <v>710</v>
      </c>
      <c r="E5" s="383" t="s">
        <v>709</v>
      </c>
      <c r="F5" s="383" t="s">
        <v>708</v>
      </c>
      <c r="G5" s="391"/>
      <c r="AMI5"/>
      <c r="AMJ5"/>
    </row>
    <row r="6" spans="1:1024" ht="18" customHeight="1">
      <c r="A6" s="382"/>
      <c r="B6" s="381" t="s">
        <v>707</v>
      </c>
      <c r="C6" s="380"/>
      <c r="D6" s="380"/>
      <c r="E6" s="380"/>
      <c r="F6" s="379"/>
      <c r="G6" s="378"/>
    </row>
    <row r="7" spans="1:1024" s="353" customFormat="1" ht="20.85" customHeight="1">
      <c r="A7" s="361" t="s">
        <v>706</v>
      </c>
      <c r="B7" s="363" t="s">
        <v>705</v>
      </c>
      <c r="C7" s="359" t="s">
        <v>531</v>
      </c>
      <c r="D7" s="359"/>
      <c r="E7" s="359"/>
      <c r="F7" s="364" t="s">
        <v>704</v>
      </c>
      <c r="G7" s="375" t="s">
        <v>703</v>
      </c>
      <c r="AMI7"/>
      <c r="AMJ7"/>
    </row>
    <row r="8" spans="1:1024" s="338" customFormat="1" ht="18.600000000000001" customHeight="1">
      <c r="A8" s="392" t="s">
        <v>702</v>
      </c>
      <c r="B8" s="393" t="s">
        <v>701</v>
      </c>
      <c r="C8" s="393"/>
      <c r="D8" s="394"/>
      <c r="E8" s="395"/>
      <c r="F8" s="395">
        <f>F9</f>
        <v>0</v>
      </c>
      <c r="G8" s="391"/>
      <c r="AMI8"/>
      <c r="AMJ8"/>
    </row>
    <row r="9" spans="1:1024" s="338" customFormat="1" ht="13.5" customHeight="1">
      <c r="A9" s="344" t="s">
        <v>700</v>
      </c>
      <c r="B9" s="344" t="s">
        <v>699</v>
      </c>
      <c r="C9" s="344" t="s">
        <v>96</v>
      </c>
      <c r="D9" s="343">
        <v>319</v>
      </c>
      <c r="E9" s="342"/>
      <c r="F9" s="342">
        <f>D9*E9</f>
        <v>0</v>
      </c>
      <c r="G9" s="391"/>
      <c r="AMI9"/>
      <c r="AMJ9"/>
    </row>
    <row r="10" spans="1:1024" s="353" customFormat="1" ht="40.5" customHeight="1">
      <c r="A10" s="361" t="s">
        <v>698</v>
      </c>
      <c r="B10" s="363" t="s">
        <v>697</v>
      </c>
      <c r="C10" s="359"/>
      <c r="D10" s="359"/>
      <c r="E10" s="359"/>
      <c r="F10" s="364" t="s">
        <v>576</v>
      </c>
      <c r="G10" s="375" t="s">
        <v>696</v>
      </c>
      <c r="AMI10"/>
      <c r="AMJ10"/>
    </row>
    <row r="11" spans="1:1024" s="338" customFormat="1" ht="32.85" customHeight="1">
      <c r="A11" s="392" t="s">
        <v>695</v>
      </c>
      <c r="B11" s="393" t="s">
        <v>694</v>
      </c>
      <c r="C11" s="393"/>
      <c r="D11" s="394"/>
      <c r="E11" s="395"/>
      <c r="F11" s="395">
        <f>F12+F14</f>
        <v>0</v>
      </c>
      <c r="G11" s="391"/>
      <c r="AMI11"/>
      <c r="AMJ11"/>
    </row>
    <row r="12" spans="1:1024" s="338" customFormat="1" ht="24" customHeight="1">
      <c r="A12" s="344" t="s">
        <v>693</v>
      </c>
      <c r="B12" s="344" t="s">
        <v>692</v>
      </c>
      <c r="C12" s="344" t="s">
        <v>96</v>
      </c>
      <c r="D12" s="343">
        <v>35</v>
      </c>
      <c r="E12" s="342">
        <v>0</v>
      </c>
      <c r="F12" s="342">
        <f>D12*E12</f>
        <v>0</v>
      </c>
      <c r="G12" s="391"/>
      <c r="AMI12"/>
      <c r="AMJ12"/>
    </row>
    <row r="13" spans="1:1024" s="338" customFormat="1" ht="13.5" customHeight="1">
      <c r="A13" s="396"/>
      <c r="B13" s="397" t="s">
        <v>691</v>
      </c>
      <c r="C13" s="397"/>
      <c r="D13" s="398">
        <v>35</v>
      </c>
      <c r="E13" s="399"/>
      <c r="F13" s="399"/>
      <c r="G13" s="391"/>
      <c r="AMI13"/>
      <c r="AMJ13"/>
    </row>
    <row r="14" spans="1:1024" s="338" customFormat="1" ht="24" customHeight="1">
      <c r="A14" s="344" t="s">
        <v>690</v>
      </c>
      <c r="B14" s="344" t="s">
        <v>689</v>
      </c>
      <c r="C14" s="344" t="s">
        <v>96</v>
      </c>
      <c r="D14" s="343">
        <v>35</v>
      </c>
      <c r="E14" s="342">
        <v>0</v>
      </c>
      <c r="F14" s="342">
        <f>D14*E14</f>
        <v>0</v>
      </c>
      <c r="G14" s="391"/>
      <c r="AMI14"/>
      <c r="AMJ14"/>
    </row>
    <row r="15" spans="1:1024" s="353" customFormat="1" ht="18.600000000000001" customHeight="1">
      <c r="A15" s="361" t="s">
        <v>688</v>
      </c>
      <c r="B15" s="363" t="s">
        <v>687</v>
      </c>
      <c r="C15" s="359" t="s">
        <v>531</v>
      </c>
      <c r="D15" s="359"/>
      <c r="E15" s="359"/>
      <c r="F15" s="364"/>
      <c r="G15" s="358" t="s">
        <v>686</v>
      </c>
      <c r="AMI15"/>
      <c r="AMJ15"/>
    </row>
    <row r="16" spans="1:1024" s="338" customFormat="1" ht="21.6" customHeight="1">
      <c r="A16" s="392" t="s">
        <v>685</v>
      </c>
      <c r="B16" s="393" t="s">
        <v>684</v>
      </c>
      <c r="C16" s="393"/>
      <c r="D16" s="394"/>
      <c r="E16" s="395"/>
      <c r="F16" s="395">
        <f>F17+F18</f>
        <v>0</v>
      </c>
      <c r="G16" s="391"/>
      <c r="AMI16"/>
      <c r="AMJ16"/>
    </row>
    <row r="17" spans="1:1024" s="338" customFormat="1" ht="29.1" customHeight="1">
      <c r="A17" s="344" t="s">
        <v>683</v>
      </c>
      <c r="B17" s="344" t="s">
        <v>682</v>
      </c>
      <c r="C17" s="344" t="s">
        <v>96</v>
      </c>
      <c r="D17" s="343">
        <v>241</v>
      </c>
      <c r="E17" s="342">
        <v>0</v>
      </c>
      <c r="F17" s="342">
        <f>D17*E17</f>
        <v>0</v>
      </c>
      <c r="G17" s="391"/>
      <c r="AMI17"/>
      <c r="AMJ17"/>
    </row>
    <row r="18" spans="1:1024" s="338" customFormat="1" ht="24" customHeight="1">
      <c r="A18" s="344" t="s">
        <v>681</v>
      </c>
      <c r="B18" s="344" t="s">
        <v>680</v>
      </c>
      <c r="C18" s="344" t="s">
        <v>557</v>
      </c>
      <c r="D18" s="343">
        <v>122</v>
      </c>
      <c r="E18" s="342">
        <v>0</v>
      </c>
      <c r="F18" s="342">
        <f>D18*E18</f>
        <v>0</v>
      </c>
      <c r="G18" s="391"/>
      <c r="AMI18"/>
      <c r="AMJ18"/>
    </row>
    <row r="19" spans="1:1024" s="353" customFormat="1" ht="16.5" customHeight="1">
      <c r="A19" s="361" t="s">
        <v>679</v>
      </c>
      <c r="B19" s="363" t="s">
        <v>678</v>
      </c>
      <c r="C19" s="359"/>
      <c r="D19" s="359"/>
      <c r="E19" s="359"/>
      <c r="F19" s="364" t="s">
        <v>652</v>
      </c>
      <c r="G19" s="358"/>
      <c r="AMI19"/>
      <c r="AMJ19"/>
    </row>
    <row r="20" spans="1:1024" s="353" customFormat="1" ht="18" customHeight="1">
      <c r="A20" s="361" t="s">
        <v>677</v>
      </c>
      <c r="B20" s="363" t="s">
        <v>676</v>
      </c>
      <c r="C20" s="359"/>
      <c r="D20" s="359"/>
      <c r="E20" s="359"/>
      <c r="F20" s="364" t="s">
        <v>587</v>
      </c>
      <c r="G20" s="358" t="s">
        <v>675</v>
      </c>
      <c r="AMI20"/>
      <c r="AMJ20"/>
    </row>
    <row r="21" spans="1:1024" s="338" customFormat="1" ht="21.6" customHeight="1">
      <c r="A21" s="392" t="s">
        <v>674</v>
      </c>
      <c r="B21" s="393" t="s">
        <v>673</v>
      </c>
      <c r="C21" s="393"/>
      <c r="D21" s="394"/>
      <c r="E21" s="395"/>
      <c r="F21" s="395">
        <f>F22</f>
        <v>0</v>
      </c>
      <c r="G21" s="391"/>
      <c r="AMI21"/>
      <c r="AMJ21"/>
    </row>
    <row r="22" spans="1:1024" s="338" customFormat="1" ht="20.100000000000001" customHeight="1">
      <c r="A22" s="344" t="s">
        <v>672</v>
      </c>
      <c r="B22" s="344" t="s">
        <v>671</v>
      </c>
      <c r="C22" s="344" t="s">
        <v>96</v>
      </c>
      <c r="D22" s="343">
        <v>17.5</v>
      </c>
      <c r="E22" s="342">
        <v>0</v>
      </c>
      <c r="F22" s="342">
        <f>D22*E22</f>
        <v>0</v>
      </c>
      <c r="G22" s="391"/>
      <c r="AMI22"/>
      <c r="AMJ22"/>
    </row>
    <row r="23" spans="1:1024" s="338" customFormat="1" ht="24" customHeight="1">
      <c r="A23" s="344" t="s">
        <v>670</v>
      </c>
      <c r="B23" s="344" t="s">
        <v>669</v>
      </c>
      <c r="C23" s="344"/>
      <c r="D23" s="343"/>
      <c r="E23" s="342"/>
      <c r="F23" s="342">
        <v>0</v>
      </c>
      <c r="G23" s="391"/>
      <c r="AMI23"/>
      <c r="AMJ23"/>
    </row>
    <row r="24" spans="1:1024" s="365" customFormat="1" ht="22.35" customHeight="1">
      <c r="A24" s="373" t="s">
        <v>668</v>
      </c>
      <c r="B24" s="372" t="s">
        <v>667</v>
      </c>
      <c r="C24" s="371" t="s">
        <v>531</v>
      </c>
      <c r="D24" s="371"/>
      <c r="E24" s="371"/>
      <c r="F24" s="377" t="s">
        <v>666</v>
      </c>
      <c r="G24" s="374" t="s">
        <v>665</v>
      </c>
      <c r="AMI24"/>
      <c r="AMJ24"/>
    </row>
    <row r="25" spans="1:1024" s="338" customFormat="1" ht="19.350000000000001" customHeight="1">
      <c r="A25" s="392" t="s">
        <v>664</v>
      </c>
      <c r="B25" s="393" t="s">
        <v>663</v>
      </c>
      <c r="C25" s="393"/>
      <c r="D25" s="394"/>
      <c r="E25" s="395"/>
      <c r="F25" s="395">
        <f>F26</f>
        <v>0</v>
      </c>
      <c r="G25" s="391"/>
      <c r="AMI25"/>
      <c r="AMJ25"/>
    </row>
    <row r="26" spans="1:1024" s="338" customFormat="1" ht="24" customHeight="1">
      <c r="A26" s="344" t="s">
        <v>662</v>
      </c>
      <c r="B26" s="344" t="s">
        <v>661</v>
      </c>
      <c r="C26" s="344" t="s">
        <v>96</v>
      </c>
      <c r="D26" s="343">
        <v>16.5</v>
      </c>
      <c r="E26" s="342">
        <v>0</v>
      </c>
      <c r="F26" s="342">
        <f>D26*E26</f>
        <v>0</v>
      </c>
      <c r="G26" s="391"/>
      <c r="AMI26"/>
      <c r="AMJ26"/>
    </row>
    <row r="27" spans="1:1024" s="353" customFormat="1" ht="19.5" customHeight="1">
      <c r="A27" s="361"/>
      <c r="B27" s="376" t="s">
        <v>660</v>
      </c>
      <c r="C27" s="359"/>
      <c r="D27" s="359"/>
      <c r="E27" s="359"/>
      <c r="F27" s="364"/>
      <c r="G27" s="358"/>
      <c r="AMI27"/>
      <c r="AMJ27"/>
    </row>
    <row r="28" spans="1:1024" s="353" customFormat="1" ht="27.75" customHeight="1">
      <c r="A28" s="361">
        <v>7</v>
      </c>
      <c r="B28" s="360" t="s">
        <v>659</v>
      </c>
      <c r="C28" s="359"/>
      <c r="D28" s="359"/>
      <c r="E28" s="359"/>
      <c r="F28" s="364" t="s">
        <v>576</v>
      </c>
      <c r="G28" s="358" t="s">
        <v>658</v>
      </c>
      <c r="AMI28"/>
      <c r="AMJ28"/>
    </row>
    <row r="29" spans="1:1024" s="338" customFormat="1" ht="19.350000000000001" customHeight="1">
      <c r="A29" s="392" t="s">
        <v>655</v>
      </c>
      <c r="B29" s="393" t="s">
        <v>657</v>
      </c>
      <c r="C29" s="393"/>
      <c r="D29" s="394"/>
      <c r="E29" s="395"/>
      <c r="F29" s="395">
        <f>F31</f>
        <v>0</v>
      </c>
      <c r="G29" s="391"/>
      <c r="AMI29"/>
      <c r="AMJ29"/>
    </row>
    <row r="30" spans="1:1024" s="338" customFormat="1" ht="20.100000000000001" customHeight="1">
      <c r="A30" s="344" t="s">
        <v>137</v>
      </c>
      <c r="B30" s="344" t="s">
        <v>656</v>
      </c>
      <c r="C30" s="344"/>
      <c r="D30" s="343"/>
      <c r="E30" s="342"/>
      <c r="F30" s="342">
        <v>0</v>
      </c>
      <c r="G30" s="391"/>
      <c r="AMI30"/>
      <c r="AMJ30"/>
    </row>
    <row r="31" spans="1:1024" s="338" customFormat="1" ht="24" customHeight="1">
      <c r="A31" s="344" t="s">
        <v>655</v>
      </c>
      <c r="B31" s="344" t="s">
        <v>654</v>
      </c>
      <c r="C31" s="344" t="s">
        <v>85</v>
      </c>
      <c r="D31" s="343">
        <v>1</v>
      </c>
      <c r="E31" s="342">
        <v>0</v>
      </c>
      <c r="F31" s="342">
        <f>D31*E31</f>
        <v>0</v>
      </c>
      <c r="G31" s="391"/>
      <c r="AMI31"/>
      <c r="AMJ31"/>
    </row>
    <row r="32" spans="1:1024" s="353" customFormat="1" ht="30.6" customHeight="1">
      <c r="A32" s="361">
        <v>8</v>
      </c>
      <c r="B32" s="360" t="s">
        <v>653</v>
      </c>
      <c r="C32" s="359"/>
      <c r="D32" s="359"/>
      <c r="E32" s="359"/>
      <c r="F32" s="364" t="s">
        <v>652</v>
      </c>
      <c r="G32" s="358"/>
      <c r="AMI32"/>
      <c r="AMJ32"/>
    </row>
    <row r="33" spans="1:1024" s="353" customFormat="1" ht="20.100000000000001" customHeight="1">
      <c r="A33" s="361">
        <v>9</v>
      </c>
      <c r="B33" s="360" t="s">
        <v>651</v>
      </c>
      <c r="C33" s="359" t="s">
        <v>531</v>
      </c>
      <c r="D33" s="359"/>
      <c r="E33" s="359"/>
      <c r="F33" s="364" t="s">
        <v>542</v>
      </c>
      <c r="G33" s="358" t="s">
        <v>650</v>
      </c>
      <c r="AMI33"/>
      <c r="AMJ33"/>
    </row>
    <row r="34" spans="1:1024" s="338" customFormat="1" ht="17.100000000000001" customHeight="1">
      <c r="A34" s="392" t="s">
        <v>624</v>
      </c>
      <c r="B34" s="393" t="s">
        <v>649</v>
      </c>
      <c r="C34" s="393"/>
      <c r="D34" s="394"/>
      <c r="E34" s="395"/>
      <c r="F34" s="395">
        <f>F35</f>
        <v>0</v>
      </c>
      <c r="G34" s="391"/>
      <c r="AMI34"/>
      <c r="AMJ34"/>
    </row>
    <row r="35" spans="1:1024" s="338" customFormat="1" ht="26.85" customHeight="1">
      <c r="A35" s="344" t="s">
        <v>624</v>
      </c>
      <c r="B35" s="344" t="s">
        <v>648</v>
      </c>
      <c r="C35" s="344" t="s">
        <v>85</v>
      </c>
      <c r="D35" s="343">
        <v>1</v>
      </c>
      <c r="E35" s="342">
        <v>0</v>
      </c>
      <c r="F35" s="342">
        <f>D35*E35</f>
        <v>0</v>
      </c>
      <c r="G35" s="391"/>
      <c r="AMI35"/>
      <c r="AMJ35"/>
    </row>
    <row r="36" spans="1:1024" s="353" customFormat="1" ht="26.85" customHeight="1">
      <c r="A36" s="361">
        <v>10</v>
      </c>
      <c r="B36" s="360" t="s">
        <v>647</v>
      </c>
      <c r="C36" s="359" t="s">
        <v>531</v>
      </c>
      <c r="D36" s="359"/>
      <c r="E36" s="359"/>
      <c r="F36" s="364" t="s">
        <v>642</v>
      </c>
      <c r="G36" s="358" t="s">
        <v>646</v>
      </c>
      <c r="AMI36"/>
      <c r="AMJ36"/>
    </row>
    <row r="37" spans="1:1024" s="338" customFormat="1" ht="16.350000000000001" customHeight="1">
      <c r="A37" s="392" t="s">
        <v>638</v>
      </c>
      <c r="B37" s="393" t="s">
        <v>645</v>
      </c>
      <c r="C37" s="393"/>
      <c r="D37" s="394"/>
      <c r="E37" s="395"/>
      <c r="F37" s="395">
        <f>F38</f>
        <v>0</v>
      </c>
      <c r="G37" s="391"/>
      <c r="AMI37"/>
      <c r="AMJ37"/>
    </row>
    <row r="38" spans="1:1024" s="338" customFormat="1" ht="24" customHeight="1">
      <c r="A38" s="344" t="s">
        <v>638</v>
      </c>
      <c r="B38" s="344" t="s">
        <v>644</v>
      </c>
      <c r="C38" s="344" t="s">
        <v>85</v>
      </c>
      <c r="D38" s="343">
        <v>1</v>
      </c>
      <c r="E38" s="342">
        <v>0</v>
      </c>
      <c r="F38" s="342">
        <f>D38*E38</f>
        <v>0</v>
      </c>
      <c r="G38" s="391"/>
      <c r="AMI38"/>
      <c r="AMJ38"/>
    </row>
    <row r="39" spans="1:1024" s="353" customFormat="1" ht="24.6" customHeight="1">
      <c r="A39" s="361">
        <v>11</v>
      </c>
      <c r="B39" s="360" t="s">
        <v>643</v>
      </c>
      <c r="C39" s="359" t="s">
        <v>531</v>
      </c>
      <c r="D39" s="359"/>
      <c r="E39" s="359"/>
      <c r="F39" s="364" t="s">
        <v>642</v>
      </c>
      <c r="G39" s="358" t="s">
        <v>641</v>
      </c>
      <c r="AMI39"/>
      <c r="AMJ39"/>
    </row>
    <row r="40" spans="1:1024" s="338" customFormat="1" ht="20.100000000000001" customHeight="1">
      <c r="A40" s="392" t="s">
        <v>640</v>
      </c>
      <c r="B40" s="393" t="s">
        <v>639</v>
      </c>
      <c r="C40" s="393"/>
      <c r="D40" s="394"/>
      <c r="E40" s="395"/>
      <c r="F40" s="395">
        <f>F41</f>
        <v>0</v>
      </c>
      <c r="G40" s="391"/>
      <c r="AMI40"/>
      <c r="AMJ40"/>
    </row>
    <row r="41" spans="1:1024" s="338" customFormat="1" ht="24" customHeight="1">
      <c r="A41" s="344" t="s">
        <v>638</v>
      </c>
      <c r="B41" s="344" t="s">
        <v>637</v>
      </c>
      <c r="C41" s="344" t="s">
        <v>85</v>
      </c>
      <c r="D41" s="343">
        <v>1</v>
      </c>
      <c r="E41" s="342">
        <v>0</v>
      </c>
      <c r="F41" s="342">
        <f>D41*E41</f>
        <v>0</v>
      </c>
      <c r="G41" s="391"/>
      <c r="AMI41"/>
      <c r="AMJ41"/>
    </row>
    <row r="42" spans="1:1024" s="353" customFormat="1" ht="38.25" customHeight="1">
      <c r="A42" s="361">
        <v>12</v>
      </c>
      <c r="B42" s="360" t="s">
        <v>636</v>
      </c>
      <c r="C42" s="359" t="s">
        <v>531</v>
      </c>
      <c r="D42" s="359"/>
      <c r="E42" s="359"/>
      <c r="F42" s="364" t="s">
        <v>635</v>
      </c>
      <c r="G42" s="358" t="s">
        <v>634</v>
      </c>
      <c r="AMI42"/>
      <c r="AMJ42"/>
    </row>
    <row r="43" spans="1:1024" s="338" customFormat="1" ht="17.850000000000001" customHeight="1">
      <c r="A43" s="392" t="s">
        <v>632</v>
      </c>
      <c r="B43" s="393" t="s">
        <v>633</v>
      </c>
      <c r="C43" s="393"/>
      <c r="D43" s="394"/>
      <c r="E43" s="395"/>
      <c r="F43" s="395">
        <f>F44</f>
        <v>0</v>
      </c>
      <c r="G43" s="391"/>
      <c r="AMI43"/>
      <c r="AMJ43"/>
    </row>
    <row r="44" spans="1:1024" s="338" customFormat="1" ht="23.1" customHeight="1">
      <c r="A44" s="344" t="s">
        <v>632</v>
      </c>
      <c r="B44" s="344" t="s">
        <v>631</v>
      </c>
      <c r="C44" s="344" t="s">
        <v>85</v>
      </c>
      <c r="D44" s="343">
        <v>1</v>
      </c>
      <c r="E44" s="342">
        <v>0</v>
      </c>
      <c r="F44" s="342">
        <f>D44*E44</f>
        <v>0</v>
      </c>
      <c r="G44" s="391"/>
      <c r="AMI44"/>
      <c r="AMJ44"/>
    </row>
    <row r="45" spans="1:1024" s="353" customFormat="1" ht="25.5">
      <c r="A45" s="361">
        <v>13</v>
      </c>
      <c r="B45" s="360" t="s">
        <v>630</v>
      </c>
      <c r="C45" s="359" t="s">
        <v>531</v>
      </c>
      <c r="D45" s="359"/>
      <c r="E45" s="359"/>
      <c r="F45" s="364" t="s">
        <v>611</v>
      </c>
      <c r="G45" s="358" t="s">
        <v>629</v>
      </c>
      <c r="AMI45"/>
      <c r="AMJ45"/>
    </row>
    <row r="46" spans="1:1024" s="338" customFormat="1" ht="22.35" customHeight="1">
      <c r="A46" s="392" t="s">
        <v>607</v>
      </c>
      <c r="B46" s="393" t="s">
        <v>628</v>
      </c>
      <c r="C46" s="393"/>
      <c r="D46" s="394"/>
      <c r="E46" s="395"/>
      <c r="F46" s="395">
        <f>F47</f>
        <v>0</v>
      </c>
      <c r="G46" s="391"/>
      <c r="AMI46"/>
      <c r="AMJ46"/>
    </row>
    <row r="47" spans="1:1024" s="338" customFormat="1" ht="24" customHeight="1">
      <c r="A47" s="344" t="s">
        <v>607</v>
      </c>
      <c r="B47" s="344" t="s">
        <v>627</v>
      </c>
      <c r="C47" s="344" t="s">
        <v>85</v>
      </c>
      <c r="D47" s="343">
        <v>1</v>
      </c>
      <c r="E47" s="342">
        <v>0</v>
      </c>
      <c r="F47" s="342">
        <f>D47*E47</f>
        <v>0</v>
      </c>
      <c r="G47" s="391"/>
      <c r="AMI47"/>
      <c r="AMJ47"/>
    </row>
    <row r="48" spans="1:1024" s="353" customFormat="1" ht="22.35" customHeight="1">
      <c r="A48" s="361">
        <v>14</v>
      </c>
      <c r="B48" s="360" t="s">
        <v>626</v>
      </c>
      <c r="C48" s="359" t="s">
        <v>531</v>
      </c>
      <c r="D48" s="359"/>
      <c r="E48" s="359"/>
      <c r="F48" s="364" t="s">
        <v>542</v>
      </c>
      <c r="G48" s="358"/>
      <c r="AMI48"/>
      <c r="AMJ48"/>
    </row>
    <row r="49" spans="1:1024" s="338" customFormat="1" ht="20.100000000000001" customHeight="1">
      <c r="A49" s="392" t="s">
        <v>601</v>
      </c>
      <c r="B49" s="393" t="s">
        <v>625</v>
      </c>
      <c r="C49" s="393"/>
      <c r="D49" s="394"/>
      <c r="E49" s="395"/>
      <c r="F49" s="395">
        <f>F50</f>
        <v>0</v>
      </c>
      <c r="G49" s="391"/>
      <c r="AMI49"/>
      <c r="AMJ49"/>
    </row>
    <row r="50" spans="1:1024" s="338" customFormat="1" ht="27.6" customHeight="1">
      <c r="A50" s="344" t="s">
        <v>624</v>
      </c>
      <c r="B50" s="344" t="s">
        <v>623</v>
      </c>
      <c r="C50" s="344" t="s">
        <v>85</v>
      </c>
      <c r="D50" s="343">
        <v>1</v>
      </c>
      <c r="E50" s="342">
        <v>0</v>
      </c>
      <c r="F50" s="342">
        <f>D50*E50</f>
        <v>0</v>
      </c>
      <c r="G50" s="391"/>
      <c r="AMI50"/>
      <c r="AMJ50"/>
    </row>
    <row r="51" spans="1:1024" s="353" customFormat="1" ht="20.100000000000001" customHeight="1">
      <c r="A51" s="361">
        <v>15</v>
      </c>
      <c r="B51" s="360" t="s">
        <v>622</v>
      </c>
      <c r="C51" s="359" t="s">
        <v>531</v>
      </c>
      <c r="D51" s="359"/>
      <c r="E51" s="359"/>
      <c r="F51" s="364" t="s">
        <v>611</v>
      </c>
      <c r="G51" s="358" t="s">
        <v>621</v>
      </c>
      <c r="AMI51"/>
      <c r="AMJ51"/>
    </row>
    <row r="52" spans="1:1024" s="338" customFormat="1" ht="25.35" customHeight="1">
      <c r="A52" s="392" t="s">
        <v>619</v>
      </c>
      <c r="B52" s="393" t="s">
        <v>620</v>
      </c>
      <c r="C52" s="393"/>
      <c r="D52" s="394"/>
      <c r="E52" s="395"/>
      <c r="F52" s="395">
        <f>F53</f>
        <v>0</v>
      </c>
      <c r="G52" s="391"/>
      <c r="AMI52"/>
      <c r="AMJ52"/>
    </row>
    <row r="53" spans="1:1024" s="338" customFormat="1" ht="29.1" customHeight="1">
      <c r="A53" s="344" t="s">
        <v>619</v>
      </c>
      <c r="B53" s="344" t="s">
        <v>618</v>
      </c>
      <c r="C53" s="344" t="s">
        <v>85</v>
      </c>
      <c r="D53" s="343">
        <v>1</v>
      </c>
      <c r="E53" s="342">
        <v>0</v>
      </c>
      <c r="F53" s="342">
        <f>D53*E53</f>
        <v>0</v>
      </c>
      <c r="G53" s="391"/>
      <c r="AMI53"/>
      <c r="AMJ53"/>
    </row>
    <row r="54" spans="1:1024" s="353" customFormat="1">
      <c r="A54" s="361">
        <v>16</v>
      </c>
      <c r="B54" s="360" t="s">
        <v>617</v>
      </c>
      <c r="C54" s="359" t="s">
        <v>531</v>
      </c>
      <c r="D54" s="359"/>
      <c r="E54" s="359"/>
      <c r="F54" s="364" t="s">
        <v>611</v>
      </c>
      <c r="G54" s="358" t="s">
        <v>616</v>
      </c>
      <c r="AMI54"/>
      <c r="AMJ54"/>
    </row>
    <row r="55" spans="1:1024" s="338" customFormat="1" ht="28.5" customHeight="1">
      <c r="A55" s="392" t="s">
        <v>614</v>
      </c>
      <c r="B55" s="393" t="s">
        <v>615</v>
      </c>
      <c r="C55" s="393"/>
      <c r="D55" s="394"/>
      <c r="E55" s="395"/>
      <c r="F55" s="395">
        <f>F56</f>
        <v>0</v>
      </c>
      <c r="G55" s="391"/>
      <c r="AMI55"/>
      <c r="AMJ55"/>
    </row>
    <row r="56" spans="1:1024" s="338" customFormat="1" ht="13.5" customHeight="1">
      <c r="A56" s="344" t="s">
        <v>614</v>
      </c>
      <c r="B56" s="344" t="s">
        <v>613</v>
      </c>
      <c r="C56" s="344" t="s">
        <v>85</v>
      </c>
      <c r="D56" s="343">
        <v>1</v>
      </c>
      <c r="E56" s="342">
        <v>0</v>
      </c>
      <c r="F56" s="342">
        <f>D56*E56</f>
        <v>0</v>
      </c>
      <c r="G56" s="391"/>
      <c r="AMI56"/>
      <c r="AMJ56"/>
    </row>
    <row r="57" spans="1:1024" s="353" customFormat="1" ht="29.25" customHeight="1">
      <c r="A57" s="361">
        <v>17</v>
      </c>
      <c r="B57" s="360" t="s">
        <v>612</v>
      </c>
      <c r="C57" s="359" t="s">
        <v>531</v>
      </c>
      <c r="D57" s="359"/>
      <c r="E57" s="359"/>
      <c r="F57" s="364" t="s">
        <v>611</v>
      </c>
      <c r="G57" s="358" t="s">
        <v>610</v>
      </c>
      <c r="AMI57"/>
      <c r="AMJ57"/>
    </row>
    <row r="58" spans="1:1024" s="338" customFormat="1" ht="23.1" customHeight="1">
      <c r="A58" s="392" t="s">
        <v>609</v>
      </c>
      <c r="B58" s="393" t="s">
        <v>608</v>
      </c>
      <c r="C58" s="393"/>
      <c r="D58" s="394"/>
      <c r="E58" s="395"/>
      <c r="F58" s="395">
        <f>F59</f>
        <v>0</v>
      </c>
      <c r="G58" s="391"/>
      <c r="AMI58"/>
      <c r="AMJ58"/>
    </row>
    <row r="59" spans="1:1024" s="338" customFormat="1" ht="18.600000000000001" customHeight="1">
      <c r="A59" s="344" t="s">
        <v>607</v>
      </c>
      <c r="B59" s="344" t="s">
        <v>606</v>
      </c>
      <c r="C59" s="344"/>
      <c r="D59" s="343">
        <v>1</v>
      </c>
      <c r="E59" s="342">
        <v>0</v>
      </c>
      <c r="F59" s="342">
        <f>D59*E59</f>
        <v>0</v>
      </c>
      <c r="G59" s="391"/>
      <c r="AMI59"/>
      <c r="AMJ59"/>
    </row>
    <row r="60" spans="1:1024" s="353" customFormat="1">
      <c r="A60" s="361">
        <v>18</v>
      </c>
      <c r="B60" s="360" t="s">
        <v>605</v>
      </c>
      <c r="C60" s="359" t="s">
        <v>531</v>
      </c>
      <c r="D60" s="359"/>
      <c r="E60" s="359"/>
      <c r="F60" s="364" t="s">
        <v>542</v>
      </c>
      <c r="G60" s="358" t="s">
        <v>604</v>
      </c>
      <c r="AMI60"/>
      <c r="AMJ60"/>
    </row>
    <row r="61" spans="1:1024" s="338" customFormat="1" ht="25.35" customHeight="1">
      <c r="A61" s="392" t="s">
        <v>603</v>
      </c>
      <c r="B61" s="393" t="s">
        <v>602</v>
      </c>
      <c r="C61" s="393"/>
      <c r="D61" s="394"/>
      <c r="E61" s="395"/>
      <c r="F61" s="395">
        <f>F62</f>
        <v>0</v>
      </c>
      <c r="G61" s="391"/>
      <c r="AMI61"/>
      <c r="AMJ61"/>
    </row>
    <row r="62" spans="1:1024" s="338" customFormat="1" ht="34.5" customHeight="1">
      <c r="A62" s="344" t="s">
        <v>601</v>
      </c>
      <c r="B62" s="344" t="s">
        <v>600</v>
      </c>
      <c r="C62" s="344" t="s">
        <v>85</v>
      </c>
      <c r="D62" s="343">
        <v>1</v>
      </c>
      <c r="E62" s="342">
        <v>0</v>
      </c>
      <c r="F62" s="342">
        <f>D62*E62</f>
        <v>0</v>
      </c>
      <c r="G62" s="391"/>
      <c r="AMI62"/>
      <c r="AMJ62"/>
    </row>
    <row r="63" spans="1:1024" s="353" customFormat="1">
      <c r="A63" s="361">
        <v>19</v>
      </c>
      <c r="B63" s="360" t="s">
        <v>599</v>
      </c>
      <c r="C63" s="359"/>
      <c r="D63" s="359"/>
      <c r="E63" s="359"/>
      <c r="F63" s="364" t="s">
        <v>576</v>
      </c>
      <c r="G63" s="358" t="s">
        <v>598</v>
      </c>
      <c r="AMI63"/>
      <c r="AMJ63"/>
    </row>
    <row r="64" spans="1:1024" s="338" customFormat="1" ht="22.35" customHeight="1">
      <c r="A64" s="392" t="s">
        <v>596</v>
      </c>
      <c r="B64" s="393" t="s">
        <v>597</v>
      </c>
      <c r="C64" s="393"/>
      <c r="D64" s="394"/>
      <c r="E64" s="395"/>
      <c r="F64" s="395">
        <f>F65</f>
        <v>0</v>
      </c>
      <c r="G64" s="391"/>
      <c r="AMI64"/>
      <c r="AMJ64"/>
    </row>
    <row r="65" spans="1:1024" s="338" customFormat="1" ht="24" customHeight="1">
      <c r="A65" s="344" t="s">
        <v>596</v>
      </c>
      <c r="B65" s="344" t="s">
        <v>595</v>
      </c>
      <c r="C65" s="344" t="s">
        <v>85</v>
      </c>
      <c r="D65" s="343">
        <v>1</v>
      </c>
      <c r="E65" s="342">
        <v>0</v>
      </c>
      <c r="F65" s="342">
        <f>D65*E65</f>
        <v>0</v>
      </c>
      <c r="G65" s="391"/>
      <c r="AMI65"/>
      <c r="AMJ65"/>
    </row>
    <row r="66" spans="1:1024" s="353" customFormat="1">
      <c r="A66" s="361">
        <v>20</v>
      </c>
      <c r="B66" s="360" t="s">
        <v>594</v>
      </c>
      <c r="C66" s="359" t="s">
        <v>531</v>
      </c>
      <c r="D66" s="359"/>
      <c r="E66" s="359"/>
      <c r="F66" s="364" t="s">
        <v>593</v>
      </c>
      <c r="G66" s="358" t="s">
        <v>592</v>
      </c>
      <c r="AMI66"/>
      <c r="AMJ66"/>
    </row>
    <row r="67" spans="1:1024" s="338" customFormat="1" ht="28.5" customHeight="1">
      <c r="A67" s="392" t="s">
        <v>590</v>
      </c>
      <c r="B67" s="393" t="s">
        <v>591</v>
      </c>
      <c r="C67" s="393"/>
      <c r="D67" s="394"/>
      <c r="E67" s="395"/>
      <c r="F67" s="395">
        <f>F68</f>
        <v>0</v>
      </c>
      <c r="G67" s="391"/>
      <c r="AMI67"/>
      <c r="AMJ67"/>
    </row>
    <row r="68" spans="1:1024" s="338" customFormat="1" ht="13.5" customHeight="1">
      <c r="A68" s="344" t="s">
        <v>590</v>
      </c>
      <c r="B68" s="344" t="s">
        <v>589</v>
      </c>
      <c r="C68" s="344"/>
      <c r="D68" s="343">
        <v>1</v>
      </c>
      <c r="E68" s="342">
        <v>0</v>
      </c>
      <c r="F68" s="342">
        <f>D68*E68</f>
        <v>0</v>
      </c>
      <c r="G68" s="391"/>
      <c r="AMI68"/>
      <c r="AMJ68"/>
    </row>
    <row r="69" spans="1:1024" s="353" customFormat="1" ht="51.75" customHeight="1">
      <c r="A69" s="361">
        <v>21</v>
      </c>
      <c r="B69" s="360" t="s">
        <v>588</v>
      </c>
      <c r="C69" s="359" t="s">
        <v>531</v>
      </c>
      <c r="D69" s="359"/>
      <c r="E69" s="359"/>
      <c r="F69" s="364" t="s">
        <v>587</v>
      </c>
      <c r="G69" s="358" t="s">
        <v>586</v>
      </c>
      <c r="AMI69"/>
      <c r="AMJ69"/>
    </row>
    <row r="70" spans="1:1024" s="338" customFormat="1">
      <c r="A70" s="392" t="s">
        <v>585</v>
      </c>
      <c r="B70" s="393" t="s">
        <v>584</v>
      </c>
      <c r="C70" s="393"/>
      <c r="D70" s="394"/>
      <c r="E70" s="395"/>
      <c r="F70" s="395">
        <f>F71+F73+F72</f>
        <v>0</v>
      </c>
      <c r="G70" s="391"/>
      <c r="AMI70"/>
      <c r="AMJ70"/>
    </row>
    <row r="71" spans="1:1024" s="338" customFormat="1" ht="33.6" customHeight="1">
      <c r="A71" s="344" t="s">
        <v>583</v>
      </c>
      <c r="B71" s="344" t="s">
        <v>582</v>
      </c>
      <c r="C71" s="344" t="s">
        <v>96</v>
      </c>
      <c r="D71" s="343">
        <v>26</v>
      </c>
      <c r="E71" s="342">
        <v>0</v>
      </c>
      <c r="F71" s="342">
        <f>D71*E71</f>
        <v>0</v>
      </c>
      <c r="G71" s="391"/>
      <c r="AMI71"/>
      <c r="AMJ71"/>
    </row>
    <row r="72" spans="1:1024" s="338" customFormat="1" ht="22.35" customHeight="1">
      <c r="A72" s="344" t="s">
        <v>581</v>
      </c>
      <c r="B72" s="344" t="s">
        <v>580</v>
      </c>
      <c r="C72" s="344" t="s">
        <v>96</v>
      </c>
      <c r="D72" s="343">
        <v>67.3</v>
      </c>
      <c r="E72" s="342">
        <v>0</v>
      </c>
      <c r="F72" s="342">
        <f>D72*E72</f>
        <v>0</v>
      </c>
      <c r="G72" s="391"/>
      <c r="AMI72"/>
      <c r="AMJ72"/>
    </row>
    <row r="73" spans="1:1024" s="338" customFormat="1" ht="17.100000000000001" customHeight="1">
      <c r="A73" s="344" t="s">
        <v>579</v>
      </c>
      <c r="B73" s="344" t="s">
        <v>578</v>
      </c>
      <c r="C73" s="344" t="s">
        <v>557</v>
      </c>
      <c r="D73" s="343">
        <v>33</v>
      </c>
      <c r="E73" s="342">
        <v>0</v>
      </c>
      <c r="F73" s="342">
        <f>D73*E73</f>
        <v>0</v>
      </c>
      <c r="G73" s="391"/>
      <c r="AMI73"/>
      <c r="AMJ73"/>
    </row>
    <row r="74" spans="1:1024" s="353" customFormat="1" ht="25.5">
      <c r="A74" s="361">
        <v>22</v>
      </c>
      <c r="B74" s="360" t="s">
        <v>577</v>
      </c>
      <c r="C74" s="359"/>
      <c r="D74" s="359"/>
      <c r="E74" s="359"/>
      <c r="F74" s="364" t="s">
        <v>576</v>
      </c>
      <c r="G74" s="358" t="s">
        <v>575</v>
      </c>
      <c r="AMI74"/>
      <c r="AMJ74"/>
    </row>
    <row r="75" spans="1:1024" s="338" customFormat="1" ht="26.1" customHeight="1">
      <c r="A75" s="392" t="s">
        <v>574</v>
      </c>
      <c r="B75" s="393" t="s">
        <v>573</v>
      </c>
      <c r="C75" s="393"/>
      <c r="D75" s="394"/>
      <c r="E75" s="395"/>
      <c r="F75" s="395">
        <f>F76+F77</f>
        <v>0</v>
      </c>
      <c r="G75" s="391"/>
      <c r="AMI75"/>
      <c r="AMJ75"/>
    </row>
    <row r="76" spans="1:1024" s="338" customFormat="1" ht="34.5" customHeight="1">
      <c r="A76" s="344" t="s">
        <v>572</v>
      </c>
      <c r="B76" s="344" t="s">
        <v>571</v>
      </c>
      <c r="C76" s="344" t="s">
        <v>85</v>
      </c>
      <c r="D76" s="343">
        <v>1</v>
      </c>
      <c r="E76" s="342">
        <v>0</v>
      </c>
      <c r="F76" s="342">
        <f>D76*E76</f>
        <v>0</v>
      </c>
      <c r="G76" s="391"/>
      <c r="AMI76"/>
      <c r="AMJ76"/>
    </row>
    <row r="77" spans="1:1024" s="338" customFormat="1" ht="34.5" customHeight="1">
      <c r="A77" s="344" t="s">
        <v>570</v>
      </c>
      <c r="B77" s="344" t="s">
        <v>569</v>
      </c>
      <c r="C77" s="344" t="s">
        <v>85</v>
      </c>
      <c r="D77" s="343">
        <v>1</v>
      </c>
      <c r="E77" s="342">
        <v>0</v>
      </c>
      <c r="F77" s="342">
        <f>D77*E77</f>
        <v>0</v>
      </c>
      <c r="G77" s="391"/>
      <c r="AMI77"/>
      <c r="AMJ77"/>
    </row>
    <row r="78" spans="1:1024" s="353" customFormat="1" ht="18" customHeight="1">
      <c r="A78" s="361">
        <v>23</v>
      </c>
      <c r="B78" s="375" t="s">
        <v>568</v>
      </c>
      <c r="C78" s="359"/>
      <c r="D78" s="359"/>
      <c r="E78" s="359"/>
      <c r="F78" s="375"/>
      <c r="G78" s="375"/>
      <c r="H78" s="355"/>
      <c r="I78" s="355"/>
      <c r="J78" s="355"/>
      <c r="K78" s="354"/>
      <c r="AMI78"/>
      <c r="AMJ78"/>
    </row>
    <row r="79" spans="1:1024" s="353" customFormat="1" ht="26.85" customHeight="1">
      <c r="A79" s="361" t="s">
        <v>77</v>
      </c>
      <c r="B79" s="375" t="s">
        <v>567</v>
      </c>
      <c r="C79" s="359"/>
      <c r="D79" s="359"/>
      <c r="E79" s="359"/>
      <c r="F79" s="375"/>
      <c r="G79" s="375" t="s">
        <v>566</v>
      </c>
      <c r="H79" s="355"/>
      <c r="I79" s="355"/>
      <c r="J79" s="355"/>
      <c r="K79" s="354"/>
      <c r="AMI79"/>
      <c r="AMJ79"/>
    </row>
    <row r="80" spans="1:1024" s="353" customFormat="1" ht="15.6" customHeight="1">
      <c r="A80" s="361" t="s">
        <v>77</v>
      </c>
      <c r="B80" s="375" t="s">
        <v>565</v>
      </c>
      <c r="C80" s="359" t="s">
        <v>531</v>
      </c>
      <c r="D80" s="359"/>
      <c r="E80" s="359"/>
      <c r="F80" s="375"/>
      <c r="G80" s="375" t="s">
        <v>564</v>
      </c>
      <c r="H80" s="355"/>
      <c r="I80" s="355"/>
      <c r="J80" s="355"/>
      <c r="K80" s="354"/>
      <c r="AMI80"/>
      <c r="AMJ80"/>
    </row>
    <row r="81" spans="1:1024" s="338" customFormat="1" ht="28.5" customHeight="1">
      <c r="A81" s="392" t="s">
        <v>563</v>
      </c>
      <c r="B81" s="393" t="s">
        <v>562</v>
      </c>
      <c r="C81" s="393"/>
      <c r="D81" s="394"/>
      <c r="E81" s="395"/>
      <c r="F81" s="395">
        <f>F82+F83</f>
        <v>0</v>
      </c>
      <c r="G81" s="391"/>
      <c r="AMI81"/>
      <c r="AMJ81"/>
    </row>
    <row r="82" spans="1:1024" s="338" customFormat="1" ht="45" customHeight="1">
      <c r="A82" s="344" t="s">
        <v>561</v>
      </c>
      <c r="B82" s="344" t="s">
        <v>560</v>
      </c>
      <c r="C82" s="344" t="s">
        <v>557</v>
      </c>
      <c r="D82" s="343">
        <v>29.5</v>
      </c>
      <c r="E82" s="342">
        <v>0</v>
      </c>
      <c r="F82" s="342">
        <f>D82*E82</f>
        <v>0</v>
      </c>
      <c r="G82" s="391"/>
      <c r="AMI82"/>
      <c r="AMJ82"/>
    </row>
    <row r="83" spans="1:1024" s="338" customFormat="1" ht="24" customHeight="1">
      <c r="A83" s="344" t="s">
        <v>559</v>
      </c>
      <c r="B83" s="344" t="s">
        <v>558</v>
      </c>
      <c r="C83" s="344" t="s">
        <v>557</v>
      </c>
      <c r="D83" s="343">
        <v>27</v>
      </c>
      <c r="E83" s="342">
        <v>0</v>
      </c>
      <c r="F83" s="342">
        <f>D83*E83</f>
        <v>0</v>
      </c>
      <c r="G83" s="391"/>
      <c r="AMI83"/>
      <c r="AMJ83"/>
    </row>
    <row r="84" spans="1:1024" s="353" customFormat="1" ht="23.1" customHeight="1">
      <c r="A84" s="361">
        <v>24</v>
      </c>
      <c r="B84" s="374" t="s">
        <v>556</v>
      </c>
      <c r="C84" s="359" t="s">
        <v>531</v>
      </c>
      <c r="D84" s="359"/>
      <c r="E84" s="359"/>
      <c r="F84" s="358"/>
      <c r="G84" s="359" t="s">
        <v>555</v>
      </c>
      <c r="H84" s="355"/>
      <c r="I84" s="355"/>
      <c r="J84" s="355"/>
      <c r="K84" s="355"/>
      <c r="L84" s="354"/>
      <c r="AMI84"/>
      <c r="AMJ84"/>
    </row>
    <row r="85" spans="1:1024" s="338" customFormat="1" ht="19.350000000000001" customHeight="1">
      <c r="A85" s="392" t="s">
        <v>553</v>
      </c>
      <c r="B85" s="393" t="s">
        <v>554</v>
      </c>
      <c r="C85" s="393"/>
      <c r="D85" s="394"/>
      <c r="E85" s="395"/>
      <c r="F85" s="395">
        <f>F86</f>
        <v>0</v>
      </c>
      <c r="G85" s="391"/>
      <c r="AMI85"/>
      <c r="AMJ85"/>
    </row>
    <row r="86" spans="1:1024" s="338" customFormat="1" ht="20.85" customHeight="1">
      <c r="A86" s="344" t="s">
        <v>553</v>
      </c>
      <c r="B86" s="344" t="s">
        <v>552</v>
      </c>
      <c r="C86" s="344" t="s">
        <v>85</v>
      </c>
      <c r="D86" s="343">
        <v>1</v>
      </c>
      <c r="E86" s="342">
        <v>0</v>
      </c>
      <c r="F86" s="342">
        <f>D86*E86</f>
        <v>0</v>
      </c>
      <c r="G86" s="391"/>
      <c r="AMI86"/>
      <c r="AMJ86"/>
    </row>
    <row r="87" spans="1:1024" s="365" customFormat="1" ht="28.35" customHeight="1">
      <c r="A87" s="373">
        <v>25</v>
      </c>
      <c r="B87" s="372" t="s">
        <v>551</v>
      </c>
      <c r="C87" s="371" t="s">
        <v>531</v>
      </c>
      <c r="D87" s="371"/>
      <c r="E87" s="371"/>
      <c r="F87" s="370"/>
      <c r="G87" s="369" t="s">
        <v>550</v>
      </c>
      <c r="H87" s="368"/>
      <c r="I87" s="368"/>
      <c r="J87" s="368"/>
      <c r="K87" s="367"/>
      <c r="L87" s="366"/>
      <c r="AMI87"/>
      <c r="AMJ87"/>
    </row>
    <row r="88" spans="1:1024" s="338" customFormat="1" ht="19.350000000000001" customHeight="1">
      <c r="A88" s="392" t="s">
        <v>549</v>
      </c>
      <c r="B88" s="393" t="s">
        <v>528</v>
      </c>
      <c r="C88" s="393"/>
      <c r="D88" s="394"/>
      <c r="E88" s="395"/>
      <c r="F88" s="395">
        <v>0</v>
      </c>
      <c r="G88" s="391"/>
      <c r="AMI88"/>
      <c r="AMJ88"/>
    </row>
    <row r="89" spans="1:1024" s="353" customFormat="1" ht="22.35" customHeight="1">
      <c r="A89" s="361">
        <v>26</v>
      </c>
      <c r="B89" s="363" t="s">
        <v>548</v>
      </c>
      <c r="C89" s="359" t="s">
        <v>531</v>
      </c>
      <c r="D89" s="359"/>
      <c r="E89" s="359"/>
      <c r="F89" s="358"/>
      <c r="G89" s="357" t="s">
        <v>536</v>
      </c>
      <c r="H89" s="362"/>
      <c r="I89" s="362"/>
      <c r="J89" s="362"/>
      <c r="K89" s="355"/>
      <c r="L89" s="354"/>
      <c r="AMI89"/>
      <c r="AMJ89"/>
    </row>
    <row r="90" spans="1:1024" s="338" customFormat="1" ht="22.35" customHeight="1">
      <c r="A90" s="392" t="s">
        <v>547</v>
      </c>
      <c r="B90" s="393" t="s">
        <v>546</v>
      </c>
      <c r="C90" s="393"/>
      <c r="D90" s="394"/>
      <c r="E90" s="395"/>
      <c r="F90" s="395">
        <f>F91</f>
        <v>0</v>
      </c>
      <c r="G90" s="391"/>
      <c r="AMI90"/>
      <c r="AMJ90"/>
    </row>
    <row r="91" spans="1:1024" s="338" customFormat="1" ht="24" customHeight="1">
      <c r="A91" s="344" t="s">
        <v>545</v>
      </c>
      <c r="B91" s="344" t="s">
        <v>544</v>
      </c>
      <c r="C91" s="344" t="s">
        <v>367</v>
      </c>
      <c r="D91" s="343">
        <v>2</v>
      </c>
      <c r="E91" s="342">
        <v>0</v>
      </c>
      <c r="F91" s="342">
        <f>D91*E91</f>
        <v>0</v>
      </c>
      <c r="G91" s="391"/>
      <c r="AMI91"/>
      <c r="AMJ91"/>
    </row>
    <row r="92" spans="1:1024" s="353" customFormat="1" ht="32.25" customHeight="1">
      <c r="A92" s="361">
        <v>27</v>
      </c>
      <c r="B92" s="363" t="s">
        <v>543</v>
      </c>
      <c r="C92" s="357"/>
      <c r="D92" s="357"/>
      <c r="E92" s="357"/>
      <c r="F92" s="364" t="s">
        <v>542</v>
      </c>
      <c r="G92" s="357" t="s">
        <v>541</v>
      </c>
      <c r="H92" s="362"/>
      <c r="I92" s="362"/>
      <c r="J92" s="362"/>
      <c r="K92" s="355"/>
      <c r="L92" s="354"/>
      <c r="AMI92"/>
      <c r="AMJ92"/>
    </row>
    <row r="93" spans="1:1024" s="338" customFormat="1" ht="28.5" customHeight="1">
      <c r="A93" s="392" t="s">
        <v>540</v>
      </c>
      <c r="B93" s="393" t="s">
        <v>539</v>
      </c>
      <c r="C93" s="393"/>
      <c r="D93" s="394"/>
      <c r="E93" s="395"/>
      <c r="F93" s="395">
        <f>F94</f>
        <v>0</v>
      </c>
      <c r="G93" s="391"/>
      <c r="AMI93"/>
      <c r="AMJ93"/>
    </row>
    <row r="94" spans="1:1024" s="338" customFormat="1" ht="24" customHeight="1">
      <c r="A94" s="344" t="s">
        <v>534</v>
      </c>
      <c r="B94" s="344" t="s">
        <v>538</v>
      </c>
      <c r="C94" s="344" t="s">
        <v>85</v>
      </c>
      <c r="D94" s="343">
        <v>1</v>
      </c>
      <c r="E94" s="342">
        <v>0</v>
      </c>
      <c r="F94" s="342">
        <f>D94*E94</f>
        <v>0</v>
      </c>
      <c r="G94" s="391"/>
      <c r="AMI94"/>
      <c r="AMJ94"/>
    </row>
    <row r="95" spans="1:1024" s="353" customFormat="1" ht="20.85" customHeight="1">
      <c r="A95" s="361">
        <v>28</v>
      </c>
      <c r="B95" s="363" t="s">
        <v>537</v>
      </c>
      <c r="C95" s="359" t="s">
        <v>531</v>
      </c>
      <c r="D95" s="359"/>
      <c r="E95" s="359"/>
      <c r="F95" s="358"/>
      <c r="G95" s="357" t="s">
        <v>536</v>
      </c>
      <c r="H95" s="362"/>
      <c r="I95" s="362"/>
      <c r="J95" s="362"/>
      <c r="K95" s="355"/>
      <c r="L95" s="354"/>
      <c r="AMI95"/>
      <c r="AMJ95"/>
    </row>
    <row r="96" spans="1:1024" s="338" customFormat="1" ht="19.350000000000001" customHeight="1">
      <c r="A96" s="392" t="s">
        <v>534</v>
      </c>
      <c r="B96" s="393" t="s">
        <v>535</v>
      </c>
      <c r="C96" s="393"/>
      <c r="D96" s="394"/>
      <c r="E96" s="395"/>
      <c r="F96" s="395">
        <f>F97</f>
        <v>0</v>
      </c>
      <c r="G96" s="391"/>
      <c r="AMI96"/>
      <c r="AMJ96"/>
    </row>
    <row r="97" spans="1:1024" s="338" customFormat="1" ht="24" customHeight="1">
      <c r="A97" s="344" t="s">
        <v>534</v>
      </c>
      <c r="B97" s="344" t="s">
        <v>533</v>
      </c>
      <c r="C97" s="344" t="s">
        <v>80</v>
      </c>
      <c r="D97" s="343">
        <v>2</v>
      </c>
      <c r="E97" s="342">
        <v>0</v>
      </c>
      <c r="F97" s="342">
        <f>D97*E97</f>
        <v>0</v>
      </c>
      <c r="G97" s="391"/>
      <c r="AMI97"/>
      <c r="AMJ97"/>
    </row>
    <row r="98" spans="1:1024" s="353" customFormat="1" ht="31.35" customHeight="1">
      <c r="A98" s="361">
        <v>29</v>
      </c>
      <c r="B98" s="360" t="s">
        <v>532</v>
      </c>
      <c r="C98" s="359" t="s">
        <v>531</v>
      </c>
      <c r="D98" s="359"/>
      <c r="E98" s="359"/>
      <c r="F98" s="358"/>
      <c r="G98" s="357" t="s">
        <v>530</v>
      </c>
      <c r="H98" s="356"/>
      <c r="I98" s="356"/>
      <c r="J98" s="356"/>
      <c r="K98" s="355"/>
      <c r="L98" s="354"/>
      <c r="AMI98"/>
      <c r="AMJ98"/>
    </row>
    <row r="99" spans="1:1024" s="338" customFormat="1" ht="13.35" customHeight="1">
      <c r="A99" s="347" t="s">
        <v>529</v>
      </c>
      <c r="B99" s="347" t="s">
        <v>528</v>
      </c>
      <c r="C99" s="347"/>
      <c r="D99" s="346"/>
      <c r="E99" s="345"/>
      <c r="F99" s="345">
        <v>0</v>
      </c>
      <c r="AMI99"/>
      <c r="AMJ99"/>
    </row>
    <row r="100" spans="1:1024" s="338" customFormat="1" ht="13.35" customHeight="1">
      <c r="A100" s="347"/>
      <c r="B100" s="347"/>
      <c r="C100" s="347"/>
      <c r="D100" s="346"/>
      <c r="E100" s="345"/>
      <c r="F100" s="345"/>
      <c r="AMI100"/>
      <c r="AMJ100"/>
    </row>
    <row r="101" spans="1:1024" s="338" customFormat="1" ht="28.5" customHeight="1">
      <c r="A101" s="347" t="s">
        <v>527</v>
      </c>
      <c r="B101" s="347" t="s">
        <v>526</v>
      </c>
      <c r="C101" s="347"/>
      <c r="D101" s="346"/>
      <c r="E101" s="345"/>
      <c r="F101" s="345">
        <f>SUM(F102:F105)</f>
        <v>0</v>
      </c>
      <c r="AMI101"/>
      <c r="AMJ101"/>
    </row>
    <row r="102" spans="1:1024" s="338" customFormat="1" ht="13.5" customHeight="1">
      <c r="A102" s="344" t="s">
        <v>525</v>
      </c>
      <c r="B102" s="344" t="s">
        <v>524</v>
      </c>
      <c r="C102" s="344" t="s">
        <v>90</v>
      </c>
      <c r="D102" s="343">
        <v>150</v>
      </c>
      <c r="E102" s="342">
        <v>0</v>
      </c>
      <c r="F102" s="342">
        <f>D102*E102</f>
        <v>0</v>
      </c>
      <c r="AMI102"/>
      <c r="AMJ102"/>
    </row>
    <row r="103" spans="1:1024" s="338" customFormat="1" ht="24" customHeight="1">
      <c r="A103" s="344" t="s">
        <v>523</v>
      </c>
      <c r="B103" s="344" t="s">
        <v>522</v>
      </c>
      <c r="C103" s="344" t="s">
        <v>90</v>
      </c>
      <c r="D103" s="343">
        <v>1350</v>
      </c>
      <c r="E103" s="342">
        <v>0</v>
      </c>
      <c r="F103" s="342">
        <f>D103*E103</f>
        <v>0</v>
      </c>
      <c r="AMI103"/>
      <c r="AMJ103"/>
    </row>
    <row r="104" spans="1:1024" s="338" customFormat="1" ht="13.5" customHeight="1">
      <c r="A104" s="352"/>
      <c r="B104" s="352" t="s">
        <v>521</v>
      </c>
      <c r="C104" s="352"/>
      <c r="D104" s="351">
        <v>1350</v>
      </c>
      <c r="E104" s="350"/>
      <c r="F104" s="342"/>
      <c r="AMI104"/>
      <c r="AMJ104"/>
    </row>
    <row r="105" spans="1:1024" s="338" customFormat="1" ht="13.5" customHeight="1">
      <c r="A105" s="344" t="s">
        <v>520</v>
      </c>
      <c r="B105" s="344" t="s">
        <v>519</v>
      </c>
      <c r="C105" s="344" t="s">
        <v>90</v>
      </c>
      <c r="D105" s="343">
        <v>150</v>
      </c>
      <c r="E105" s="342">
        <v>0</v>
      </c>
      <c r="F105" s="342">
        <f>D105*E105</f>
        <v>0</v>
      </c>
      <c r="AMI105"/>
      <c r="AMJ105"/>
    </row>
    <row r="106" spans="1:1024" s="338" customFormat="1" ht="28.5" customHeight="1">
      <c r="A106" s="347" t="s">
        <v>518</v>
      </c>
      <c r="B106" s="347" t="s">
        <v>517</v>
      </c>
      <c r="C106" s="347"/>
      <c r="D106" s="346"/>
      <c r="E106" s="345"/>
      <c r="F106" s="345">
        <f>F107</f>
        <v>0</v>
      </c>
      <c r="AMI106"/>
      <c r="AMJ106"/>
    </row>
    <row r="107" spans="1:1024" s="338" customFormat="1" ht="13.5" customHeight="1">
      <c r="A107" s="427" t="s">
        <v>516</v>
      </c>
      <c r="B107" s="427" t="s">
        <v>515</v>
      </c>
      <c r="C107" s="427" t="s">
        <v>85</v>
      </c>
      <c r="D107" s="428">
        <v>1</v>
      </c>
      <c r="E107" s="429">
        <v>0</v>
      </c>
      <c r="F107" s="429">
        <f>D107*E107</f>
        <v>0</v>
      </c>
      <c r="AMI107"/>
      <c r="AMJ107"/>
    </row>
    <row r="108" spans="1:1024">
      <c r="A108" s="349"/>
      <c r="B108" s="2"/>
      <c r="C108" s="3"/>
      <c r="D108" s="3"/>
      <c r="E108" s="3"/>
      <c r="F108" s="3"/>
      <c r="G108" s="348"/>
    </row>
    <row r="109" spans="1:1024" s="338" customFormat="1" ht="28.5" customHeight="1">
      <c r="A109" s="347" t="s">
        <v>514</v>
      </c>
      <c r="B109" s="347" t="s">
        <v>513</v>
      </c>
      <c r="C109" s="347"/>
      <c r="D109" s="346"/>
      <c r="E109" s="345"/>
      <c r="F109" s="345">
        <f>SUM(F110:F110)</f>
        <v>0</v>
      </c>
      <c r="AMI109"/>
      <c r="AMJ109"/>
    </row>
    <row r="110" spans="1:1024" s="338" customFormat="1" ht="13.5" customHeight="1">
      <c r="A110" s="427" t="s">
        <v>512</v>
      </c>
      <c r="B110" s="427" t="s">
        <v>511</v>
      </c>
      <c r="C110" s="427" t="s">
        <v>85</v>
      </c>
      <c r="D110" s="428">
        <v>1</v>
      </c>
      <c r="E110" s="429">
        <v>0</v>
      </c>
      <c r="F110" s="429">
        <f>D110*E110</f>
        <v>0</v>
      </c>
      <c r="AMI110"/>
      <c r="AMJ110"/>
    </row>
    <row r="111" spans="1:1024" s="338" customFormat="1" ht="30.75" customHeight="1">
      <c r="A111" s="341"/>
      <c r="B111" s="341" t="s">
        <v>510</v>
      </c>
      <c r="C111" s="341"/>
      <c r="D111" s="340"/>
      <c r="E111" s="339"/>
      <c r="F111" s="339">
        <f>F109+F106+F101+F99+F96+F93+F90+F88+F85+F81+F75+F70+F67+F64+F61+F58+F55+F52+F49+F46+F43+F40+F37+F34+F29+F25+F21+F16+F11+F8</f>
        <v>0</v>
      </c>
      <c r="AMI111"/>
      <c r="AMJ111"/>
    </row>
    <row r="112" spans="1:1024">
      <c r="B112" s="4"/>
      <c r="F112" s="4"/>
      <c r="G112" s="4"/>
    </row>
    <row r="113" spans="2:7">
      <c r="B113" s="4"/>
      <c r="F113" s="4"/>
      <c r="G113" s="4"/>
    </row>
    <row r="114" spans="2:7">
      <c r="B114" s="4"/>
      <c r="F114" s="4"/>
      <c r="G114" s="4"/>
    </row>
    <row r="115" spans="2:7">
      <c r="B115" s="4"/>
      <c r="F115" s="4"/>
      <c r="G115" s="4"/>
    </row>
    <row r="116" spans="2:7">
      <c r="B116" s="4"/>
      <c r="F116" s="4"/>
      <c r="G116" s="4"/>
    </row>
    <row r="117" spans="2:7">
      <c r="B117" s="4"/>
      <c r="F117" s="4"/>
      <c r="G117" s="4"/>
    </row>
    <row r="118" spans="2:7">
      <c r="B118" s="4"/>
      <c r="F118" s="4"/>
      <c r="G118" s="4"/>
    </row>
    <row r="119" spans="2:7">
      <c r="B119" s="4"/>
      <c r="F119" s="4"/>
      <c r="G119" s="4"/>
    </row>
    <row r="120" spans="2:7">
      <c r="B120" s="4"/>
      <c r="F120" s="4"/>
      <c r="G120" s="4"/>
    </row>
    <row r="121" spans="2:7">
      <c r="B121" s="4"/>
      <c r="F121" s="4"/>
      <c r="G121" s="4"/>
    </row>
    <row r="122" spans="2:7">
      <c r="B122" s="4"/>
      <c r="F122" s="4"/>
      <c r="G122" s="4"/>
    </row>
    <row r="123" spans="2:7">
      <c r="B123" s="4"/>
      <c r="F123" s="4"/>
      <c r="G123" s="4"/>
    </row>
    <row r="124" spans="2:7">
      <c r="B124" s="4"/>
      <c r="F124" s="4"/>
      <c r="G124" s="4"/>
    </row>
    <row r="125" spans="2:7">
      <c r="B125" s="4"/>
      <c r="F125" s="4"/>
      <c r="G125" s="4"/>
    </row>
    <row r="126" spans="2:7">
      <c r="B126" s="4"/>
      <c r="F126" s="4"/>
      <c r="G126" s="4"/>
    </row>
    <row r="127" spans="2:7">
      <c r="B127" s="4"/>
      <c r="F127" s="4"/>
      <c r="G127" s="4"/>
    </row>
    <row r="128" spans="2:7">
      <c r="B128" s="4"/>
      <c r="F128" s="4"/>
      <c r="G128" s="4"/>
    </row>
    <row r="129" spans="2:7">
      <c r="B129" s="4"/>
      <c r="F129" s="4"/>
      <c r="G129" s="4"/>
    </row>
    <row r="130" spans="2:7">
      <c r="B130" s="4"/>
      <c r="F130" s="4"/>
      <c r="G130" s="4"/>
    </row>
    <row r="131" spans="2:7">
      <c r="B131" s="4"/>
      <c r="F131" s="4"/>
      <c r="G131" s="4"/>
    </row>
    <row r="132" spans="2:7">
      <c r="B132" s="4"/>
      <c r="F132" s="4"/>
      <c r="G132" s="4"/>
    </row>
    <row r="133" spans="2:7">
      <c r="B133" s="4"/>
      <c r="F133" s="4"/>
      <c r="G133" s="4"/>
    </row>
    <row r="134" spans="2:7">
      <c r="B134" s="4"/>
      <c r="F134" s="4"/>
      <c r="G134" s="4"/>
    </row>
    <row r="135" spans="2:7">
      <c r="B135" s="4"/>
      <c r="F135" s="4"/>
      <c r="G135" s="4"/>
    </row>
    <row r="136" spans="2:7">
      <c r="B136" s="4"/>
      <c r="F136" s="4"/>
      <c r="G136" s="4"/>
    </row>
    <row r="137" spans="2:7">
      <c r="B137" s="4"/>
      <c r="F137" s="4"/>
      <c r="G137" s="4"/>
    </row>
    <row r="138" spans="2:7">
      <c r="B138" s="4"/>
      <c r="F138" s="4"/>
      <c r="G138" s="4"/>
    </row>
    <row r="139" spans="2:7">
      <c r="B139" s="4"/>
      <c r="F139" s="4"/>
      <c r="G139" s="4"/>
    </row>
  </sheetData>
  <mergeCells count="2">
    <mergeCell ref="A2:G2"/>
    <mergeCell ref="A3:B3"/>
  </mergeCells>
  <pageMargins left="0.78749999999999998" right="0.78749999999999998" top="1.05277777777778" bottom="1.05277777777778" header="0.78749999999999998" footer="0.78749999999999998"/>
  <pageSetup paperSize="9" firstPageNumber="0" orientation="portrait" horizontalDpi="300" verticalDpi="300" r:id="rId1"/>
  <headerFooter>
    <oddHeader>&amp;C&amp;"Times New Roman,obyčejné"&amp;12&amp;A</oddHeader>
    <oddFooter>&amp;C&amp;"Times New Roman,obyčejné"&amp;12Stránka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Rekapitulace</vt:lpstr>
      <vt:lpstr>I. TECHNICKÉ A HERNÍ PRVKY</vt:lpstr>
      <vt:lpstr>II. SADOVÉ ÚPRAVY</vt:lpstr>
      <vt:lpstr>III. Stav. techn. práce-opravy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Alena Rabasová</dc:creator>
  <cp:lastModifiedBy>MS</cp:lastModifiedBy>
  <cp:revision>1</cp:revision>
  <cp:lastPrinted>2019-12-10T10:46:06Z</cp:lastPrinted>
  <dcterms:created xsi:type="dcterms:W3CDTF">2004-03-28T16:34:34Z</dcterms:created>
  <dcterms:modified xsi:type="dcterms:W3CDTF">2020-04-29T10:41:03Z</dcterms:modified>
</cp:coreProperties>
</file>