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UO_5_Knapovec\"/>
    </mc:Choice>
  </mc:AlternateContent>
  <xr:revisionPtr revIDLastSave="0" documentId="13_ncr:11_{92AA7B35-BDED-49BA-980E-FA55C0B4E871}" xr6:coauthVersionLast="47" xr6:coauthVersionMax="47" xr10:uidLastSave="{00000000-0000-0000-0000-000000000000}"/>
  <bookViews>
    <workbookView xWindow="-120" yWindow="-120" windowWidth="38640" windowHeight="2124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VON VON Naklady" sheetId="12" r:id="rId4"/>
    <sheet name="SO-01 SO-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'SO-01 SO-01 Pol'!$1:$7</definedName>
    <definedName name="_xlnm.Print_Titles" localSheetId="3">'VON VON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'SO-01 SO-01 Pol'!$A$1:$Y$496</definedName>
    <definedName name="_xlnm.Print_Area" localSheetId="1">Stavba!$A$1:$J$84</definedName>
    <definedName name="_xlnm.Print_Area" localSheetId="3">'VON VON Naklady'!$A$1:$Y$99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G44" i="1"/>
  <c r="F44" i="1"/>
  <c r="G43" i="1"/>
  <c r="F43" i="1"/>
  <c r="G41" i="1"/>
  <c r="F41" i="1"/>
  <c r="G40" i="1"/>
  <c r="F40" i="1"/>
  <c r="G39" i="1"/>
  <c r="F39" i="1"/>
  <c r="G490" i="13"/>
  <c r="BA205" i="13"/>
  <c r="BA141" i="13"/>
  <c r="BA121" i="13"/>
  <c r="BA74" i="13"/>
  <c r="BA62" i="13"/>
  <c r="BA48" i="13"/>
  <c r="BA45" i="13"/>
  <c r="BA36" i="13"/>
  <c r="BA33" i="13"/>
  <c r="BA30" i="13"/>
  <c r="BA27" i="13"/>
  <c r="BA24" i="13"/>
  <c r="BA17" i="13"/>
  <c r="G8" i="13"/>
  <c r="G9" i="13"/>
  <c r="M9" i="13" s="1"/>
  <c r="M8" i="13" s="1"/>
  <c r="I9" i="13"/>
  <c r="I8" i="13" s="1"/>
  <c r="K9" i="13"/>
  <c r="K8" i="13" s="1"/>
  <c r="O9" i="13"/>
  <c r="O8" i="13" s="1"/>
  <c r="Q9" i="13"/>
  <c r="Q8" i="13" s="1"/>
  <c r="V9" i="13"/>
  <c r="V8" i="13" s="1"/>
  <c r="G11" i="13"/>
  <c r="I11" i="13"/>
  <c r="K11" i="13"/>
  <c r="M11" i="13"/>
  <c r="O11" i="13"/>
  <c r="Q11" i="13"/>
  <c r="V11" i="13"/>
  <c r="G13" i="13"/>
  <c r="I13" i="13"/>
  <c r="K13" i="13"/>
  <c r="M13" i="13"/>
  <c r="O13" i="13"/>
  <c r="Q13" i="13"/>
  <c r="V13" i="13"/>
  <c r="G16" i="13"/>
  <c r="I16" i="13"/>
  <c r="K16" i="13"/>
  <c r="M16" i="13"/>
  <c r="O16" i="13"/>
  <c r="Q16" i="13"/>
  <c r="V16" i="13"/>
  <c r="G19" i="13"/>
  <c r="M19" i="13" s="1"/>
  <c r="I19" i="13"/>
  <c r="K19" i="13"/>
  <c r="O19" i="13"/>
  <c r="Q19" i="13"/>
  <c r="V19" i="13"/>
  <c r="G23" i="13"/>
  <c r="I23" i="13"/>
  <c r="K23" i="13"/>
  <c r="M23" i="13"/>
  <c r="O23" i="13"/>
  <c r="Q23" i="13"/>
  <c r="V23" i="13"/>
  <c r="G26" i="13"/>
  <c r="M26" i="13" s="1"/>
  <c r="I26" i="13"/>
  <c r="K26" i="13"/>
  <c r="O26" i="13"/>
  <c r="Q26" i="13"/>
  <c r="V26" i="13"/>
  <c r="G29" i="13"/>
  <c r="M29" i="13" s="1"/>
  <c r="I29" i="13"/>
  <c r="K29" i="13"/>
  <c r="O29" i="13"/>
  <c r="Q29" i="13"/>
  <c r="V29" i="13"/>
  <c r="G32" i="13"/>
  <c r="M32" i="13" s="1"/>
  <c r="I32" i="13"/>
  <c r="K32" i="13"/>
  <c r="O32" i="13"/>
  <c r="Q32" i="13"/>
  <c r="V32" i="13"/>
  <c r="G35" i="13"/>
  <c r="I35" i="13"/>
  <c r="K35" i="13"/>
  <c r="M35" i="13"/>
  <c r="O35" i="13"/>
  <c r="Q35" i="13"/>
  <c r="V35" i="13"/>
  <c r="G38" i="13"/>
  <c r="I38" i="13"/>
  <c r="K38" i="13"/>
  <c r="M38" i="13"/>
  <c r="O38" i="13"/>
  <c r="Q38" i="13"/>
  <c r="V38" i="13"/>
  <c r="G41" i="13"/>
  <c r="I41" i="13"/>
  <c r="K41" i="13"/>
  <c r="M41" i="13"/>
  <c r="O41" i="13"/>
  <c r="Q41" i="13"/>
  <c r="V41" i="13"/>
  <c r="G44" i="13"/>
  <c r="I44" i="13"/>
  <c r="K44" i="13"/>
  <c r="M44" i="13"/>
  <c r="O44" i="13"/>
  <c r="Q44" i="13"/>
  <c r="V44" i="13"/>
  <c r="G47" i="13"/>
  <c r="M47" i="13" s="1"/>
  <c r="I47" i="13"/>
  <c r="K47" i="13"/>
  <c r="O47" i="13"/>
  <c r="Q47" i="13"/>
  <c r="V47" i="13"/>
  <c r="Q50" i="13"/>
  <c r="V50" i="13"/>
  <c r="G51" i="13"/>
  <c r="M51" i="13" s="1"/>
  <c r="M50" i="13" s="1"/>
  <c r="I51" i="13"/>
  <c r="I50" i="13" s="1"/>
  <c r="K51" i="13"/>
  <c r="K50" i="13" s="1"/>
  <c r="O51" i="13"/>
  <c r="O50" i="13" s="1"/>
  <c r="Q51" i="13"/>
  <c r="V51" i="13"/>
  <c r="G56" i="13"/>
  <c r="M56" i="13" s="1"/>
  <c r="I56" i="13"/>
  <c r="K56" i="13"/>
  <c r="O56" i="13"/>
  <c r="Q56" i="13"/>
  <c r="V56" i="13"/>
  <c r="G58" i="13"/>
  <c r="I58" i="13"/>
  <c r="K58" i="13"/>
  <c r="M58" i="13"/>
  <c r="O58" i="13"/>
  <c r="Q58" i="13"/>
  <c r="V58" i="13"/>
  <c r="G60" i="13"/>
  <c r="I60" i="13"/>
  <c r="K60" i="13"/>
  <c r="M60" i="13"/>
  <c r="O60" i="13"/>
  <c r="Q60" i="13"/>
  <c r="V60" i="13"/>
  <c r="G65" i="13"/>
  <c r="O65" i="13"/>
  <c r="G66" i="13"/>
  <c r="M66" i="13" s="1"/>
  <c r="M65" i="13" s="1"/>
  <c r="I66" i="13"/>
  <c r="I65" i="13" s="1"/>
  <c r="K66" i="13"/>
  <c r="O66" i="13"/>
  <c r="Q66" i="13"/>
  <c r="Q65" i="13" s="1"/>
  <c r="V66" i="13"/>
  <c r="V65" i="13" s="1"/>
  <c r="G69" i="13"/>
  <c r="I69" i="13"/>
  <c r="K69" i="13"/>
  <c r="K65" i="13" s="1"/>
  <c r="M69" i="13"/>
  <c r="O69" i="13"/>
  <c r="Q69" i="13"/>
  <c r="V69" i="13"/>
  <c r="G72" i="13"/>
  <c r="V72" i="13"/>
  <c r="G73" i="13"/>
  <c r="M73" i="13" s="1"/>
  <c r="I73" i="13"/>
  <c r="I72" i="13" s="1"/>
  <c r="K73" i="13"/>
  <c r="K72" i="13" s="1"/>
  <c r="O73" i="13"/>
  <c r="O72" i="13" s="1"/>
  <c r="Q73" i="13"/>
  <c r="Q72" i="13" s="1"/>
  <c r="V73" i="13"/>
  <c r="G76" i="13"/>
  <c r="M76" i="13" s="1"/>
  <c r="I76" i="13"/>
  <c r="K76" i="13"/>
  <c r="O76" i="13"/>
  <c r="Q76" i="13"/>
  <c r="V76" i="13"/>
  <c r="G78" i="13"/>
  <c r="I78" i="13"/>
  <c r="V78" i="13"/>
  <c r="G79" i="13"/>
  <c r="I79" i="13"/>
  <c r="K79" i="13"/>
  <c r="K78" i="13" s="1"/>
  <c r="M79" i="13"/>
  <c r="M78" i="13" s="1"/>
  <c r="O79" i="13"/>
  <c r="O78" i="13" s="1"/>
  <c r="Q79" i="13"/>
  <c r="Q78" i="13" s="1"/>
  <c r="V79" i="13"/>
  <c r="G83" i="13"/>
  <c r="I83" i="13"/>
  <c r="K83" i="13"/>
  <c r="M83" i="13"/>
  <c r="O83" i="13"/>
  <c r="Q83" i="13"/>
  <c r="V83" i="13"/>
  <c r="I86" i="13"/>
  <c r="O86" i="13"/>
  <c r="Q86" i="13"/>
  <c r="V86" i="13"/>
  <c r="G87" i="13"/>
  <c r="M87" i="13" s="1"/>
  <c r="I87" i="13"/>
  <c r="K87" i="13"/>
  <c r="K86" i="13" s="1"/>
  <c r="O87" i="13"/>
  <c r="Q87" i="13"/>
  <c r="V87" i="13"/>
  <c r="G95" i="13"/>
  <c r="G86" i="13" s="1"/>
  <c r="I95" i="13"/>
  <c r="K95" i="13"/>
  <c r="O95" i="13"/>
  <c r="Q95" i="13"/>
  <c r="V95" i="13"/>
  <c r="G112" i="13"/>
  <c r="I112" i="13"/>
  <c r="G113" i="13"/>
  <c r="M113" i="13" s="1"/>
  <c r="M112" i="13" s="1"/>
  <c r="I113" i="13"/>
  <c r="K113" i="13"/>
  <c r="K112" i="13" s="1"/>
  <c r="O113" i="13"/>
  <c r="O112" i="13" s="1"/>
  <c r="Q113" i="13"/>
  <c r="Q112" i="13" s="1"/>
  <c r="V113" i="13"/>
  <c r="G117" i="13"/>
  <c r="I117" i="13"/>
  <c r="K117" i="13"/>
  <c r="M117" i="13"/>
  <c r="O117" i="13"/>
  <c r="Q117" i="13"/>
  <c r="V117" i="13"/>
  <c r="G120" i="13"/>
  <c r="I120" i="13"/>
  <c r="K120" i="13"/>
  <c r="M120" i="13"/>
  <c r="O120" i="13"/>
  <c r="Q120" i="13"/>
  <c r="V120" i="13"/>
  <c r="V112" i="13" s="1"/>
  <c r="G123" i="13"/>
  <c r="I123" i="13"/>
  <c r="K123" i="13"/>
  <c r="M123" i="13"/>
  <c r="O123" i="13"/>
  <c r="Q123" i="13"/>
  <c r="V123" i="13"/>
  <c r="G128" i="13"/>
  <c r="I128" i="13"/>
  <c r="K128" i="13"/>
  <c r="M128" i="13"/>
  <c r="O128" i="13"/>
  <c r="Q128" i="13"/>
  <c r="V128" i="13"/>
  <c r="G131" i="13"/>
  <c r="I131" i="13"/>
  <c r="K131" i="13"/>
  <c r="M131" i="13"/>
  <c r="O131" i="13"/>
  <c r="Q131" i="13"/>
  <c r="V131" i="13"/>
  <c r="G134" i="13"/>
  <c r="M134" i="13" s="1"/>
  <c r="I134" i="13"/>
  <c r="K134" i="13"/>
  <c r="O134" i="13"/>
  <c r="Q134" i="13"/>
  <c r="V134" i="13"/>
  <c r="G137" i="13"/>
  <c r="M137" i="13" s="1"/>
  <c r="I137" i="13"/>
  <c r="K137" i="13"/>
  <c r="O137" i="13"/>
  <c r="Q137" i="13"/>
  <c r="V137" i="13"/>
  <c r="G139" i="13"/>
  <c r="I139" i="13"/>
  <c r="K139" i="13"/>
  <c r="G140" i="13"/>
  <c r="I140" i="13"/>
  <c r="K140" i="13"/>
  <c r="M140" i="13"/>
  <c r="M139" i="13" s="1"/>
  <c r="O140" i="13"/>
  <c r="O139" i="13" s="1"/>
  <c r="Q140" i="13"/>
  <c r="Q139" i="13" s="1"/>
  <c r="V140" i="13"/>
  <c r="V139" i="13" s="1"/>
  <c r="G149" i="13"/>
  <c r="I149" i="13"/>
  <c r="K149" i="13"/>
  <c r="M149" i="13"/>
  <c r="O149" i="13"/>
  <c r="Q149" i="13"/>
  <c r="V149" i="13"/>
  <c r="G166" i="13"/>
  <c r="I166" i="13"/>
  <c r="K166" i="13"/>
  <c r="M166" i="13"/>
  <c r="O166" i="13"/>
  <c r="Q166" i="13"/>
  <c r="V166" i="13"/>
  <c r="I185" i="13"/>
  <c r="O185" i="13"/>
  <c r="Q185" i="13"/>
  <c r="V185" i="13"/>
  <c r="G186" i="13"/>
  <c r="M186" i="13" s="1"/>
  <c r="I186" i="13"/>
  <c r="K186" i="13"/>
  <c r="K185" i="13" s="1"/>
  <c r="O186" i="13"/>
  <c r="Q186" i="13"/>
  <c r="V186" i="13"/>
  <c r="G189" i="13"/>
  <c r="G185" i="13" s="1"/>
  <c r="I189" i="13"/>
  <c r="K189" i="13"/>
  <c r="O189" i="13"/>
  <c r="Q189" i="13"/>
  <c r="V189" i="13"/>
  <c r="G192" i="13"/>
  <c r="I192" i="13"/>
  <c r="G193" i="13"/>
  <c r="M193" i="13" s="1"/>
  <c r="M192" i="13" s="1"/>
  <c r="I193" i="13"/>
  <c r="K193" i="13"/>
  <c r="K192" i="13" s="1"/>
  <c r="O193" i="13"/>
  <c r="O192" i="13" s="1"/>
  <c r="Q193" i="13"/>
  <c r="Q192" i="13" s="1"/>
  <c r="V193" i="13"/>
  <c r="G197" i="13"/>
  <c r="I197" i="13"/>
  <c r="K197" i="13"/>
  <c r="M197" i="13"/>
  <c r="O197" i="13"/>
  <c r="Q197" i="13"/>
  <c r="V197" i="13"/>
  <c r="G201" i="13"/>
  <c r="I201" i="13"/>
  <c r="K201" i="13"/>
  <c r="M201" i="13"/>
  <c r="O201" i="13"/>
  <c r="Q201" i="13"/>
  <c r="V201" i="13"/>
  <c r="V192" i="13" s="1"/>
  <c r="O203" i="13"/>
  <c r="Q203" i="13"/>
  <c r="G204" i="13"/>
  <c r="I204" i="13"/>
  <c r="K204" i="13"/>
  <c r="K203" i="13" s="1"/>
  <c r="M204" i="13"/>
  <c r="O204" i="13"/>
  <c r="Q204" i="13"/>
  <c r="V204" i="13"/>
  <c r="V203" i="13" s="1"/>
  <c r="G207" i="13"/>
  <c r="I207" i="13"/>
  <c r="I203" i="13" s="1"/>
  <c r="K207" i="13"/>
  <c r="M207" i="13"/>
  <c r="O207" i="13"/>
  <c r="Q207" i="13"/>
  <c r="V207" i="13"/>
  <c r="G210" i="13"/>
  <c r="M210" i="13" s="1"/>
  <c r="M203" i="13" s="1"/>
  <c r="I210" i="13"/>
  <c r="K210" i="13"/>
  <c r="O210" i="13"/>
  <c r="Q210" i="13"/>
  <c r="V210" i="13"/>
  <c r="G213" i="13"/>
  <c r="G212" i="13" s="1"/>
  <c r="I213" i="13"/>
  <c r="I212" i="13" s="1"/>
  <c r="K213" i="13"/>
  <c r="K212" i="13" s="1"/>
  <c r="O213" i="13"/>
  <c r="Q213" i="13"/>
  <c r="V213" i="13"/>
  <c r="V212" i="13" s="1"/>
  <c r="G215" i="13"/>
  <c r="I215" i="13"/>
  <c r="K215" i="13"/>
  <c r="M215" i="13"/>
  <c r="O215" i="13"/>
  <c r="Q215" i="13"/>
  <c r="Q212" i="13" s="1"/>
  <c r="V215" i="13"/>
  <c r="G219" i="13"/>
  <c r="I219" i="13"/>
  <c r="K219" i="13"/>
  <c r="M219" i="13"/>
  <c r="O219" i="13"/>
  <c r="O212" i="13" s="1"/>
  <c r="Q219" i="13"/>
  <c r="V219" i="13"/>
  <c r="G222" i="13"/>
  <c r="I222" i="13"/>
  <c r="K222" i="13"/>
  <c r="M222" i="13"/>
  <c r="O222" i="13"/>
  <c r="Q222" i="13"/>
  <c r="V222" i="13"/>
  <c r="I226" i="13"/>
  <c r="O226" i="13"/>
  <c r="Q226" i="13"/>
  <c r="V226" i="13"/>
  <c r="G227" i="13"/>
  <c r="I227" i="13"/>
  <c r="K227" i="13"/>
  <c r="K226" i="13" s="1"/>
  <c r="M227" i="13"/>
  <c r="O227" i="13"/>
  <c r="Q227" i="13"/>
  <c r="V227" i="13"/>
  <c r="G231" i="13"/>
  <c r="G226" i="13" s="1"/>
  <c r="I231" i="13"/>
  <c r="K231" i="13"/>
  <c r="O231" i="13"/>
  <c r="Q231" i="13"/>
  <c r="V231" i="13"/>
  <c r="G235" i="13"/>
  <c r="I235" i="13"/>
  <c r="V235" i="13"/>
  <c r="G236" i="13"/>
  <c r="M236" i="13" s="1"/>
  <c r="M235" i="13" s="1"/>
  <c r="I236" i="13"/>
  <c r="K236" i="13"/>
  <c r="K235" i="13" s="1"/>
  <c r="O236" i="13"/>
  <c r="O235" i="13" s="1"/>
  <c r="Q236" i="13"/>
  <c r="Q235" i="13" s="1"/>
  <c r="V236" i="13"/>
  <c r="G239" i="13"/>
  <c r="I239" i="13"/>
  <c r="K239" i="13"/>
  <c r="M239" i="13"/>
  <c r="O239" i="13"/>
  <c r="Q239" i="13"/>
  <c r="V239" i="13"/>
  <c r="G245" i="13"/>
  <c r="G244" i="13" s="1"/>
  <c r="I245" i="13"/>
  <c r="K245" i="13"/>
  <c r="M245" i="13"/>
  <c r="M244" i="13" s="1"/>
  <c r="O245" i="13"/>
  <c r="O244" i="13" s="1"/>
  <c r="Q245" i="13"/>
  <c r="Q244" i="13" s="1"/>
  <c r="V245" i="13"/>
  <c r="G247" i="13"/>
  <c r="I247" i="13"/>
  <c r="K247" i="13"/>
  <c r="M247" i="13"/>
  <c r="O247" i="13"/>
  <c r="Q247" i="13"/>
  <c r="V247" i="13"/>
  <c r="V244" i="13" s="1"/>
  <c r="G262" i="13"/>
  <c r="I262" i="13"/>
  <c r="I244" i="13" s="1"/>
  <c r="K262" i="13"/>
  <c r="K244" i="13" s="1"/>
  <c r="M262" i="13"/>
  <c r="O262" i="13"/>
  <c r="Q262" i="13"/>
  <c r="V262" i="13"/>
  <c r="G266" i="13"/>
  <c r="M266" i="13" s="1"/>
  <c r="I266" i="13"/>
  <c r="K266" i="13"/>
  <c r="O266" i="13"/>
  <c r="Q266" i="13"/>
  <c r="V266" i="13"/>
  <c r="G268" i="13"/>
  <c r="M268" i="13" s="1"/>
  <c r="I268" i="13"/>
  <c r="K268" i="13"/>
  <c r="O268" i="13"/>
  <c r="Q268" i="13"/>
  <c r="V268" i="13"/>
  <c r="G270" i="13"/>
  <c r="M270" i="13" s="1"/>
  <c r="I270" i="13"/>
  <c r="K270" i="13"/>
  <c r="O270" i="13"/>
  <c r="Q270" i="13"/>
  <c r="V270" i="13"/>
  <c r="G272" i="13"/>
  <c r="I272" i="13"/>
  <c r="K272" i="13"/>
  <c r="M272" i="13"/>
  <c r="O272" i="13"/>
  <c r="Q272" i="13"/>
  <c r="V272" i="13"/>
  <c r="G274" i="13"/>
  <c r="I274" i="13"/>
  <c r="K274" i="13"/>
  <c r="M274" i="13"/>
  <c r="O274" i="13"/>
  <c r="Q274" i="13"/>
  <c r="V274" i="13"/>
  <c r="G276" i="13"/>
  <c r="I276" i="13"/>
  <c r="K276" i="13"/>
  <c r="M276" i="13"/>
  <c r="O276" i="13"/>
  <c r="Q276" i="13"/>
  <c r="V276" i="13"/>
  <c r="G290" i="13"/>
  <c r="M290" i="13" s="1"/>
  <c r="I290" i="13"/>
  <c r="K290" i="13"/>
  <c r="O290" i="13"/>
  <c r="Q290" i="13"/>
  <c r="V290" i="13"/>
  <c r="G295" i="13"/>
  <c r="I295" i="13"/>
  <c r="K295" i="13"/>
  <c r="M295" i="13"/>
  <c r="O295" i="13"/>
  <c r="Q295" i="13"/>
  <c r="V295" i="13"/>
  <c r="G308" i="13"/>
  <c r="M308" i="13" s="1"/>
  <c r="I308" i="13"/>
  <c r="K308" i="13"/>
  <c r="O308" i="13"/>
  <c r="Q308" i="13"/>
  <c r="V308" i="13"/>
  <c r="G310" i="13"/>
  <c r="M310" i="13" s="1"/>
  <c r="I310" i="13"/>
  <c r="K310" i="13"/>
  <c r="O310" i="13"/>
  <c r="Q310" i="13"/>
  <c r="V310" i="13"/>
  <c r="G312" i="13"/>
  <c r="M312" i="13" s="1"/>
  <c r="I312" i="13"/>
  <c r="K312" i="13"/>
  <c r="O312" i="13"/>
  <c r="Q312" i="13"/>
  <c r="V312" i="13"/>
  <c r="G314" i="13"/>
  <c r="I314" i="13"/>
  <c r="K314" i="13"/>
  <c r="M314" i="13"/>
  <c r="O314" i="13"/>
  <c r="Q314" i="13"/>
  <c r="V314" i="13"/>
  <c r="G316" i="13"/>
  <c r="I316" i="13"/>
  <c r="K316" i="13"/>
  <c r="M316" i="13"/>
  <c r="O316" i="13"/>
  <c r="Q316" i="13"/>
  <c r="V316" i="13"/>
  <c r="G318" i="13"/>
  <c r="I318" i="13"/>
  <c r="K318" i="13"/>
  <c r="M318" i="13"/>
  <c r="O318" i="13"/>
  <c r="Q318" i="13"/>
  <c r="V318" i="13"/>
  <c r="G320" i="13"/>
  <c r="I320" i="13"/>
  <c r="K320" i="13"/>
  <c r="M320" i="13"/>
  <c r="O320" i="13"/>
  <c r="Q320" i="13"/>
  <c r="V320" i="13"/>
  <c r="G322" i="13"/>
  <c r="I322" i="13"/>
  <c r="K322" i="13"/>
  <c r="M322" i="13"/>
  <c r="O322" i="13"/>
  <c r="Q322" i="13"/>
  <c r="V322" i="13"/>
  <c r="G324" i="13"/>
  <c r="M324" i="13" s="1"/>
  <c r="I324" i="13"/>
  <c r="K324" i="13"/>
  <c r="O324" i="13"/>
  <c r="Q324" i="13"/>
  <c r="V324" i="13"/>
  <c r="G326" i="13"/>
  <c r="M326" i="13" s="1"/>
  <c r="I326" i="13"/>
  <c r="K326" i="13"/>
  <c r="O326" i="13"/>
  <c r="Q326" i="13"/>
  <c r="V326" i="13"/>
  <c r="G328" i="13"/>
  <c r="M328" i="13" s="1"/>
  <c r="I328" i="13"/>
  <c r="K328" i="13"/>
  <c r="O328" i="13"/>
  <c r="Q328" i="13"/>
  <c r="V328" i="13"/>
  <c r="G330" i="13"/>
  <c r="I330" i="13"/>
  <c r="K330" i="13"/>
  <c r="M330" i="13"/>
  <c r="O330" i="13"/>
  <c r="Q330" i="13"/>
  <c r="V330" i="13"/>
  <c r="G333" i="13"/>
  <c r="I333" i="13"/>
  <c r="K333" i="13"/>
  <c r="M333" i="13"/>
  <c r="O333" i="13"/>
  <c r="Q333" i="13"/>
  <c r="V333" i="13"/>
  <c r="G335" i="13"/>
  <c r="I335" i="13"/>
  <c r="K335" i="13"/>
  <c r="M335" i="13"/>
  <c r="O335" i="13"/>
  <c r="Q335" i="13"/>
  <c r="V335" i="13"/>
  <c r="G337" i="13"/>
  <c r="M337" i="13" s="1"/>
  <c r="I337" i="13"/>
  <c r="K337" i="13"/>
  <c r="O337" i="13"/>
  <c r="Q337" i="13"/>
  <c r="V337" i="13"/>
  <c r="G340" i="13"/>
  <c r="I340" i="13"/>
  <c r="K340" i="13"/>
  <c r="M340" i="13"/>
  <c r="O340" i="13"/>
  <c r="Q340" i="13"/>
  <c r="V340" i="13"/>
  <c r="G342" i="13"/>
  <c r="M342" i="13" s="1"/>
  <c r="I342" i="13"/>
  <c r="K342" i="13"/>
  <c r="O342" i="13"/>
  <c r="Q342" i="13"/>
  <c r="V342" i="13"/>
  <c r="G345" i="13"/>
  <c r="M345" i="13" s="1"/>
  <c r="I345" i="13"/>
  <c r="K345" i="13"/>
  <c r="O345" i="13"/>
  <c r="Q345" i="13"/>
  <c r="V345" i="13"/>
  <c r="G349" i="13"/>
  <c r="G350" i="13"/>
  <c r="I350" i="13"/>
  <c r="I349" i="13" s="1"/>
  <c r="K350" i="13"/>
  <c r="K349" i="13" s="1"/>
  <c r="M350" i="13"/>
  <c r="M349" i="13" s="1"/>
  <c r="O350" i="13"/>
  <c r="Q350" i="13"/>
  <c r="V350" i="13"/>
  <c r="V349" i="13" s="1"/>
  <c r="G352" i="13"/>
  <c r="I352" i="13"/>
  <c r="K352" i="13"/>
  <c r="M352" i="13"/>
  <c r="O352" i="13"/>
  <c r="O349" i="13" s="1"/>
  <c r="Q352" i="13"/>
  <c r="V352" i="13"/>
  <c r="G354" i="13"/>
  <c r="I354" i="13"/>
  <c r="K354" i="13"/>
  <c r="M354" i="13"/>
  <c r="O354" i="13"/>
  <c r="Q354" i="13"/>
  <c r="Q349" i="13" s="1"/>
  <c r="V354" i="13"/>
  <c r="G356" i="13"/>
  <c r="I356" i="13"/>
  <c r="K356" i="13"/>
  <c r="M356" i="13"/>
  <c r="O356" i="13"/>
  <c r="Q356" i="13"/>
  <c r="V356" i="13"/>
  <c r="V361" i="13"/>
  <c r="G362" i="13"/>
  <c r="M362" i="13" s="1"/>
  <c r="I362" i="13"/>
  <c r="K362" i="13"/>
  <c r="O362" i="13"/>
  <c r="O361" i="13" s="1"/>
  <c r="Q362" i="13"/>
  <c r="V362" i="13"/>
  <c r="G364" i="13"/>
  <c r="M364" i="13" s="1"/>
  <c r="I364" i="13"/>
  <c r="I361" i="13" s="1"/>
  <c r="K364" i="13"/>
  <c r="O364" i="13"/>
  <c r="Q364" i="13"/>
  <c r="V364" i="13"/>
  <c r="G372" i="13"/>
  <c r="M372" i="13" s="1"/>
  <c r="I372" i="13"/>
  <c r="K372" i="13"/>
  <c r="K361" i="13" s="1"/>
  <c r="O372" i="13"/>
  <c r="Q372" i="13"/>
  <c r="V372" i="13"/>
  <c r="G375" i="13"/>
  <c r="I375" i="13"/>
  <c r="K375" i="13"/>
  <c r="M375" i="13"/>
  <c r="O375" i="13"/>
  <c r="Q375" i="13"/>
  <c r="V375" i="13"/>
  <c r="G378" i="13"/>
  <c r="I378" i="13"/>
  <c r="K378" i="13"/>
  <c r="M378" i="13"/>
  <c r="O378" i="13"/>
  <c r="Q378" i="13"/>
  <c r="V378" i="13"/>
  <c r="G380" i="13"/>
  <c r="I380" i="13"/>
  <c r="K380" i="13"/>
  <c r="M380" i="13"/>
  <c r="O380" i="13"/>
  <c r="Q380" i="13"/>
  <c r="Q361" i="13" s="1"/>
  <c r="V380" i="13"/>
  <c r="G383" i="13"/>
  <c r="M383" i="13" s="1"/>
  <c r="I383" i="13"/>
  <c r="K383" i="13"/>
  <c r="O383" i="13"/>
  <c r="Q383" i="13"/>
  <c r="V383" i="13"/>
  <c r="G385" i="13"/>
  <c r="I385" i="13"/>
  <c r="K385" i="13"/>
  <c r="M385" i="13"/>
  <c r="O385" i="13"/>
  <c r="Q385" i="13"/>
  <c r="V385" i="13"/>
  <c r="G388" i="13"/>
  <c r="M388" i="13" s="1"/>
  <c r="I388" i="13"/>
  <c r="K388" i="13"/>
  <c r="O388" i="13"/>
  <c r="Q388" i="13"/>
  <c r="V388" i="13"/>
  <c r="G390" i="13"/>
  <c r="M390" i="13" s="1"/>
  <c r="I390" i="13"/>
  <c r="K390" i="13"/>
  <c r="O390" i="13"/>
  <c r="Q390" i="13"/>
  <c r="V390" i="13"/>
  <c r="G396" i="13"/>
  <c r="I396" i="13"/>
  <c r="I395" i="13" s="1"/>
  <c r="K396" i="13"/>
  <c r="K395" i="13" s="1"/>
  <c r="M396" i="13"/>
  <c r="O396" i="13"/>
  <c r="Q396" i="13"/>
  <c r="V396" i="13"/>
  <c r="V395" i="13" s="1"/>
  <c r="G399" i="13"/>
  <c r="I399" i="13"/>
  <c r="K399" i="13"/>
  <c r="M399" i="13"/>
  <c r="O399" i="13"/>
  <c r="O395" i="13" s="1"/>
  <c r="Q399" i="13"/>
  <c r="V399" i="13"/>
  <c r="G401" i="13"/>
  <c r="I401" i="13"/>
  <c r="K401" i="13"/>
  <c r="M401" i="13"/>
  <c r="O401" i="13"/>
  <c r="Q401" i="13"/>
  <c r="Q395" i="13" s="1"/>
  <c r="V401" i="13"/>
  <c r="G404" i="13"/>
  <c r="I404" i="13"/>
  <c r="K404" i="13"/>
  <c r="M404" i="13"/>
  <c r="O404" i="13"/>
  <c r="Q404" i="13"/>
  <c r="V404" i="13"/>
  <c r="G406" i="13"/>
  <c r="M406" i="13" s="1"/>
  <c r="I406" i="13"/>
  <c r="K406" i="13"/>
  <c r="O406" i="13"/>
  <c r="Q406" i="13"/>
  <c r="V406" i="13"/>
  <c r="G408" i="13"/>
  <c r="G395" i="13" s="1"/>
  <c r="I408" i="13"/>
  <c r="K408" i="13"/>
  <c r="O408" i="13"/>
  <c r="Q408" i="13"/>
  <c r="V408" i="13"/>
  <c r="G410" i="13"/>
  <c r="M410" i="13" s="1"/>
  <c r="I410" i="13"/>
  <c r="K410" i="13"/>
  <c r="O410" i="13"/>
  <c r="Q410" i="13"/>
  <c r="V410" i="13"/>
  <c r="G412" i="13"/>
  <c r="M412" i="13" s="1"/>
  <c r="I412" i="13"/>
  <c r="K412" i="13"/>
  <c r="O412" i="13"/>
  <c r="Q412" i="13"/>
  <c r="V412" i="13"/>
  <c r="G414" i="13"/>
  <c r="I414" i="13"/>
  <c r="K414" i="13"/>
  <c r="M414" i="13"/>
  <c r="O414" i="13"/>
  <c r="Q414" i="13"/>
  <c r="V414" i="13"/>
  <c r="G416" i="13"/>
  <c r="I416" i="13"/>
  <c r="K416" i="13"/>
  <c r="M416" i="13"/>
  <c r="O416" i="13"/>
  <c r="Q416" i="13"/>
  <c r="V416" i="13"/>
  <c r="G418" i="13"/>
  <c r="I418" i="13"/>
  <c r="K418" i="13"/>
  <c r="M418" i="13"/>
  <c r="O418" i="13"/>
  <c r="Q418" i="13"/>
  <c r="V418" i="13"/>
  <c r="G420" i="13"/>
  <c r="M420" i="13" s="1"/>
  <c r="I420" i="13"/>
  <c r="K420" i="13"/>
  <c r="O420" i="13"/>
  <c r="Q420" i="13"/>
  <c r="V420" i="13"/>
  <c r="Q425" i="13"/>
  <c r="G426" i="13"/>
  <c r="M426" i="13" s="1"/>
  <c r="I426" i="13"/>
  <c r="I425" i="13" s="1"/>
  <c r="K426" i="13"/>
  <c r="K425" i="13" s="1"/>
  <c r="O426" i="13"/>
  <c r="Q426" i="13"/>
  <c r="V426" i="13"/>
  <c r="V425" i="13" s="1"/>
  <c r="G428" i="13"/>
  <c r="M428" i="13" s="1"/>
  <c r="I428" i="13"/>
  <c r="K428" i="13"/>
  <c r="O428" i="13"/>
  <c r="Q428" i="13"/>
  <c r="V428" i="13"/>
  <c r="G430" i="13"/>
  <c r="M430" i="13" s="1"/>
  <c r="I430" i="13"/>
  <c r="K430" i="13"/>
  <c r="O430" i="13"/>
  <c r="O425" i="13" s="1"/>
  <c r="Q430" i="13"/>
  <c r="V430" i="13"/>
  <c r="G432" i="13"/>
  <c r="I432" i="13"/>
  <c r="K432" i="13"/>
  <c r="M432" i="13"/>
  <c r="O432" i="13"/>
  <c r="Q432" i="13"/>
  <c r="V432" i="13"/>
  <c r="G438" i="13"/>
  <c r="G437" i="13" s="1"/>
  <c r="I438" i="13"/>
  <c r="K438" i="13"/>
  <c r="M438" i="13"/>
  <c r="O438" i="13"/>
  <c r="O437" i="13" s="1"/>
  <c r="Q438" i="13"/>
  <c r="Q437" i="13" s="1"/>
  <c r="V438" i="13"/>
  <c r="G440" i="13"/>
  <c r="I440" i="13"/>
  <c r="K440" i="13"/>
  <c r="M440" i="13"/>
  <c r="O440" i="13"/>
  <c r="Q440" i="13"/>
  <c r="V440" i="13"/>
  <c r="V437" i="13" s="1"/>
  <c r="G443" i="13"/>
  <c r="M443" i="13" s="1"/>
  <c r="I443" i="13"/>
  <c r="I437" i="13" s="1"/>
  <c r="K443" i="13"/>
  <c r="K437" i="13" s="1"/>
  <c r="O443" i="13"/>
  <c r="Q443" i="13"/>
  <c r="V443" i="13"/>
  <c r="G446" i="13"/>
  <c r="M446" i="13" s="1"/>
  <c r="I446" i="13"/>
  <c r="K446" i="13"/>
  <c r="O446" i="13"/>
  <c r="Q446" i="13"/>
  <c r="V446" i="13"/>
  <c r="G450" i="13"/>
  <c r="O450" i="13"/>
  <c r="G451" i="13"/>
  <c r="M451" i="13" s="1"/>
  <c r="M450" i="13" s="1"/>
  <c r="I451" i="13"/>
  <c r="I450" i="13" s="1"/>
  <c r="K451" i="13"/>
  <c r="K450" i="13" s="1"/>
  <c r="O451" i="13"/>
  <c r="Q451" i="13"/>
  <c r="Q450" i="13" s="1"/>
  <c r="V451" i="13"/>
  <c r="V450" i="13" s="1"/>
  <c r="G455" i="13"/>
  <c r="I455" i="13"/>
  <c r="K455" i="13"/>
  <c r="Q455" i="13"/>
  <c r="V455" i="13"/>
  <c r="G456" i="13"/>
  <c r="I456" i="13"/>
  <c r="K456" i="13"/>
  <c r="M456" i="13"/>
  <c r="M455" i="13" s="1"/>
  <c r="O456" i="13"/>
  <c r="O455" i="13" s="1"/>
  <c r="Q456" i="13"/>
  <c r="V456" i="13"/>
  <c r="K460" i="13"/>
  <c r="G461" i="13"/>
  <c r="G460" i="13" s="1"/>
  <c r="I461" i="13"/>
  <c r="I460" i="13" s="1"/>
  <c r="K461" i="13"/>
  <c r="O461" i="13"/>
  <c r="O460" i="13" s="1"/>
  <c r="Q461" i="13"/>
  <c r="Q460" i="13" s="1"/>
  <c r="V461" i="13"/>
  <c r="V460" i="13" s="1"/>
  <c r="V463" i="13"/>
  <c r="G464" i="13"/>
  <c r="M464" i="13" s="1"/>
  <c r="M463" i="13" s="1"/>
  <c r="I464" i="13"/>
  <c r="I463" i="13" s="1"/>
  <c r="K464" i="13"/>
  <c r="K463" i="13" s="1"/>
  <c r="O464" i="13"/>
  <c r="Q464" i="13"/>
  <c r="V464" i="13"/>
  <c r="G466" i="13"/>
  <c r="M466" i="13" s="1"/>
  <c r="I466" i="13"/>
  <c r="K466" i="13"/>
  <c r="O466" i="13"/>
  <c r="Q466" i="13"/>
  <c r="V466" i="13"/>
  <c r="G468" i="13"/>
  <c r="M468" i="13" s="1"/>
  <c r="I468" i="13"/>
  <c r="K468" i="13"/>
  <c r="O468" i="13"/>
  <c r="O463" i="13" s="1"/>
  <c r="Q468" i="13"/>
  <c r="Q463" i="13" s="1"/>
  <c r="V468" i="13"/>
  <c r="G470" i="13"/>
  <c r="I470" i="13"/>
  <c r="K470" i="13"/>
  <c r="M470" i="13"/>
  <c r="O470" i="13"/>
  <c r="Q470" i="13"/>
  <c r="V470" i="13"/>
  <c r="G473" i="13"/>
  <c r="G472" i="13" s="1"/>
  <c r="I473" i="13"/>
  <c r="K473" i="13"/>
  <c r="M473" i="13"/>
  <c r="O473" i="13"/>
  <c r="O472" i="13" s="1"/>
  <c r="Q473" i="13"/>
  <c r="Q472" i="13" s="1"/>
  <c r="V473" i="13"/>
  <c r="G475" i="13"/>
  <c r="I475" i="13"/>
  <c r="K475" i="13"/>
  <c r="M475" i="13"/>
  <c r="O475" i="13"/>
  <c r="Q475" i="13"/>
  <c r="V475" i="13"/>
  <c r="V472" i="13" s="1"/>
  <c r="G479" i="13"/>
  <c r="M479" i="13" s="1"/>
  <c r="M472" i="13" s="1"/>
  <c r="I479" i="13"/>
  <c r="I472" i="13" s="1"/>
  <c r="K479" i="13"/>
  <c r="K472" i="13" s="1"/>
  <c r="O479" i="13"/>
  <c r="Q479" i="13"/>
  <c r="V479" i="13"/>
  <c r="G481" i="13"/>
  <c r="M481" i="13" s="1"/>
  <c r="I481" i="13"/>
  <c r="K481" i="13"/>
  <c r="O481" i="13"/>
  <c r="Q481" i="13"/>
  <c r="V481" i="13"/>
  <c r="G485" i="13"/>
  <c r="M485" i="13" s="1"/>
  <c r="I485" i="13"/>
  <c r="K485" i="13"/>
  <c r="O485" i="13"/>
  <c r="Q485" i="13"/>
  <c r="V485" i="13"/>
  <c r="AE490" i="13"/>
  <c r="AF490" i="13"/>
  <c r="G98" i="12"/>
  <c r="BA50" i="12"/>
  <c r="G8" i="12"/>
  <c r="G9" i="12"/>
  <c r="I9" i="12"/>
  <c r="I8" i="12" s="1"/>
  <c r="K9" i="12"/>
  <c r="K8" i="12" s="1"/>
  <c r="M9" i="12"/>
  <c r="O9" i="12"/>
  <c r="Q9" i="12"/>
  <c r="Q8" i="12" s="1"/>
  <c r="V9" i="12"/>
  <c r="V8" i="12" s="1"/>
  <c r="G17" i="12"/>
  <c r="M17" i="12" s="1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5" i="12"/>
  <c r="M25" i="12" s="1"/>
  <c r="I25" i="12"/>
  <c r="K25" i="12"/>
  <c r="O25" i="12"/>
  <c r="O8" i="12" s="1"/>
  <c r="Q25" i="12"/>
  <c r="V25" i="12"/>
  <c r="G39" i="12"/>
  <c r="I39" i="12"/>
  <c r="K39" i="12"/>
  <c r="M39" i="12"/>
  <c r="O39" i="12"/>
  <c r="Q39" i="12"/>
  <c r="V39" i="12"/>
  <c r="G45" i="12"/>
  <c r="G46" i="12"/>
  <c r="I46" i="12"/>
  <c r="K46" i="12"/>
  <c r="M46" i="12"/>
  <c r="O46" i="12"/>
  <c r="O45" i="12" s="1"/>
  <c r="Q46" i="12"/>
  <c r="Q45" i="12" s="1"/>
  <c r="V46" i="12"/>
  <c r="G49" i="12"/>
  <c r="I49" i="12"/>
  <c r="K49" i="12"/>
  <c r="M49" i="12"/>
  <c r="O49" i="12"/>
  <c r="Q49" i="12"/>
  <c r="V49" i="12"/>
  <c r="V45" i="12" s="1"/>
  <c r="G56" i="12"/>
  <c r="M56" i="12" s="1"/>
  <c r="I56" i="12"/>
  <c r="I45" i="12" s="1"/>
  <c r="K56" i="12"/>
  <c r="O56" i="12"/>
  <c r="Q56" i="12"/>
  <c r="V56" i="12"/>
  <c r="G62" i="12"/>
  <c r="M62" i="12" s="1"/>
  <c r="I62" i="12"/>
  <c r="K62" i="12"/>
  <c r="O62" i="12"/>
  <c r="Q62" i="12"/>
  <c r="V62" i="12"/>
  <c r="G66" i="12"/>
  <c r="M66" i="12" s="1"/>
  <c r="I66" i="12"/>
  <c r="K66" i="12"/>
  <c r="O66" i="12"/>
  <c r="Q66" i="12"/>
  <c r="V66" i="12"/>
  <c r="G72" i="12"/>
  <c r="M72" i="12" s="1"/>
  <c r="I72" i="12"/>
  <c r="K72" i="12"/>
  <c r="O72" i="12"/>
  <c r="Q72" i="12"/>
  <c r="V72" i="12"/>
  <c r="G78" i="12"/>
  <c r="I78" i="12"/>
  <c r="K78" i="12"/>
  <c r="K45" i="12" s="1"/>
  <c r="M78" i="12"/>
  <c r="O78" i="12"/>
  <c r="Q78" i="12"/>
  <c r="V78" i="12"/>
  <c r="G82" i="12"/>
  <c r="I82" i="12"/>
  <c r="K82" i="12"/>
  <c r="M82" i="12"/>
  <c r="O82" i="12"/>
  <c r="Q82" i="12"/>
  <c r="V82" i="12"/>
  <c r="G85" i="12"/>
  <c r="I85" i="12"/>
  <c r="K85" i="12"/>
  <c r="M85" i="12"/>
  <c r="O85" i="12"/>
  <c r="Q85" i="12"/>
  <c r="V85" i="12"/>
  <c r="G94" i="12"/>
  <c r="M94" i="12" s="1"/>
  <c r="I94" i="12"/>
  <c r="K94" i="12"/>
  <c r="O94" i="12"/>
  <c r="Q94" i="12"/>
  <c r="V94" i="12"/>
  <c r="AE98" i="12"/>
  <c r="I20" i="1"/>
  <c r="I19" i="1"/>
  <c r="I18" i="1"/>
  <c r="I17" i="1"/>
  <c r="I16" i="1"/>
  <c r="I84" i="1"/>
  <c r="J71" i="1" s="1"/>
  <c r="F45" i="1"/>
  <c r="G23" i="1" s="1"/>
  <c r="G45" i="1"/>
  <c r="G25" i="1" s="1"/>
  <c r="H45" i="1"/>
  <c r="I45" i="1"/>
  <c r="J44" i="1" s="1"/>
  <c r="I44" i="1"/>
  <c r="I43" i="1"/>
  <c r="I41" i="1"/>
  <c r="I40" i="1"/>
  <c r="I39" i="1"/>
  <c r="J28" i="1"/>
  <c r="J26" i="1"/>
  <c r="G38" i="1"/>
  <c r="F38" i="1"/>
  <c r="J23" i="1"/>
  <c r="J24" i="1"/>
  <c r="J25" i="1"/>
  <c r="J27" i="1"/>
  <c r="E24" i="1"/>
  <c r="G24" i="1"/>
  <c r="E26" i="1"/>
  <c r="G26" i="1"/>
  <c r="J81" i="1" l="1"/>
  <c r="J82" i="1"/>
  <c r="J73" i="1"/>
  <c r="J72" i="1"/>
  <c r="J64" i="1"/>
  <c r="J61" i="1"/>
  <c r="J80" i="1"/>
  <c r="J66" i="1"/>
  <c r="J58" i="1"/>
  <c r="J77" i="1"/>
  <c r="J74" i="1"/>
  <c r="J75" i="1"/>
  <c r="J68" i="1"/>
  <c r="J65" i="1"/>
  <c r="J57" i="1"/>
  <c r="J67" i="1"/>
  <c r="J59" i="1"/>
  <c r="J69" i="1"/>
  <c r="J76" i="1"/>
  <c r="J60" i="1"/>
  <c r="J83" i="1"/>
  <c r="J70" i="1"/>
  <c r="J78" i="1"/>
  <c r="J62" i="1"/>
  <c r="J79" i="1"/>
  <c r="J63" i="1"/>
  <c r="A27" i="1"/>
  <c r="A28" i="1" s="1"/>
  <c r="G28" i="1" s="1"/>
  <c r="G27" i="1" s="1"/>
  <c r="G29" i="1" s="1"/>
  <c r="M425" i="13"/>
  <c r="M361" i="13"/>
  <c r="M72" i="13"/>
  <c r="M437" i="13"/>
  <c r="G463" i="13"/>
  <c r="G425" i="13"/>
  <c r="M213" i="13"/>
  <c r="M212" i="13" s="1"/>
  <c r="M461" i="13"/>
  <c r="M460" i="13" s="1"/>
  <c r="M231" i="13"/>
  <c r="M226" i="13" s="1"/>
  <c r="G203" i="13"/>
  <c r="M189" i="13"/>
  <c r="M185" i="13" s="1"/>
  <c r="M95" i="13"/>
  <c r="M86" i="13" s="1"/>
  <c r="G361" i="13"/>
  <c r="G50" i="13"/>
  <c r="M408" i="13"/>
  <c r="M395" i="13" s="1"/>
  <c r="M8" i="12"/>
  <c r="M45" i="12"/>
  <c r="AF98" i="12"/>
  <c r="I21" i="1"/>
  <c r="J39" i="1"/>
  <c r="J45" i="1" s="1"/>
  <c r="J41" i="1"/>
  <c r="J40" i="1"/>
  <c r="J43" i="1"/>
  <c r="J8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Miloš Popelář</author>
  </authors>
  <commentList>
    <comment ref="S6" authorId="0" shapeId="0" xr:uid="{8DC9FE3B-A21D-497D-9AC0-0C86D9B0BE64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2A72951-B245-4502-A077-EB864CEB2AE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Ing. Miloš Popelář</author>
  </authors>
  <commentList>
    <comment ref="S6" authorId="0" shapeId="0" xr:uid="{8561EC2C-E1C0-4C08-8A0D-B4D86BD8683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F2FA84C-C8CE-4C3A-8965-D3FC6F6EF2C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<sst xmlns="http://schemas.openxmlformats.org/spreadsheetml/2006/main" count="2446" uniqueCount="763">
  <si>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</si>
  <si>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</si>
  <si>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</si>
  <si>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</si>
  <si>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</si>
  <si>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</si>
  <si>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</si>
  <si>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</si>
  <si>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</si>
  <si>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</si>
  <si>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</si>
  <si>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</si>
  <si>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</si>
  <si>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</si>
  <si>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</si>
  <si>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</si>
  <si>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</si>
  <si>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</si>
  <si>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</si>
  <si>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</si>
  <si>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</si>
  <si>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</si>
  <si>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</si>
  <si>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</si>
  <si>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</si>
  <si>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</si>
  <si>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</si>
  <si>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</si>
  <si>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</si>
  <si>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</si>
  <si>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</si>
  <si>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</si>
  <si>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</si>
  <si>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</si>
  <si>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</si>
  <si>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</si>
  <si>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</si>
  <si>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</si>
  <si>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</si>
  <si>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</si>
  <si>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</si>
  <si>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</si>
  <si>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</si>
  <si>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Ing. Miloš Popelář</t>
  </si>
  <si>
    <t>20191067</t>
  </si>
  <si>
    <t>OBNOVA VODÁRENSKÉHO OBJEKTU NA ST.P.Č. 204 U AKUMULACE A VRTU KN-1</t>
  </si>
  <si>
    <t>TEPVOS, spol. s r.o.</t>
  </si>
  <si>
    <t>Královéhradecká 1566</t>
  </si>
  <si>
    <t>Ústí nad Orlicí</t>
  </si>
  <si>
    <t>56201</t>
  </si>
  <si>
    <t>25945793</t>
  </si>
  <si>
    <t>CZ25945793</t>
  </si>
  <si>
    <t>M Projekt CZ s.r.o.</t>
  </si>
  <si>
    <t>17. listopadu 1020</t>
  </si>
  <si>
    <t xml:space="preserve">Ústí nad Orlicí </t>
  </si>
  <si>
    <t>03508544</t>
  </si>
  <si>
    <t>CZ03508544</t>
  </si>
  <si>
    <t>dle výběrového řízení</t>
  </si>
  <si>
    <t>00000000</t>
  </si>
  <si>
    <t>11.8.2022</t>
  </si>
  <si>
    <t>Stavba</t>
  </si>
  <si>
    <t>Ostatní a vedlejší náklady</t>
  </si>
  <si>
    <t>VON</t>
  </si>
  <si>
    <t>VEDLEJŠÍ A OSTATNÍ NÁKLADY</t>
  </si>
  <si>
    <t>Stavební objekt</t>
  </si>
  <si>
    <t>SO-01</t>
  </si>
  <si>
    <t>Čerpací stanice</t>
  </si>
  <si>
    <t>Celkem za stavbu</t>
  </si>
  <si>
    <t>CZK</t>
  </si>
  <si>
    <t>#POPS</t>
  </si>
  <si>
    <t>Popis stavby: 20191067 - OBNOVA VODÁRENSKÉHO OBJEKTU NA ST.P.Č. 204 U AKUMULACE A VRTU KN-1</t>
  </si>
  <si>
    <t>#POPO</t>
  </si>
  <si>
    <t>Popis objektu: SO-01 - Čerpací stanice</t>
  </si>
  <si>
    <t>#POPR</t>
  </si>
  <si>
    <t>Popis rozpočtu: SO-01 - Čerpací stanice</t>
  </si>
  <si>
    <t>Popis objektu: VON - Vedlejší a ostatní náklady</t>
  </si>
  <si>
    <t>Popis rozpočtu: VON - VEDLEJŠÍ A OSTATNÍ NÁKLADY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</si>
  <si>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</si>
  <si>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</si>
  <si>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</si>
  <si>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</si>
  <si>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</si>
  <si>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</si>
  <si>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</si>
  <si>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</si>
  <si>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</si>
  <si>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</si>
  <si>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</t>
  </si>
  <si>
    <t>Úpravy povrchu, podlahy</t>
  </si>
  <si>
    <t>61</t>
  </si>
  <si>
    <t>Upravy povrchů vnitřní</t>
  </si>
  <si>
    <t>62</t>
  </si>
  <si>
    <t>Úpravy povrchů vnější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</si>
  <si>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</si>
  <si>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</si>
  <si>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</si>
  <si>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</si>
  <si>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</si>
  <si>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</si>
  <si>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</si>
  <si>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</si>
  <si>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</si>
  <si>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</si>
  <si>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</si>
  <si>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</si>
  <si>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</si>
  <si>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</si>
  <si>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722</t>
  </si>
  <si>
    <t>Vnitřní vodovod</t>
  </si>
  <si>
    <t>728</t>
  </si>
  <si>
    <t>Vzduchotechnika</t>
  </si>
  <si>
    <t>762</t>
  </si>
  <si>
    <t>Konstrukce tesařské</t>
  </si>
  <si>
    <t>764</t>
  </si>
  <si>
    <t>Konstrukce klempířské</t>
  </si>
  <si>
    <t>765</t>
  </si>
  <si>
    <t>Krytiny tvrdé</t>
  </si>
  <si>
    <t>767</t>
  </si>
  <si>
    <t>Konstrukce zámečnické</t>
  </si>
  <si>
    <t>783</t>
  </si>
  <si>
    <t>Nátěry</t>
  </si>
  <si>
    <t>M21</t>
  </si>
  <si>
    <t>Elektromontáže</t>
  </si>
  <si>
    <t>M46</t>
  </si>
  <si>
    <t>Zemní práce při montážích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</si>
  <si>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</si>
  <si>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</si>
  <si>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</si>
  <si>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</si>
  <si>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</si>
  <si>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</si>
  <si>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</si>
  <si>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</si>
  <si>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</si>
  <si>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</si>
  <si>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Vedlejší a ostatní náklady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</si>
  <si>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</si>
  <si>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</si>
  <si>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</si>
  <si>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</si>
  <si>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</si>
  <si>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</si>
  <si>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</si>
  <si>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</si>
  <si>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</si>
  <si>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</si>
  <si>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</si>
  <si>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</si>
  <si>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</si>
  <si>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</si>
  <si>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</si>
  <si>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</si>
  <si>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</si>
  <si>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</si>
  <si>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</si>
  <si>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</si>
  <si>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</si>
  <si>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</si>
  <si>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</si>
  <si>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</si>
  <si>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</si>
  <si>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</si>
  <si>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</si>
  <si>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005121016R</t>
  </si>
  <si>
    <t>Vybudování zařízení staveniště pro JKSO 827</t>
  </si>
  <si>
    <t>Soubor</t>
  </si>
  <si>
    <t>RTS 22/ II</t>
  </si>
  <si>
    <t>Indiv</t>
  </si>
  <si>
    <t>VRN</t>
  </si>
  <si>
    <t>Běžná</t>
  </si>
  <si>
    <t>POL99_8</t>
  </si>
  <si>
    <t>Náklady spojené s vypracováním projektové dokumentace zařízení staveniště,  : 1</t>
  </si>
  <si>
    <t>VV</t>
  </si>
  <si>
    <t xml:space="preserve">zřízením přípojek energií k objektům zařízení staveniště, vybudování měřících odběrných míst a zřízení,  : </t>
  </si>
  <si>
    <t xml:space="preserve">případná příprava území pro objekty zařízení staveniště a vlastní vybudování objektů zařízení staveniště. : </t>
  </si>
  <si>
    <t xml:space="preserve">Zařízení staveniště, je tvořeno objekty, zařízeními, komunikacemi a inženýrskými sítěmi,  : </t>
  </si>
  <si>
    <t xml:space="preserve">které v době realizace stavby slouží provozním, výrobním, skladovým  : </t>
  </si>
  <si>
    <t xml:space="preserve">a sociálním účelům účastníků výstavby. Bude vybudováno, provozováno : </t>
  </si>
  <si>
    <t xml:space="preserve">a financováno zhotovitelem stavby,  : </t>
  </si>
  <si>
    <t>005121026R</t>
  </si>
  <si>
    <t>Provoz zařízení staveniště pro JKSO 827</t>
  </si>
  <si>
    <t>Náklady na vybavení objektů zařízení staveniště , náklady na energie spotřebované dodavatelem  : 1</t>
  </si>
  <si>
    <t xml:space="preserve">v rámci provozu zařízení staveniště, náklady na potřebný úklid v prostorách zařízení staveniště, : </t>
  </si>
  <si>
    <t xml:space="preserve">náklady na nutnou údržbu a opravy na objektech zařízení staveniště a na přípojkách energií. : </t>
  </si>
  <si>
    <t>005121036R</t>
  </si>
  <si>
    <t>Odstranění zařízení staveniště pro JKSO 827</t>
  </si>
  <si>
    <t>Odstranění objektů zařízení staveniště včetně přípojek energií a jejich odvoz.  : 1</t>
  </si>
  <si>
    <t xml:space="preserve">Položka zahrnuje i náklady na úpravu povrchů po odstranění zařízení staveniště a úklid ploch,  : </t>
  </si>
  <si>
    <t xml:space="preserve">na kterých bylo zařízení staveniště provozováno. : </t>
  </si>
  <si>
    <t>005122 R</t>
  </si>
  <si>
    <t>Provozní vlivy</t>
  </si>
  <si>
    <t>Do položky patří náklady na ztížené podmínky provádění na staveništi, : 1</t>
  </si>
  <si>
    <t xml:space="preserve">kde bude zachován částečný nebo omezený pohyb obyvatel dotčených nemovitostí : </t>
  </si>
  <si>
    <t xml:space="preserve">a zajištění dostupnosti nemovitostí vozidly Hasičského záchranného sboru, : </t>
  </si>
  <si>
    <t xml:space="preserve">vozidel Rychlé záchranné služby a vozidel pro odvoz komunálního odpadu. : </t>
  </si>
  <si>
    <t xml:space="preserve">Oznámení obyvatelům dotčených nemovitostí o veškerých omezeních vyplývajícíh : </t>
  </si>
  <si>
    <t xml:space="preserve">z provádění díla. : </t>
  </si>
  <si>
    <t xml:space="preserve">ZPRACOVATEL PROJEKTOVÉ DOKUMENTACE UPOZORŇUJE ZHOTOVITELE,  : </t>
  </si>
  <si>
    <t xml:space="preserve">ŽE STAVENIŠTĚ JE SE STÍŽENÝMI PROVOZNÍMI VLIVY.  : </t>
  </si>
  <si>
    <t xml:space="preserve">K DOTČENÝM NEMOVITOSTEM JE POUZE JEDINÝ PŘÍSTUP PO MÍSTNÍCH KOMUNIKACÍCH : </t>
  </si>
  <si>
    <t xml:space="preserve">VE SPRÁVĚ TEPVOS spol. s r.o., : </t>
  </si>
  <si>
    <t xml:space="preserve">KTERÝ MUSÍ BÝT V PRŮBĚHU VÝSTAVBY ZACHOVÁN. VĚTŠINA MÍSTNÍCH KOMUNIKACÍ : </t>
  </si>
  <si>
    <t xml:space="preserve">JE JEDNOSMĚRNÝCH A MOSTNÍ OBJEKTY NA NICH MAJÍ OMEZENOU NOSNOST, : </t>
  </si>
  <si>
    <t xml:space="preserve">KTERÁ JE UVEDENA V JEDNOTLIVÝCH PASPORTECH OBJEKTŮ !!! : </t>
  </si>
  <si>
    <t>005123 R</t>
  </si>
  <si>
    <t>Územní vlivy</t>
  </si>
  <si>
    <t>Náklady na ztížené podmínky provádění tam, kde se vyskytují omezující vlivy : 1</t>
  </si>
  <si>
    <t xml:space="preserve">konkrétního prostředí, které mají prokazatelný vliv na provádění stavebních prací, : </t>
  </si>
  <si>
    <t xml:space="preserve">Jedná se zejména o náklady související s extrémními podmínkami místa provádění. : </t>
  </si>
  <si>
    <t xml:space="preserve">viz. příloha A. Průvodní zpráva  a B. Souhrnná technická zpráva - odst. B.1.6 Ochrana území : </t>
  </si>
  <si>
    <t xml:space="preserve">podle jiných právních předpisů : </t>
  </si>
  <si>
    <t>005211010R</t>
  </si>
  <si>
    <t>Předání a převzetí staveniště</t>
  </si>
  <si>
    <t>Náklady zhotovitele, které vzniknou v souvislosti s povinnostmi zhotovitele : 1</t>
  </si>
  <si>
    <t xml:space="preserve">při předání a převzetí díla. : </t>
  </si>
  <si>
    <t>005211020R</t>
  </si>
  <si>
    <t>Ochrana stávaj. inženýrských sítí na staveništi</t>
  </si>
  <si>
    <t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t>
  </si>
  <si>
    <t>POP</t>
  </si>
  <si>
    <t>Do této položky patří náklady na přezkoumání podkladů objednatele o stavu inženýrských sítí  : 1</t>
  </si>
  <si>
    <t xml:space="preserve">probíhajících staveništěm nebo dotčenými stavbou i mimo území staveniště, kontrola vytýčení  : </t>
  </si>
  <si>
    <t xml:space="preserve">jejich skutečné trasy a provedení ochranných opatření nebo zabezpečení stávajících inženýrských sítí. : </t>
  </si>
  <si>
    <t xml:space="preserve">Zajištění souladu s platnými rozhodnutími a vyjádřeními a oznámení zahájení stavebních prací  : </t>
  </si>
  <si>
    <t xml:space="preserve">např. správcům sítí, apod, oznámení souvisejících s provedením díla. : </t>
  </si>
  <si>
    <t>005211030R</t>
  </si>
  <si>
    <t xml:space="preserve">Dočasná dopravní opatření </t>
  </si>
  <si>
    <t>Náklady na vyhotovení návrhu dočasného dopravního značení, : 1</t>
  </si>
  <si>
    <t xml:space="preserve">jeho projednání s dotčenými orgány a organizacemi, jejich rozmístění a přemísťování a jejich údržba : </t>
  </si>
  <si>
    <t xml:space="preserve">v průběhu výstavby včetně následného odstranění po ukončení stavebních prací,  : </t>
  </si>
  <si>
    <t xml:space="preserve">pokud tyto práce nejsou uvedeny v položkách soupisu jednotlivých stavebních objektů. : </t>
  </si>
  <si>
    <t xml:space="preserve">Součástí jsou i náklady na úhrady vyměřených poplatků a nájemného za užívání pozemků. : </t>
  </si>
  <si>
    <t>005211040R</t>
  </si>
  <si>
    <t xml:space="preserve">Užívání veřejných ploch a prostranství  </t>
  </si>
  <si>
    <t>Náklady a poplatky spojené s užíváním veřejných ploch a prostranství, pokud jsou stavebními pracemi : 1</t>
  </si>
  <si>
    <t xml:space="preserve">nebo souvisejícími činnostmi dotčeny, a to včetně užívání ploch : </t>
  </si>
  <si>
    <t xml:space="preserve">v souvislosti s uložením stavebního materiálu nebo stavebního odpadu. : </t>
  </si>
  <si>
    <t>005211080R</t>
  </si>
  <si>
    <t xml:space="preserve">Bezpečnostní a hygienická opatření na staveništi </t>
  </si>
  <si>
    <t>Do této položky jsou zahrnuty náklady na ochranu staveniště před vstupem nepovolaných osob, : 1</t>
  </si>
  <si>
    <t xml:space="preserve">včetně příslušného značení, náklady na oplocení staveniště a na jeho osvětlení, : </t>
  </si>
  <si>
    <t xml:space="preserve">náklady na dočasná přemostění výkopů, náklady na snížení prašnosti a hlučnosti : </t>
  </si>
  <si>
    <t xml:space="preserve">a znečištění v důsledku provozu na staveništi, náklady na zajištění staveniště z hlediska požární ochrany : </t>
  </si>
  <si>
    <t xml:space="preserve">a náklady na ostrahu staveniště. : </t>
  </si>
  <si>
    <t>00523  R</t>
  </si>
  <si>
    <t>Zkoušky a revize</t>
  </si>
  <si>
    <t>Do této položky patří náklady na zajištění kontrol a zkoušek uvedených : 1</t>
  </si>
  <si>
    <t xml:space="preserve">v KONTROLNÍM A ZKUŠEBNÍM PLÁNU : </t>
  </si>
  <si>
    <t xml:space="preserve">a dalších kontrolních zkoušek prokazujících jakost provedených stavebních  : </t>
  </si>
  <si>
    <t xml:space="preserve">a montážních prací případně revizí, kterými bude prokázáno dosažení předepsané : </t>
  </si>
  <si>
    <t xml:space="preserve">kvality a předepsaných parametrů díla. : </t>
  </si>
  <si>
    <t>005231020R</t>
  </si>
  <si>
    <t>Individuální a komplexní vyzkoušení</t>
  </si>
  <si>
    <t>Náklady na individuální zkoušky dodaných a smontovaných  : 1</t>
  </si>
  <si>
    <t xml:space="preserve">technologických zařízení včetně komplexního vyzkoušení. : </t>
  </si>
  <si>
    <t xml:space="preserve">Náklady se týkají zejména vyzkoušeníéí funkčnosti provozních souborů : </t>
  </si>
  <si>
    <t>00524 R</t>
  </si>
  <si>
    <t>Předání a převzetí díla</t>
  </si>
  <si>
    <t>005241010R</t>
  </si>
  <si>
    <t xml:space="preserve">Dokumentace skutečného provedení </t>
  </si>
  <si>
    <t>Náklady na vyhotovení dokumentace skutečného provedení stavby  : 1</t>
  </si>
  <si>
    <t xml:space="preserve">a její předání objednateli v požadované formě a požadovaném počtu  : </t>
  </si>
  <si>
    <t xml:space="preserve">(4 v tištěné podobě a 1x v digitální podobě na CD-ROM).. : </t>
  </si>
  <si>
    <t xml:space="preserve">Součástí dokumentace je prokázání nakládání s odpadem produkovaným stavbou,  : </t>
  </si>
  <si>
    <t xml:space="preserve">resp. předání dokladů o likvidaci odpadu v souladu se zákonem č. 185/2001 Sb.,  : </t>
  </si>
  <si>
    <t xml:space="preserve">o odpadech a změně některých dalších zákonů. : </t>
  </si>
  <si>
    <t xml:space="preserve">O zpětném předání každého dotčeného pozemku stavbou bude vyhotoven písemný záznam,  : </t>
  </si>
  <si>
    <t xml:space="preserve">který bude podespán oprávněným zástupcem vlastníka pozemku. : </t>
  </si>
  <si>
    <t>005261010R</t>
  </si>
  <si>
    <t>Pojištění dodavatele a pojištění díla</t>
  </si>
  <si>
    <t>Do této polžky patří náklady spojené s povinným pojištěním stavebního díla či jeho částí : 1</t>
  </si>
  <si>
    <t xml:space="preserve">dle SoD do doby jeho převzetí objednatelem. : </t>
  </si>
  <si>
    <t>SUM</t>
  </si>
  <si>
    <t>END</t>
  </si>
  <si>
    <t>Položkový soupis prací a dodávek</t>
  </si>
  <si>
    <t>110002201T00</t>
  </si>
  <si>
    <t>Geodetické vytýčení objektu</t>
  </si>
  <si>
    <t>bod</t>
  </si>
  <si>
    <t>Vlastní</t>
  </si>
  <si>
    <t xml:space="preserve">M Projekt </t>
  </si>
  <si>
    <t>Práce</t>
  </si>
  <si>
    <t>POL1_1</t>
  </si>
  <si>
    <t>viz. C. Situace stavby : 1</t>
  </si>
  <si>
    <t>110002202T00</t>
  </si>
  <si>
    <t>Geodetické zaměření skutečného provedení objektu</t>
  </si>
  <si>
    <t>m</t>
  </si>
  <si>
    <t>111101101R00</t>
  </si>
  <si>
    <t>Odstranění travin při celkové ploše do 0,1 ha</t>
  </si>
  <si>
    <t>ha</t>
  </si>
  <si>
    <t>800-1</t>
  </si>
  <si>
    <t>a rákosu s případným nutným přemístěním a uložením na hromady na vzdálenost do 50 m,</t>
  </si>
  <si>
    <t>SPI</t>
  </si>
  <si>
    <t>viz. C.xxx Situace stavby : 16,2/10000*1,50</t>
  </si>
  <si>
    <t>111201101R00</t>
  </si>
  <si>
    <t>Odstranění křovin a stromů o průměru do 10 cm při celkové ploše do 1 000 m2</t>
  </si>
  <si>
    <t>m2</t>
  </si>
  <si>
    <t>s odstraněním kořenů a s případným nutným odklizením křovin a stromů na hromady na vzdálenost do 50 m nebo s naložením na dopravní prostředek, do sklonu terénu 1 : 5,</t>
  </si>
  <si>
    <t>viz. C.xxx Situace stavby : 16,2*1,50</t>
  </si>
  <si>
    <t>111201401R00</t>
  </si>
  <si>
    <t>Spálení odstraněných křovin a stromů o průměru kmene do 100 mm, na hromadách, pro jakoukoliv plochu</t>
  </si>
  <si>
    <t>Včetně očištění spáleniště, uložení popela a zbytků na hromadu.</t>
  </si>
  <si>
    <t>Včetně nákladů na přihrnování křovin, očištění spáleniště, uložení popela a zbytků na hromadu.</t>
  </si>
  <si>
    <t>115001101R00</t>
  </si>
  <si>
    <t>Převedení vody při průměru potrubí DN do 100 mm</t>
  </si>
  <si>
    <t>POL1_</t>
  </si>
  <si>
    <t>získané při čerpání, potrubím nebo žlaby. Montáž, demontáž a opotřebení potrubí nebo žlabu a jeho utěsnění po dobu provozu. Včetně nutné podpěrné konstrukce.</t>
  </si>
  <si>
    <t>viz. C.xxx Situace stavby : 10</t>
  </si>
  <si>
    <t>115101201R00</t>
  </si>
  <si>
    <t>Čerpání vody na dopravní výšku do 10 m  s uvažovaným průměrným přítokem do 500 l/min</t>
  </si>
  <si>
    <t>h</t>
  </si>
  <si>
    <t>na vzdálenost od hladiny vody v jímce po výšku roviny proložené osou nejvyššího bodu výtlačného potrubí. Včetně odpadní potrubí v délce do 20 m.</t>
  </si>
  <si>
    <t>viz. C. Situace stavby : 2*24</t>
  </si>
  <si>
    <t>115101202R00</t>
  </si>
  <si>
    <t>Čerpání vody na dopravní výšku do 10 m  s uvažovaným průměrným přítokem přes 500 do 1 000 l/min</t>
  </si>
  <si>
    <t>115101301R00</t>
  </si>
  <si>
    <t>Pohotovost záložní čerpací soupravy na dopravní výšku do 10 m  s uvažovaným průměrným přítokem do 500 l/min</t>
  </si>
  <si>
    <t>den</t>
  </si>
  <si>
    <t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t>
  </si>
  <si>
    <t>viz. C. Situace stavby : 4</t>
  </si>
  <si>
    <t>115101302R00</t>
  </si>
  <si>
    <t>Pohotovost záložní čerpací soupravy na dopravní výšku do 10 m  s uvažovaným průměrným přítokem přes 500 do 1 000 l/min</t>
  </si>
  <si>
    <t>139601102R00</t>
  </si>
  <si>
    <t>Ruční výkop jam, rýh a šachet v hornině 3</t>
  </si>
  <si>
    <t>m3</t>
  </si>
  <si>
    <t>s přehozením na vzdálenost do 5 m nebo s naložením na ruční dopravní prostředek</t>
  </si>
  <si>
    <t>viz. C.xxx Situace stavby : 4*4,05*0,50*0,15</t>
  </si>
  <si>
    <t>139601103R00</t>
  </si>
  <si>
    <t>Ruční výkop jam, rýh a šachet v hornině 4</t>
  </si>
  <si>
    <t>175101201R00</t>
  </si>
  <si>
    <t>Obsyp objektů bez prohození sypaniny</t>
  </si>
  <si>
    <t>sypaninou z vhodných hornin tř. 1 - 4 nebo materiálem, uloženým ve vzdálenosti do 30 m od vnějšího kraje objektu, pro jakoukoliv míru zhutnění,</t>
  </si>
  <si>
    <t>viz. výkres objektu - půdorys a řezy, příloha D.xxx : 4*4,05*0,50*0,15</t>
  </si>
  <si>
    <t>175101209R00</t>
  </si>
  <si>
    <t>Obsyp objektů příplatek za prohození sypaniny</t>
  </si>
  <si>
    <t>216904112R00</t>
  </si>
  <si>
    <t xml:space="preserve">Očištění ploch tlak. vodou nebo stlač. vzduchem očištění tlakovou vodou, zdiva stěn a rubu kleneb,  </t>
  </si>
  <si>
    <t>800-2</t>
  </si>
  <si>
    <t>viz. výkres objektu - půdorys a řezy, příloha D.xxx : 45,38</t>
  </si>
  <si>
    <t xml:space="preserve">Oprava betonového podkladu vodárenského objektu : : </t>
  </si>
  <si>
    <t xml:space="preserve">Otryskání povrchů vysokotlakou vodou (&gt;400 bar) nebo otryskání vodním paprskem s nejvyšším tlakem (do 2 000 bar). : </t>
  </si>
  <si>
    <t xml:space="preserve">Vyčištění objektu od usazenin, kořenů a mechanických nečistot včetně vytěžení na terén. : </t>
  </si>
  <si>
    <t>216904391R00</t>
  </si>
  <si>
    <t>Očištění ploch tlak. vodou nebo stlač. vzduchem  ,  , příplatek za ruční dočištění ocelovými kartáči</t>
  </si>
  <si>
    <t>272314711R00</t>
  </si>
  <si>
    <t>Beton základových kleneb prostý, odolný proti chemicky agresivnímu prostředí třídy C 25/30 XA2, Beton čerstvý obyčejný;  C 25/30;  prostředí: XA2;  cement: CEM II;  Dmax = 22 mm;  S 3</t>
  </si>
  <si>
    <t>801-1</t>
  </si>
  <si>
    <t>viz. výkres objektu - půdorys a řezy, příloha D.xxx : 0,333</t>
  </si>
  <si>
    <t>289474211R00</t>
  </si>
  <si>
    <t>Spárování zdiva, kleneb a stěn do hl. 3 cm řádkové nebo kvádrové</t>
  </si>
  <si>
    <t>aktivovanou maltou,</t>
  </si>
  <si>
    <t>S dodání potřebných hmot, vypláchnutí spár vodou před spárováním a očištění okolního zdiva po spárování.</t>
  </si>
  <si>
    <t>2*4,05*4,05</t>
  </si>
  <si>
    <t>320902021R00</t>
  </si>
  <si>
    <t>Úprava ploch betonových konstrukcí úprava ploch betonové konstrukce do 28 dnů tvrdnutí betonu,  , očištění tlakovou vodou</t>
  </si>
  <si>
    <t>832-1</t>
  </si>
  <si>
    <t>s naložením suti na dopravní prostředek nebo s odklizením na hromady do vzdálenosti 3 m</t>
  </si>
  <si>
    <t>viz. výkres objektu - půdorys a řezy, příloha D.xxx : 9</t>
  </si>
  <si>
    <t>355231192R00</t>
  </si>
  <si>
    <t>Stokové žlaby zděné na cementovou maltu MC 10 příplatek k ceně za práce ve štole nebo v zaklenuté stoce</t>
  </si>
  <si>
    <t>827-1</t>
  </si>
  <si>
    <t>v otevřeném výkopu nebo otevřené stoce,</t>
  </si>
  <si>
    <t>viz. výkres objektu - půdorys a řezy, příloha D.xxx : 9,0*2,36</t>
  </si>
  <si>
    <t>596811111RT6</t>
  </si>
  <si>
    <t>Kladení dlažby z betonových nebo kameninových dlaždic bez dodávky dlaždic  betonových, rozměru 30/30 mm, tloušťky 40 mm, do lože z kameniva těženého</t>
  </si>
  <si>
    <t>822-1</t>
  </si>
  <si>
    <t>komunikací pro pěší do velikosti dlaždic 0,25 m2 s provedením lože do tl. 30 mm, s vyplněním spár a se smetením přebytečného materiálu na vzdálenost do 3 m</t>
  </si>
  <si>
    <t>viz. výkres objektu - půdorys a řezy, příloha D.xxx : 4*4,05*0,30*1,15</t>
  </si>
  <si>
    <t>592453320R</t>
  </si>
  <si>
    <t>dlažba betonová dvouvrstvá; čtverec; povrch hladký; šedá; l = 300 mm; š = 300 mm; tl. 40,0 mm</t>
  </si>
  <si>
    <t>SPCM</t>
  </si>
  <si>
    <t>Specifikace</t>
  </si>
  <si>
    <t>POL3_</t>
  </si>
  <si>
    <t>601021123RT9</t>
  </si>
  <si>
    <t xml:space="preserve">Omítka stropů a podhledů z hotových směsí vrstva jádrová, vápenocementová, sanační, tloušťka vrstvy 30 mm,  </t>
  </si>
  <si>
    <t>po jednotlivých vrstvách</t>
  </si>
  <si>
    <t>Včetně pomocného lešení.</t>
  </si>
  <si>
    <t>viz. výkres objektu - půdorys a řezy, příloha D.xxx : 9,0</t>
  </si>
  <si>
    <t>602021113RT5</t>
  </si>
  <si>
    <t xml:space="preserve">Omítka stěn z hotových směsí vrstva jádrová, sádrová, tepelně izolační, tloušťka vrstvy 40 mm,  </t>
  </si>
  <si>
    <t>614471711R00</t>
  </si>
  <si>
    <t>Vyspravení vnitřních betonových a železobetonových konstrukcí a panelů cementovou maltou tloušťky 10 mm</t>
  </si>
  <si>
    <t>801-4</t>
  </si>
  <si>
    <t>viz. výkres objektu - půdorys a řezy, příloha D.xxx : 9,0*0,40</t>
  </si>
  <si>
    <t xml:space="preserve">Místa průsaků vody a poškozená místa (vydrolená, odpadávající) utěsnit rychletuhnoucím izolačním : </t>
  </si>
  <si>
    <t xml:space="preserve">cementem na bázi cementu a aditiv bez obsahu chloridů. : </t>
  </si>
  <si>
    <t xml:space="preserve">Viditelné trhliny (ne dynamické) nad 0,4 mm vyškrábat do šířky 20 mm a hloubky 25 mm a vyspravit kapilárně aktivní maltovou směsí. : </t>
  </si>
  <si>
    <t xml:space="preserve">Zřízení hydroizolačního, ochranného a sjednocujícího nátěru krystalickou hydroizolací na bázi písku, cementu s anorganickými přísadami : </t>
  </si>
  <si>
    <t xml:space="preserve">s tloušťkou vrstvy v suchém stavu min. 1,2 - 1,5 mm se shodou s osvědčením pro trvalý styk s pitnou vodou dle vyhlášky č. 409/2005 Sb. : </t>
  </si>
  <si>
    <t>614472120R00</t>
  </si>
  <si>
    <t>Vyspravení vnitřních betonových a železobetonových konstrukcí a panelů lokální oprava speciální maltou tloušťka 20 mm, opravovaná plocha do 0,0225 m2</t>
  </si>
  <si>
    <t>kus</t>
  </si>
  <si>
    <t>viz. výkres objektu - půdorys a řezy, příloha D.xxx : 10</t>
  </si>
  <si>
    <t/>
  </si>
  <si>
    <t xml:space="preserve">Složení: písek/cement s anorganickými přísadami : </t>
  </si>
  <si>
    <t xml:space="preserve">vzdutá prosakující voda/tlaková voda: 1,5 kg/m2 ve dvou vrstvách : </t>
  </si>
  <si>
    <t xml:space="preserve">Sypaná obj. hmotnost: 1,1 kg/l : </t>
  </si>
  <si>
    <t xml:space="preserve">Barva: šedá : </t>
  </si>
  <si>
    <t xml:space="preserve">Směšovací poměr: 25 kg : 6,75 až 8,0 l vody : </t>
  </si>
  <si>
    <t xml:space="preserve">Doba míchání: 3 min. (vrtačka s míchadlem 500 - 700 ot./min.) : </t>
  </si>
  <si>
    <t xml:space="preserve">Doba zpracovatelnosti: 30 až 60 min. (při + 23 °C/ 60 %) : </t>
  </si>
  <si>
    <t xml:space="preserve">Teplota podkladu/ při zpracování: + 5 °C až + 30 °C : </t>
  </si>
  <si>
    <t>602022191R00</t>
  </si>
  <si>
    <t>Omítka stěn z hotových směsí Doplňkové práce pro omítky stěn z hotových směsí  nátěr penetrační, kontaktní, s granulátem</t>
  </si>
  <si>
    <t>viz. výkres objektu - půdorys a řezy, příloha D.xxx : 45,38*2</t>
  </si>
  <si>
    <t>35,20*2</t>
  </si>
  <si>
    <t>620412112R00</t>
  </si>
  <si>
    <t>Úprava povrchů vnějších pačokováním cementovým mlékem, dvojnásobné</t>
  </si>
  <si>
    <t>801-5</t>
  </si>
  <si>
    <t>cementovým mlékem betonových konstrukcí, prováděná z posuvných lávek ( závěsných klecí )</t>
  </si>
  <si>
    <t>viz. výkres objektu - půdorys a řezy, příloha D.xxx : 2*4,05*4,05</t>
  </si>
  <si>
    <t>622319119RU5</t>
  </si>
  <si>
    <t>Zateplení soklu soklovým polystyrénem lepeným bitumenovým lepidlem, tloušťky 50 mm, kontaktní nátěr a mozaiková omítka</t>
  </si>
  <si>
    <t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t>
  </si>
  <si>
    <t>viz. výkres objektu - půdorys a řezy, příloha D.xxx : 4,60*1,15</t>
  </si>
  <si>
    <t>622412234RT4</t>
  </si>
  <si>
    <t>Nátěr vnějsích omítek stěn silikonový hydrofobní, složitost 5, odstín IV</t>
  </si>
  <si>
    <t>Penetrace + 2 x krycí nátěr.</t>
  </si>
  <si>
    <t>včetně penetrace podkladu</t>
  </si>
  <si>
    <t>viz. výkres objektu - půdorys a řezy, příloha D.xxx : 35,20*2*1,25</t>
  </si>
  <si>
    <t>45,38*2*1,25</t>
  </si>
  <si>
    <t>622904117R00</t>
  </si>
  <si>
    <t>Očištění fasád tlakovou vodou, složitost fasády 6 - 7</t>
  </si>
  <si>
    <t>viz. výkres objektu - půdorys a řezy, příloha D.xxx : 35,20</t>
  </si>
  <si>
    <t>4,6</t>
  </si>
  <si>
    <t>622904121R00</t>
  </si>
  <si>
    <t xml:space="preserve">Očištění fasád ruční čištění ocelovým kartáčem,  </t>
  </si>
  <si>
    <t>622904217R00</t>
  </si>
  <si>
    <t>Očištění fasád od organických nečistot, složitost fasády 6 - 7</t>
  </si>
  <si>
    <t>4,60</t>
  </si>
  <si>
    <t>625907111R00</t>
  </si>
  <si>
    <t>Očištění ocelových konstrukcí očištění ocelových konstrukcí od usazenin, rzi a nátěru</t>
  </si>
  <si>
    <t>viz. výkres objektu - půdorys a řezy, příloha D.xxx : 2</t>
  </si>
  <si>
    <t>632458326R00</t>
  </si>
  <si>
    <t>Potěr cementový připojený s požlábkem 10 cm vysokým, s očištěním, zdrsněním a pačokováním betonového podkladu, vodotěsný s přísadou ALKIZ s penetračním natěrem podkladu, hlazený ocelovým hladítkem a s dvojnásobným uzavíracím nátěrem, zakřivené konstrukce tloušťky do 20 mm, jednotlívé plochy do 5 m2</t>
  </si>
  <si>
    <t>s požlábkem 10 cm vysokým, s očištěním, zdrsněním a pačokováním betonového podkladu na rovinných i zakřivených konstrukcích</t>
  </si>
  <si>
    <t>58583191.AR</t>
  </si>
  <si>
    <t>stěrka izolační dvousložková; cementová, disperze plastu; hydroizolační; odolnost proti vodě; překlenutí trhlin do 1,00 mm; pro interiér i exteriér; tl. vrstvy od 2,0 mm; µ = 1000,0; trvale pružná</t>
  </si>
  <si>
    <t>kg</t>
  </si>
  <si>
    <t>viz. výkres objektu - půdorys a řezy, příloha D.xxx : 9,00*1,15*1,50</t>
  </si>
  <si>
    <t>58583191R</t>
  </si>
  <si>
    <t>hmota nátěrová na beton cementová; těsnicí, hydrofobizační; zatížení těžké; bílá</t>
  </si>
  <si>
    <t xml:space="preserve">Materiál se shodou s osvědčením pro trvalý styk s pitnou vodou dle vyhlášky : </t>
  </si>
  <si>
    <t xml:space="preserve">č. 409/2005 Sb. : </t>
  </si>
  <si>
    <t>943943221R00</t>
  </si>
  <si>
    <t>Montáž lešení prostorového lehkého bez podlah výšky do 10 m</t>
  </si>
  <si>
    <t>800-3</t>
  </si>
  <si>
    <t>pro zatížení podlahové plochy do 2 kPa (200 kg/m2),</t>
  </si>
  <si>
    <t>viz. výkres objektu - půdorys a řezy, příloha D.xxx : 9,0*2,36*2</t>
  </si>
  <si>
    <t>943943821R00</t>
  </si>
  <si>
    <t>Demontáž lešení prostorového lehkého výšky do 10 m</t>
  </si>
  <si>
    <t>bez podlah pro zatížení podlahové plochy do 2 kPa (200 kg/m2),</t>
  </si>
  <si>
    <t>952903112R00</t>
  </si>
  <si>
    <t>Vyčištění objektů při světlé výšce prostoru do 3,5 m čistíren odpadních vod, nádrží, žlabů nebo kanálů</t>
  </si>
  <si>
    <t>při světlé výšce prostoru do 3,5 m čistíren odpadních vod, nádrží, vodojemů, žlabů nebo kanálů</t>
  </si>
  <si>
    <t>viz. výkres objektu - půdorys a řezy, příloha D.xxx : 9,0*2</t>
  </si>
  <si>
    <t xml:space="preserve">před a po rekonstrukci : </t>
  </si>
  <si>
    <t>952903119R00</t>
  </si>
  <si>
    <t>Vyčištění objektů příplatek k ceně  za vyčištění prostorů jakékoliv výšky přes 3,5 m</t>
  </si>
  <si>
    <t>953981103R00</t>
  </si>
  <si>
    <t>Chemické kotvy do betonu, do cihelného zdiva do betonu, hloubky 110 mm, M 12, ampule pro chemickou kotvu</t>
  </si>
  <si>
    <t>viz. výkres objektu - půdorys a řezy, příloha D.xxx : 3,00000/3*6*2</t>
  </si>
  <si>
    <t>962032231R00</t>
  </si>
  <si>
    <t>Bourání zdiva nadzákladového z cihel pálených nebo vápenopískových, na maltu vápenou nebo vápenocementovou</t>
  </si>
  <si>
    <t>801-3</t>
  </si>
  <si>
    <t>nebo vybourání otvorů průřezové plochy přes 4 m2 ve zdivu nadzákladovém, včetně pomocného lešení o výšce podlahy do 1900 mm a pro zatížení do 1,5 kPa  (150 kg/m2)</t>
  </si>
  <si>
    <t>viz. výkres objektu - půdorys a řezy, příloha D.xxx : 4*0,20*0,20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</si>
  <si>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</si>
  <si>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</si>
  <si>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viz. výkres objektu - půdorys a řezy, příloha D.xxx : 1,20*2,00</t>
  </si>
  <si>
    <t>0,70*2,00</t>
  </si>
  <si>
    <t>978023411R00</t>
  </si>
  <si>
    <t>Vysekání, vyškrábání a vyčištění spár zdiva cihelného  mimo komínového</t>
  </si>
  <si>
    <t>976074141R00</t>
  </si>
  <si>
    <t>Vybourání kovových doplňkových konstrukcí kotevních želez , zapuštěných do 300 mm ve zdivu nebo dlažbě  z betonu nebo kamene, na jakoukoliv maltu</t>
  </si>
  <si>
    <t>viz. výkres objektu - půdorys a řezy, příloha D.xxx : 25</t>
  </si>
  <si>
    <t>979087212R00</t>
  </si>
  <si>
    <t>Nakládání na dopravní prostředky suti</t>
  </si>
  <si>
    <t>t</t>
  </si>
  <si>
    <t>POL1_3</t>
  </si>
  <si>
    <t>pro vodorovnou dopravu</t>
  </si>
  <si>
    <t>viz. výkres objektu - půdorys a řezy, příloha D.xxx : (45,38*0,05)*1,75</t>
  </si>
  <si>
    <t xml:space="preserve">před rekonstrukci : </t>
  </si>
  <si>
    <t>979990103R00</t>
  </si>
  <si>
    <t>Poplatek za skládku za uložení, betonu,  , skupina 17 01 01 z Katalogu odpadů</t>
  </si>
  <si>
    <t>979093111R00</t>
  </si>
  <si>
    <t>Uložení suti na skládku bez zhutnění</t>
  </si>
  <si>
    <t>800-6</t>
  </si>
  <si>
    <t>s hrubým urovnáním,</t>
  </si>
  <si>
    <t>998142251R00</t>
  </si>
  <si>
    <t>výšky do 25 mm</t>
  </si>
  <si>
    <t>Přesun hmot</t>
  </si>
  <si>
    <t>POL7_</t>
  </si>
  <si>
    <t xml:space="preserve">Hmotnosti z položek s pořadovými čísly: : </t>
  </si>
  <si>
    <t xml:space="preserve">5,6,8,15,17,18,19,21,22,23,24,25,26,27,28,29,30,31,33,34,35,36,37,38,40,41,43,44, : </t>
  </si>
  <si>
    <t>Součet: : 6,13531</t>
  </si>
  <si>
    <t>998142252R00</t>
  </si>
  <si>
    <t>do 1000 m</t>
  </si>
  <si>
    <t>711212002RT2</t>
  </si>
  <si>
    <t>Izolace proti vodě stěrka hydroizolační  proti tlakové vodě</t>
  </si>
  <si>
    <t>800-711</t>
  </si>
  <si>
    <t>dvouvrstvá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</si>
  <si>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</si>
  <si>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</si>
  <si>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</si>
  <si>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52, : </t>
  </si>
  <si>
    <t>Součet: : 0,21465</t>
  </si>
  <si>
    <t>891316331R00</t>
  </si>
  <si>
    <t>Montáž vodovodních armatur na potrubí vtokových košů v objektech, DN 150 mm</t>
  </si>
  <si>
    <t>viz. výkres objektu - půdorys a řezy, příloha D.xxx : 1</t>
  </si>
  <si>
    <t>722130236R00</t>
  </si>
  <si>
    <t>Potrubí z ocelových trubek závitových pozinkovaných DN 50, svařovaných 11 343,  , včetně dodávky materiálu</t>
  </si>
  <si>
    <t>800-721</t>
  </si>
  <si>
    <t>POL1_7</t>
  </si>
  <si>
    <t>Potrubí včetně tvarovek a zednických výpomocí.</t>
  </si>
  <si>
    <t xml:space="preserve">viz. výkres objektu - půdorys a řezy, příloha D.xxx : </t>
  </si>
  <si>
    <t>50/1300 : 1*1,3*1,15</t>
  </si>
  <si>
    <t>50/900 : 1*0,9*1,15</t>
  </si>
  <si>
    <t>50/800 : 1*0,8*1,15</t>
  </si>
  <si>
    <t>50/600 : 1*0,6*1,15</t>
  </si>
  <si>
    <t>50/500 : 1*0,5*1,15</t>
  </si>
  <si>
    <t>50/400 : 2*0,4*1,15</t>
  </si>
  <si>
    <t>50/300 : 2*0,3*1,15</t>
  </si>
  <si>
    <t>50/350 : 1*0,35*1,15</t>
  </si>
  <si>
    <t>50/250 : 2*0,25*1,15</t>
  </si>
  <si>
    <t>50/200 : 1*0,2*1,15</t>
  </si>
  <si>
    <t>50/150 : 3*0,15*1,15</t>
  </si>
  <si>
    <t xml:space="preserve">NEREZ !!! : </t>
  </si>
  <si>
    <t>722130238R00</t>
  </si>
  <si>
    <t>Potrubí z ocelových trubek závitových pozinkovaných DN 80, svařovaných 11 343,  , včetně dodávky materiálu</t>
  </si>
  <si>
    <t>80/600 : 1*0,60*1,15</t>
  </si>
  <si>
    <t>722211813R00</t>
  </si>
  <si>
    <t>Demontáž armatur přírubových se dvěma přírubami (včetněšoupátek se zemní soupravou), do DN 80</t>
  </si>
  <si>
    <t>722260801R00</t>
  </si>
  <si>
    <t>Demontáž vodoměrů přírubových DN 50</t>
  </si>
  <si>
    <t>viz. výkres objektu - půdorys a řezy, příloha D.xxx : 2+1</t>
  </si>
  <si>
    <t>722269101R00</t>
  </si>
  <si>
    <t>Montáž vodoměru přírubového šroubového, DN 50</t>
  </si>
  <si>
    <t>230032027R00</t>
  </si>
  <si>
    <t>Montáž přírubových spojů do PN 16, DN 50</t>
  </si>
  <si>
    <t>POL1_9</t>
  </si>
  <si>
    <t>viz. výkres objektu - půdorys a řezy, příloha D.xxx : 2*2</t>
  </si>
  <si>
    <t>230170002R00</t>
  </si>
  <si>
    <t>Příprava pro zkoušku těsnosti, DN 50 - 80</t>
  </si>
  <si>
    <t>sada</t>
  </si>
  <si>
    <t>viz. výkres objektu - půdorys a řezy, příloha D.xxx : 1+1</t>
  </si>
  <si>
    <t>230170012R00</t>
  </si>
  <si>
    <t>Zkouška těsnosti potrubí, DN 50 - 80</t>
  </si>
  <si>
    <t>12731110R</t>
  </si>
  <si>
    <t>trubka nerezová vodovodní, pro průmysl, plynovodní; mater. 1.4401; spoj lisovaný; vnější průměr 88,9 mm; s = 2,00 mm; antikorozní; nehořlavá</t>
  </si>
  <si>
    <t>80/510 : 2*0,51*1,15</t>
  </si>
  <si>
    <t>80/1250 : 3*1,25*1,15</t>
  </si>
  <si>
    <t>12731138R</t>
  </si>
  <si>
    <t>trubka nerezová vodovodní, zdravotnictví; mater. 1.4521; spoj lisovaný; vnější průměr 54,0 mm; s = 1,50 mm; antikorozní; nehořlavá</t>
  </si>
  <si>
    <t>28341023.AR</t>
  </si>
  <si>
    <t>žlab podokapní půlkruhový; PVC; l = 4000,0 mm; průměr žlabu 125 mm; barva hnědá</t>
  </si>
  <si>
    <t>viz. výkres objektu - půdorys a řezy, příloha D.xxx : 4*4,71*1,15/4</t>
  </si>
  <si>
    <t>28341024.AR</t>
  </si>
  <si>
    <t>roh žlabu vnější; PVC; průměr žlabu 125 mm; barva hnědá</t>
  </si>
  <si>
    <t>viz. výkres objektu - půdorys a řezy, příloha D.xxx : 4</t>
  </si>
  <si>
    <t>28341031R</t>
  </si>
  <si>
    <t>spojka žlabu PVC; průměr žlabu 125 mm; barva hnědá</t>
  </si>
  <si>
    <t>viz. výkres objektu - půdorys a řezy, příloha D.xxx : 4+2*4</t>
  </si>
  <si>
    <t>28341038R</t>
  </si>
  <si>
    <t>kotlík žlabový PVC; 125/75 mm; barva hnědá</t>
  </si>
  <si>
    <t>28341058R</t>
  </si>
  <si>
    <t>hák žlabový kroucený; poplastovaný kov; průměr žlabu 125 mm; barva hnědá</t>
  </si>
  <si>
    <t>viz. výkres objektu - půdorys a řezy, příloha D.xxx : 2*5+2*4</t>
  </si>
  <si>
    <t>28341072R</t>
  </si>
  <si>
    <t>roura svodová se spojovacím hrdlem; PVC; l = 3000,0 mm; průměr žlabu 125 mm; barva hnědá</t>
  </si>
  <si>
    <t>viz. výkres objektu - půdorys a řezy, příloha D.xxx : 3*1,15</t>
  </si>
  <si>
    <t>28341082R</t>
  </si>
  <si>
    <t>spojka okapového svodu PVC; průměr žlabu 125 mm; barva hnědá</t>
  </si>
  <si>
    <t>viz. výkres objektu - půdorys a řezy, příloha D.xxx : 3+1</t>
  </si>
  <si>
    <t>28341085R</t>
  </si>
  <si>
    <t>koleno okapového svodu PVC; 45,0 °; průměr žlabu 125 mm; barva hnědá</t>
  </si>
  <si>
    <t>28654365R</t>
  </si>
  <si>
    <t>příruba volná, k lemovému nákružku; PPR; d = 165,0 mm; D = 66,0 mm; DN 50</t>
  </si>
  <si>
    <t>viz. výkres objektu - půdorys a řezy, příloha D.xxx : 2+2</t>
  </si>
  <si>
    <t>31945318R</t>
  </si>
  <si>
    <t>T-tvarovka nerez 90 °; průměr d = 54,0 mm; spoj lisovaný</t>
  </si>
  <si>
    <t>319459016R</t>
  </si>
  <si>
    <t>oblouk 90° °; nerez AISI 316 L; spoj lisovaný, s indikátorem zalisování; d 54 mm, L 110 mm; teplota od -20 do + 85, mac. + 120 °C; použití pro: zdravotně technické instalace a průmysl, otopné systémy</t>
  </si>
  <si>
    <t>viz. výkres objektu - půdorys a řezy, příloha D.xxx : 8</t>
  </si>
  <si>
    <t>42200850R</t>
  </si>
  <si>
    <t>kolo ruční mat. šedá litina; průměr 160 mm; DN 50 mm; pro: armatury domovní přípojky,uzavír.šoupátka</t>
  </si>
  <si>
    <t xml:space="preserve">NEREZOVÉ !!! : </t>
  </si>
  <si>
    <t>42220701R</t>
  </si>
  <si>
    <t>šoupátko víkové pro vodu a páru; použití jako uzavírací orgán pro vodu a páru; připojení přírubové; PN 10; kovotěsnicí; DN 40 mm; L = 140 mm; ovládání ruční kolo, řetězový pohon, ze stojanu; těsnicí plochy sedel nerez/nerez; těleso šedá litina; pracovní teplota 120 až 200 ° C; připoj. rozměr 40 mm; vřeteno točivé nestoupající</t>
  </si>
  <si>
    <t>viz. výkres objektu - půdorys a řezy, příloha D.xxx : 5</t>
  </si>
  <si>
    <t>422236710R</t>
  </si>
  <si>
    <t>šoupátko víkové pro vodu a páru; použití jako uzavírací orgán pro vodu a páru; připojení přírubové; PN 10; kovotěsnicí; DN 50 mm; L = 250 mm; ovládání ruční kolo, řetězový pohon, ze stojanu; těsnicí plochy sedel nerez/nerez; těleso šedá litina; pracovní teplota 120 až 200 ° C; připoj. rozměr 50 mm; vřeteno točivé nestoupající</t>
  </si>
  <si>
    <t>POL3_9</t>
  </si>
  <si>
    <t>42266510R</t>
  </si>
  <si>
    <t>filtr přírubový pro voda, vytápění, klimatizace, protipožární systémy, průmysl,; materiál těla tvárná litina, nerez sítko AISI 304,těsnění EPDM; DN 50; l = 230 mm; pracovní teplota 0 až 100 ° C; provozní tlak PN 16</t>
  </si>
  <si>
    <t>48462180R</t>
  </si>
  <si>
    <t>nádrž beztlaká ; hranatá; v = 1 000 mm; š = 1 000 mm; hl = 1 000 mm; objem 1 000 l</t>
  </si>
  <si>
    <t>55259811R</t>
  </si>
  <si>
    <t>přechod přírubový; PN 10; DN 1 = 80 mm; DN 2 = 50 mm; l = 200 mm; tvárná litina; uvnitř práškový epoxid; vně práškový epoxid</t>
  </si>
  <si>
    <t>998722101R00</t>
  </si>
  <si>
    <t>v objektech výšky do 6 m</t>
  </si>
  <si>
    <t xml:space="preserve">54,55,56,59,63,64,65,66,67,68,69,70,71,72,73,74,75,76,77,78,79,80,81, : </t>
  </si>
  <si>
    <t>Součet: : 0,55251</t>
  </si>
  <si>
    <t>210290751R00</t>
  </si>
  <si>
    <t>Montáž montáž spotřebičů motorických s usazením a upevněním na stávající nosnou konstrukci nebo podklad, vyrovnání řemene a vyvážení, bez zapojení, vodič do 6 mm2, do 1,5 kW</t>
  </si>
  <si>
    <t>42912104R</t>
  </si>
  <si>
    <t>ventilátor radiální nízkotlaký; jednostranně sací poháněný přímo, pravý nebo levý; D ventilátoru 200 mm; otáčky 1 310,0 ot/min; pohon přímý přírubovými elektromotory, motor 3N; použití pro výměnu vzduchu v občanské výbavě a v průmyslových prostorech; provedení: v prostředí s nebezpečím výbuchu Ex-ZÓNA  (SNV2) vně i uvnitř; povrch. úprava pozink.plech; tepl.vzdušniny -30 až 85 °C; teplota okolí -30 až 40 °C</t>
  </si>
  <si>
    <t>42912200R</t>
  </si>
  <si>
    <t>příslušenství ventilátoru díl: krycí mřížka sání 200; patří k ventilátoru: radiálnímu nízkotlakému</t>
  </si>
  <si>
    <t>998728101R00</t>
  </si>
  <si>
    <t>Přesun hmot pro vzduchotechniku v objektech výšky do 6 m</t>
  </si>
  <si>
    <t>800-728</t>
  </si>
  <si>
    <t>vodorovně do 50 m</t>
  </si>
  <si>
    <t xml:space="preserve">84, : </t>
  </si>
  <si>
    <t>Součet: : 0,03000</t>
  </si>
  <si>
    <t>728618111R00</t>
  </si>
  <si>
    <t>Montáž ventilační turbíny bez dodávky, ., .</t>
  </si>
  <si>
    <t>viz. výkres objektu - půdorys a řezy, příloha D.xxx : 3</t>
  </si>
  <si>
    <t>762332120RT2</t>
  </si>
  <si>
    <t>Vázané konstrukce krovů s dodávkou řeziva  střech pultových, sedlových, valbových, stanových čtvercového nebo obdélníkového půdorysu z řeziva, hranoly 12/14 cm</t>
  </si>
  <si>
    <t>800-762</t>
  </si>
  <si>
    <t>viz. výkres objektu - půdorys a řezy, příloha D.xxx : 4*(4,71-0,33-0,33)*1,10</t>
  </si>
  <si>
    <t>4*6,70*1,15*1,10</t>
  </si>
  <si>
    <t>4*2*1,36*1,15*1,10</t>
  </si>
  <si>
    <t>4*2,36*1,15*1,10</t>
  </si>
  <si>
    <t>2*2,00*1,10</t>
  </si>
  <si>
    <t>2*1,36*1,10</t>
  </si>
  <si>
    <t>2*2*5,75*1,10</t>
  </si>
  <si>
    <t>762331811R00</t>
  </si>
  <si>
    <t>Demontáž vázaných konstrukcí krovů z hranolů, hranolků, fošen, průřezové plochy do 120 cm2</t>
  </si>
  <si>
    <t>viz. výkres objektu - půdorys a řezy, příloha D.xxx : 32,85*2,50</t>
  </si>
  <si>
    <t>4*4,71</t>
  </si>
  <si>
    <t>762342202RT4</t>
  </si>
  <si>
    <t>Montáž laťování střech o sklonu do 60° při vzdálenost latí do 220 mm, včetně dodávky latí 40/60 mm</t>
  </si>
  <si>
    <t>viz. výkres objektu - půdorys a řezy, příloha D.xxx : 32,85*1,10</t>
  </si>
  <si>
    <t>kontralatě : 32,85*0,50*1,10</t>
  </si>
  <si>
    <t>762341811R00</t>
  </si>
  <si>
    <t>Demontáž bednění a laťování bednění střech rovných, obloukových, o sklonu do 60 stupňů včetně všech nadstřešních konstrukcí z prken hrubých</t>
  </si>
  <si>
    <t>viz. výkres objektu - půdorys a řezy, příloha D.xxx : 32,85*1,15</t>
  </si>
  <si>
    <t>762812240RT3</t>
  </si>
  <si>
    <t>Záklop stropů s dodávkou materiálu  z hoblovaných prken s olištováním kolem zdi, tloušťky 24 mm, vrchního na sraz, spáry kryté lištami</t>
  </si>
  <si>
    <t>4*4,71*0,33*1,15</t>
  </si>
  <si>
    <t>4297269105R</t>
  </si>
  <si>
    <t>turbína ventilační komplet ze tří částí - plochá základna, nastavitelný kloub, rotační hlavice; pracuje na principu pohybu vzduchu bez potřeby elektrické energie; umístění plochá i šikmá střecha; provedení hliník, barva; pr.sacího hrdla 356 mm; k odvětrávání ventilačních šachet, digestoří; potřebné množství turbin plocha 0 až 185 m2 dva kusy, plocha 185 až 275 m2 tři kusy; výška 270 mm, průměr 460 mm</t>
  </si>
  <si>
    <t>kpl</t>
  </si>
  <si>
    <t>553310065R</t>
  </si>
  <si>
    <t>zárubeň kovová jednostranná; pro sádrokarton, pro přesné zdění; ústí 200 mm; š průchodu 1 100 mm; h průchodu 1 970 mm; L, P</t>
  </si>
  <si>
    <t xml:space="preserve">š = 120 cm !!! : </t>
  </si>
  <si>
    <t>553310611R</t>
  </si>
  <si>
    <t>zárubeň kovová světlíková; pro klasické zdění, pro zděné stěny, příčky; ústí 200 mm; š průchodu 700 mm; h průchodu 1 970 mm; L, P</t>
  </si>
  <si>
    <t>998762102R00</t>
  </si>
  <si>
    <t>Přesun hmot pro konstrukce tesařské v objektech výšky do 12 m</t>
  </si>
  <si>
    <t>50 m vodorovně</t>
  </si>
  <si>
    <t xml:space="preserve">87,88,90,92,93,94,95, : </t>
  </si>
  <si>
    <t>Součet: : 2,25136</t>
  </si>
  <si>
    <t>764311393R00</t>
  </si>
  <si>
    <t>Krytiny z hliníkového plechu montáž  krytiny hladké z Al, šablony</t>
  </si>
  <si>
    <t>800-764</t>
  </si>
  <si>
    <t>vč. dodávky a montáže podkladní lepenky, spojovacích protředků a těsnící hmoty.</t>
  </si>
  <si>
    <t>764211495R00</t>
  </si>
  <si>
    <t>Krytiny z titanzinkového plechu montáž  zhotovení okapů z Ti-Zn</t>
  </si>
  <si>
    <t>viz. výkres objektu - půdorys a řezy, příloha D.xxx : 4*4,71+3,0</t>
  </si>
  <si>
    <t>764510492R00</t>
  </si>
  <si>
    <t>Oplechování parapetů z titanzinkového plechu montáž oplechování rohů parapetů Ti-Zn</t>
  </si>
  <si>
    <t>včetně spojovacích prostředků.</t>
  </si>
  <si>
    <t>764322830R00</t>
  </si>
  <si>
    <t>Demontáž oplechování okapů na střechách s tvrdou krytinou, rš 400 mm, sklonu do 30°</t>
  </si>
  <si>
    <t>viz. výkres objektu - půdorys a řezy, příloha D.xxx : 4,70*4*1,15+2,50</t>
  </si>
  <si>
    <t>553453101R</t>
  </si>
  <si>
    <t>šablona ocelový plech; povrch polyester, mat; tl. povrch. úpravy 50 µm; š = 510 mm; tl = 0,5 mm</t>
  </si>
  <si>
    <t>viz. výkres objektu - půdorys a řezy, příloha D.xxx : 32,85*1,10*1,15</t>
  </si>
  <si>
    <t>553453310R</t>
  </si>
  <si>
    <t>hřebenáč rovný; ocelový plech; tl. 0,5 mm; l = 2 000 mm</t>
  </si>
  <si>
    <t>viz. výkres objektu - půdorys a řezy, příloha D.xxx : 4*6,70/2*1,15*1,10</t>
  </si>
  <si>
    <t>553453636R</t>
  </si>
  <si>
    <t>plech okapní ocel; povrch mat, polyuretan; l = 2 000 mm</t>
  </si>
  <si>
    <t>viz. výkres objektu - půdorys a řezy, příloha D.xxx : 4*4,71*1,15/2</t>
  </si>
  <si>
    <t>60775521R</t>
  </si>
  <si>
    <t>parapet vnitřní š = 200 mm; materiál - povrch laminátová fólie; materiál - jádro komůrkové ušlechtilé PVC; dekor barevný</t>
  </si>
  <si>
    <t>viz. výkres objektu - půdorys a řezy, příloha D.xxx : 2*0,95</t>
  </si>
  <si>
    <t>60775523R</t>
  </si>
  <si>
    <t>parapet vnitřní š = 300 mm; materiál - povrch laminátová fólie; materiál - jádro komůrkové ušlechtilé PVC; dekor barevný</t>
  </si>
  <si>
    <t>60775550R</t>
  </si>
  <si>
    <t>krytka parapetu plast; boční, oboustranná; rozměr 400 mm; barva sv. buk, stříbrná</t>
  </si>
  <si>
    <t>viz. výkres objektu - půdorys a řezy, příloha D.xxx : 2*(2+2)</t>
  </si>
  <si>
    <t>998764101R00</t>
  </si>
  <si>
    <t>Přesun hmot pro konstrukce klempířské v objektech výšky do 6 m</t>
  </si>
  <si>
    <t xml:space="preserve">97,99,102,103,104,105,106,107, : </t>
  </si>
  <si>
    <t>Součet: : 0,33356</t>
  </si>
  <si>
    <t>765321810R00</t>
  </si>
  <si>
    <t>Demontáž azbestocementové krytiny ze čtverců nebo šablon, na bednění s lepenkou, do suti</t>
  </si>
  <si>
    <t>800-765</t>
  </si>
  <si>
    <t>765901001R00</t>
  </si>
  <si>
    <t xml:space="preserve">Fólie parotěsné, difúzní a vodotěsné Fólie podstřešní difuzní montáž,  </t>
  </si>
  <si>
    <t>viz. výkres objektu - půdorys a řezy, příloha D.xxx : 4,05*4,05</t>
  </si>
  <si>
    <t>28399005R</t>
  </si>
  <si>
    <t xml:space="preserve">fólie izolační střešní hydroizolační; parotěsná; plošná hmotnost 210 g/m2; speciální netkané textilie; s lepicí páskou; sd od 3,00 m cena 2014 z ceníku Stavinvest </t>
  </si>
  <si>
    <t>viz. výkres objektu - půdorys a řezy, příloha D.xxx : 4,05*4,05*1,15</t>
  </si>
  <si>
    <t>998765101R00</t>
  </si>
  <si>
    <t>Přesun hmot pro krytiny tvrdé v objektech výšky do 6 m</t>
  </si>
  <si>
    <t xml:space="preserve">111, : </t>
  </si>
  <si>
    <t>Součet: : 0,00377</t>
  </si>
  <si>
    <t>767646510R00</t>
  </si>
  <si>
    <t>Montáž dveří protipožárních uzávěrů,  , jednokřídlových</t>
  </si>
  <si>
    <t>800-767</t>
  </si>
  <si>
    <t>61143250R</t>
  </si>
  <si>
    <t>dveře balkonové plast; OS1; š = 900 mm; h = 2 000,0 mm; tl. rámu 82 mm; tl. křídla 100,0 mm</t>
  </si>
  <si>
    <t xml:space="preserve">P 700/1970 !!!! : </t>
  </si>
  <si>
    <t>61143256R</t>
  </si>
  <si>
    <t>dveře balkonové plast; OS1; š = 1 100 mm; h = 2 000,0 mm; tl. rámu 82 mm; tl. křídla 100,0 mm</t>
  </si>
  <si>
    <t xml:space="preserve">L 120/1970 !!!! : </t>
  </si>
  <si>
    <t>998767101R00</t>
  </si>
  <si>
    <t xml:space="preserve">113,114,115, : </t>
  </si>
  <si>
    <t>Součet: : 0,06886</t>
  </si>
  <si>
    <t>783224900R00</t>
  </si>
  <si>
    <t xml:space="preserve">Údržba nátěrů doplňkových konstrukcí, syntetické jednonásobné s 1x emailováním,  </t>
  </si>
  <si>
    <t>800-783</t>
  </si>
  <si>
    <t>na vzduchu schnoucích</t>
  </si>
  <si>
    <t xml:space="preserve">antikorozní nátěr : </t>
  </si>
  <si>
    <t>210220003RT1</t>
  </si>
  <si>
    <t>Montáž uzemňovacího vedení na povrchu, včetně svorek upevnění a připojení, z profilů měděných  (Cu),  , včetně dodávky vodiče průřezu 2,5 mm2</t>
  </si>
  <si>
    <t>včetně montáže svorek spojovacích, odbočných, upevňovacích a spojovacího materiálu.</t>
  </si>
  <si>
    <t>viz. výkres objektu - půdorys a řezy, příloha D.xxx : 4*4,71*1,15</t>
  </si>
  <si>
    <t>2*6,70*1,15</t>
  </si>
  <si>
    <t>460010023R00</t>
  </si>
  <si>
    <t>Vytýčení kabelové trasy ve volném terénu</t>
  </si>
  <si>
    <t>km</t>
  </si>
  <si>
    <t>viz. C.xxx Situace stavby : 0,015</t>
  </si>
  <si>
    <t>650101516R00</t>
  </si>
  <si>
    <t>LED, stropního, vestavného s čidlem</t>
  </si>
  <si>
    <t>650111611RT2</t>
  </si>
  <si>
    <t>Montáž vodiče svodového, průměru do 10 mm, a podpěr, včetně drátu FeZn 8 mm a podpěr pro plechové střechy PV 23</t>
  </si>
  <si>
    <t>650111713RT2</t>
  </si>
  <si>
    <t>Montáž hromosvodové svorky nad 2 šrouby, včetně dodávky svorky SR 2b</t>
  </si>
  <si>
    <t>348360182R</t>
  </si>
  <si>
    <t>LED svítidlo průmyslové, prachotěsné, vodotěsné, předřadník elektronický; IP 68; LED 20 W; max.teplota okolí 45 °C; min.teplota okolí -20 °C; použití: mycí linky, přehrady, vodní nádrže, plavecké bazény; mat.tělesa trubka z PC (polykarbonátu)vnější pr. 70 mm, síla stěny 4 mm ; upevnění pomocí montážních třmenů na trop či stěnu; průměr 70 mm; délka 935 mm</t>
  </si>
  <si>
    <t>979990121R00</t>
  </si>
  <si>
    <t>Poplatek za skládku za uložení, asfaltové pásy,  , skupina 17 03 02 z Katalogu odpadů</t>
  </si>
  <si>
    <t>viz. výkres objektu - půdorys a řezy, příloha D.xxx : 32,85*1,15*10/1000</t>
  </si>
  <si>
    <t>979990161R00</t>
  </si>
  <si>
    <t>Poplatek za skládku za uložení, dřevo,  , skupina 17 02 01 z Katalogu odpadů</t>
  </si>
  <si>
    <t>viz. výkres objektu - půdorys a řezy, příloha D.xxx : 32,85*1,15*25/1000</t>
  </si>
  <si>
    <t>28,3333*25/1000</t>
  </si>
  <si>
    <t>4*4,71*25/1000</t>
  </si>
  <si>
    <t>979990201R00</t>
  </si>
  <si>
    <t>Poplatek za skládku za uložení, azbestocementové výrobky,  , skupina 17 06 05 z Katalogu odpadů</t>
  </si>
  <si>
    <t>viz. výkres objektu - půdorys a řezy, příloha D.xxx : 32,85*75/1000</t>
  </si>
  <si>
    <t>979082213R00</t>
  </si>
  <si>
    <t>bez naložení, ale se složením a hrubým urovnáním na vzdálenost do 1 km</t>
  </si>
  <si>
    <t>Přesun suti</t>
  </si>
  <si>
    <t>POL8_</t>
  </si>
  <si>
    <t xml:space="preserve">Demontážní hmotnosti z položek s pořadovými čísly: : </t>
  </si>
  <si>
    <t xml:space="preserve">43,44,45,46,57,58,89,91,100,101,109, : </t>
  </si>
  <si>
    <t>Součet: : 3,53229</t>
  </si>
  <si>
    <t>979082219R00</t>
  </si>
  <si>
    <t>příplatek k ceně za každý další i započatý 1 km přes 1 km</t>
  </si>
  <si>
    <t>JKSO:</t>
  </si>
  <si>
    <t>812.33</t>
  </si>
  <si>
    <t>budovy čerpacích stanic</t>
  </si>
  <si>
    <t>JKSO</t>
  </si>
  <si>
    <t>25 m3</t>
  </si>
  <si>
    <t>svislá nosná konstrukce zděná z cihel,tvárnic, bloků</t>
  </si>
  <si>
    <t>JKSOChar</t>
  </si>
  <si>
    <t>rekonstrukce a modernizace objektu s opravou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</si>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</sst>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sqref="A1:G1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HC5Wc2wj/Je3e2zgSBw6klM8dS8hObEfSt2pjv9mYwos+k2vUGApsK430+MZKSq1wFpXU+ycpFPVi8dpjMjjrg==" saltValue="OgEtOAPcIREtJDgx7D8T/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7"/>
  <sheetViews>
    <sheetView showGridLines="0" topLeftCell="B1" zoomScaleNormal="100" zoomScaleSheetLayoutView="75" workbookViewId="0">
      <selection sqref="A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22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42</v>
      </c>
      <c r="D5" s="120" t="s">
        <v>46</v>
      </c>
      <c r="E5" s="87"/>
      <c r="F5" s="87"/>
      <c r="G5" s="87"/>
      <c r="H5" s="18" t="s">
        <v>40</v>
      </c>
      <c r="I5" s="124" t="s">
        <v>50</v>
      </c>
      <c r="J5" s="8"/>
    </row>
    <row r="6" spans="1:15" ht="15.75" customHeight="1" x14ac:dyDescent="0.2">
      <c r="A6" s="2"/>
      <c r="B6" s="27"/>
      <c r="C6" s="52"/>
      <c r="D6" s="121" t="s">
        <v>47</v>
      </c>
      <c r="E6" s="88"/>
      <c r="F6" s="88"/>
      <c r="G6" s="88"/>
      <c r="H6" s="18" t="s">
        <v>34</v>
      </c>
      <c r="I6" s="124" t="s">
        <v>51</v>
      </c>
      <c r="J6" s="8"/>
    </row>
    <row r="7" spans="1:15" ht="15.75" customHeight="1" x14ac:dyDescent="0.2">
      <c r="A7" s="2"/>
      <c r="B7" s="28"/>
      <c r="C7" s="53"/>
      <c r="D7" s="123" t="s">
        <v>49</v>
      </c>
      <c r="E7" s="122" t="s">
        <v>48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25" t="s">
        <v>52</v>
      </c>
      <c r="H8" s="18" t="s">
        <v>40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53</v>
      </c>
      <c r="H9" s="18" t="s">
        <v>34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49</v>
      </c>
      <c r="E10" s="126" t="s">
        <v>54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7" t="s">
        <v>57</v>
      </c>
      <c r="E11" s="127"/>
      <c r="F11" s="127"/>
      <c r="G11" s="127"/>
      <c r="H11" s="18" t="s">
        <v>40</v>
      </c>
      <c r="I11" s="132" t="s">
        <v>58</v>
      </c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34</v>
      </c>
      <c r="I12" s="133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43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SUMIF(F57:F83,A16,I57:I83)+SUMIF(F57:F83,"PSU",I57:I83)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SUMIF(F57:F83,A17,I57:I83)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SUMIF(F57:F83,A18,I57:I83)</f>
        <v>0</v>
      </c>
      <c r="J18" s="81"/>
    </row>
    <row r="19" spans="1:10" ht="23.25" customHeight="1" x14ac:dyDescent="0.2">
      <c r="A19" s="198" t="s">
        <v>130</v>
      </c>
      <c r="B19" s="37" t="s">
        <v>27</v>
      </c>
      <c r="C19" s="58"/>
      <c r="D19" s="59"/>
      <c r="E19" s="79"/>
      <c r="F19" s="80"/>
      <c r="G19" s="79"/>
      <c r="H19" s="80"/>
      <c r="I19" s="79">
        <f>SUMIF(F57:F83,A19,I57:I83)</f>
        <v>0</v>
      </c>
      <c r="J19" s="81"/>
    </row>
    <row r="20" spans="1:10" ht="23.25" customHeight="1" x14ac:dyDescent="0.2">
      <c r="A20" s="198" t="s">
        <v>131</v>
      </c>
      <c r="B20" s="37" t="s">
        <v>28</v>
      </c>
      <c r="C20" s="58"/>
      <c r="D20" s="59"/>
      <c r="E20" s="79"/>
      <c r="F20" s="80"/>
      <c r="G20" s="79"/>
      <c r="H20" s="80"/>
      <c r="I20" s="79">
        <f>SUMIF(F57:F83,A20,I57:I83)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/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">
      <c r="A26" s="2"/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4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IF(A28&gt;50, ROUNDUP(A27, 0), ROUNDDOWN(A27, 0))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 t="s">
        <v>59</v>
      </c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60</v>
      </c>
      <c r="C39" s="147"/>
      <c r="D39" s="147"/>
      <c r="E39" s="147"/>
      <c r="F39" s="148">
        <f>'VON VON Naklady'!AE98+'SO-01 SO-01 Pol'!AE490</f>
        <v>0</v>
      </c>
      <c r="G39" s="149">
        <f>'VON VON Naklady'!AF98+'SO-01 SO-01 Pol'!AF490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61</v>
      </c>
      <c r="D40" s="154"/>
      <c r="E40" s="154"/>
      <c r="F40" s="155">
        <f>'VON VON Naklady'!AE98</f>
        <v>0</v>
      </c>
      <c r="G40" s="156">
        <f>'VON VON Naklady'!AF98</f>
        <v>0</v>
      </c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3</v>
      </c>
      <c r="B41" s="159" t="s">
        <v>62</v>
      </c>
      <c r="C41" s="147" t="s">
        <v>63</v>
      </c>
      <c r="D41" s="147"/>
      <c r="E41" s="147"/>
      <c r="F41" s="160">
        <f>'VON VON Naklady'!AE98</f>
        <v>0</v>
      </c>
      <c r="G41" s="150">
        <f>'VON VON Naklady'!AF98</f>
        <v>0</v>
      </c>
      <c r="H41" s="150"/>
      <c r="I41" s="151">
        <f>F41+G41+H41</f>
        <v>0</v>
      </c>
      <c r="J41" s="152" t="str">
        <f>IF(_xlfn.SINGLE(CenaCelkemVypocet)=0,"",I41/_xlfn.SINGLE(CenaCelkemVypocet)*100)</f>
        <v/>
      </c>
    </row>
    <row r="42" spans="1:10" ht="25.5" customHeight="1" x14ac:dyDescent="0.2">
      <c r="A42" s="135">
        <v>2</v>
      </c>
      <c r="B42" s="153"/>
      <c r="C42" s="154" t="s">
        <v>64</v>
      </c>
      <c r="D42" s="154"/>
      <c r="E42" s="154"/>
      <c r="F42" s="155"/>
      <c r="G42" s="156"/>
      <c r="H42" s="156"/>
      <c r="I42" s="157"/>
      <c r="J42" s="158"/>
    </row>
    <row r="43" spans="1:10" ht="25.5" customHeight="1" x14ac:dyDescent="0.2">
      <c r="A43" s="135">
        <v>2</v>
      </c>
      <c r="B43" s="153" t="s">
        <v>65</v>
      </c>
      <c r="C43" s="154" t="s">
        <v>66</v>
      </c>
      <c r="D43" s="154"/>
      <c r="E43" s="154"/>
      <c r="F43" s="155">
        <f>'SO-01 SO-01 Pol'!AE490</f>
        <v>0</v>
      </c>
      <c r="G43" s="156">
        <f>'SO-01 SO-01 Pol'!AF490</f>
        <v>0</v>
      </c>
      <c r="H43" s="156"/>
      <c r="I43" s="157">
        <f>F43+G43+H43</f>
        <v>0</v>
      </c>
      <c r="J43" s="158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65</v>
      </c>
      <c r="C44" s="147" t="s">
        <v>66</v>
      </c>
      <c r="D44" s="147"/>
      <c r="E44" s="147"/>
      <c r="F44" s="160">
        <f>'SO-01 SO-01 Pol'!AE490</f>
        <v>0</v>
      </c>
      <c r="G44" s="150">
        <f>'SO-01 SO-01 Pol'!AF490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67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73</v>
      </c>
      <c r="B49" t="s">
        <v>74</v>
      </c>
    </row>
    <row r="50" spans="1:10" x14ac:dyDescent="0.2">
      <c r="A50" t="s">
        <v>71</v>
      </c>
      <c r="B50" t="s">
        <v>75</v>
      </c>
    </row>
    <row r="51" spans="1:10" x14ac:dyDescent="0.2">
      <c r="A51" t="s">
        <v>73</v>
      </c>
      <c r="B51" t="s">
        <v>76</v>
      </c>
    </row>
    <row r="54" spans="1:10" ht="15.75" x14ac:dyDescent="0.25">
      <c r="B54" s="177" t="s">
        <v>77</v>
      </c>
    </row>
    <row r="56" spans="1:10" ht="25.5" customHeight="1" x14ac:dyDescent="0.2">
      <c r="A56" s="179"/>
      <c r="B56" s="182" t="s">
        <v>17</v>
      </c>
      <c r="C56" s="182" t="s">
        <v>5</v>
      </c>
      <c r="D56" s="183"/>
      <c r="E56" s="183"/>
      <c r="F56" s="184" t="s">
        <v>78</v>
      </c>
      <c r="G56" s="184"/>
      <c r="H56" s="184"/>
      <c r="I56" s="184" t="s">
        <v>29</v>
      </c>
      <c r="J56" s="184" t="s">
        <v>0</v>
      </c>
    </row>
    <row r="57" spans="1:10" ht="36.75" customHeight="1" x14ac:dyDescent="0.2">
      <c r="A57" s="180"/>
      <c r="B57" s="185" t="s">
        <v>79</v>
      </c>
      <c r="C57" s="186" t="s">
        <v>80</v>
      </c>
      <c r="D57" s="187"/>
      <c r="E57" s="187"/>
      <c r="F57" s="194" t="s">
        <v>24</v>
      </c>
      <c r="G57" s="195"/>
      <c r="H57" s="195"/>
      <c r="I57" s="195">
        <f>'SO-01 SO-01 Pol'!G8</f>
        <v>0</v>
      </c>
      <c r="J57" s="191" t="str">
        <f>IF(I84=0,"",I57/I84*100)</f>
        <v/>
      </c>
    </row>
    <row r="58" spans="1:10" ht="36.75" customHeight="1" x14ac:dyDescent="0.2">
      <c r="A58" s="180"/>
      <c r="B58" s="185" t="s">
        <v>81</v>
      </c>
      <c r="C58" s="186" t="s">
        <v>82</v>
      </c>
      <c r="D58" s="187"/>
      <c r="E58" s="187"/>
      <c r="F58" s="194" t="s">
        <v>24</v>
      </c>
      <c r="G58" s="195"/>
      <c r="H58" s="195"/>
      <c r="I58" s="195">
        <f>'SO-01 SO-01 Pol'!G50</f>
        <v>0</v>
      </c>
      <c r="J58" s="191" t="str">
        <f>IF(I84=0,"",I58/I84*100)</f>
        <v/>
      </c>
    </row>
    <row r="59" spans="1:10" ht="36.75" customHeight="1" x14ac:dyDescent="0.2">
      <c r="A59" s="180"/>
      <c r="B59" s="185" t="s">
        <v>83</v>
      </c>
      <c r="C59" s="186" t="s">
        <v>84</v>
      </c>
      <c r="D59" s="187"/>
      <c r="E59" s="187"/>
      <c r="F59" s="194" t="s">
        <v>24</v>
      </c>
      <c r="G59" s="195"/>
      <c r="H59" s="195"/>
      <c r="I59" s="195">
        <f>'SO-01 SO-01 Pol'!G65</f>
        <v>0</v>
      </c>
      <c r="J59" s="191" t="str">
        <f>IF(I84=0,"",I59/I84*100)</f>
        <v/>
      </c>
    </row>
    <row r="60" spans="1:10" ht="36.75" customHeight="1" x14ac:dyDescent="0.2">
      <c r="A60" s="180"/>
      <c r="B60" s="185" t="s">
        <v>85</v>
      </c>
      <c r="C60" s="186" t="s">
        <v>86</v>
      </c>
      <c r="D60" s="187"/>
      <c r="E60" s="187"/>
      <c r="F60" s="194" t="s">
        <v>24</v>
      </c>
      <c r="G60" s="195"/>
      <c r="H60" s="195"/>
      <c r="I60" s="195">
        <f>'SO-01 SO-01 Pol'!G72</f>
        <v>0</v>
      </c>
      <c r="J60" s="191" t="str">
        <f>IF(I84=0,"",I60/I84*100)</f>
        <v/>
      </c>
    </row>
    <row r="61" spans="1:10" ht="36.75" customHeight="1" x14ac:dyDescent="0.2">
      <c r="A61" s="180"/>
      <c r="B61" s="185" t="s">
        <v>87</v>
      </c>
      <c r="C61" s="186" t="s">
        <v>88</v>
      </c>
      <c r="D61" s="187"/>
      <c r="E61" s="187"/>
      <c r="F61" s="194" t="s">
        <v>24</v>
      </c>
      <c r="G61" s="195"/>
      <c r="H61" s="195"/>
      <c r="I61" s="195">
        <f>'SO-01 SO-01 Pol'!G78</f>
        <v>0</v>
      </c>
      <c r="J61" s="191" t="str">
        <f>IF(I84=0,"",I61/I84*100)</f>
        <v/>
      </c>
    </row>
    <row r="62" spans="1:10" ht="36.75" customHeight="1" x14ac:dyDescent="0.2">
      <c r="A62" s="180"/>
      <c r="B62" s="185" t="s">
        <v>89</v>
      </c>
      <c r="C62" s="186" t="s">
        <v>90</v>
      </c>
      <c r="D62" s="187"/>
      <c r="E62" s="187"/>
      <c r="F62" s="194" t="s">
        <v>24</v>
      </c>
      <c r="G62" s="195"/>
      <c r="H62" s="195"/>
      <c r="I62" s="195">
        <f>'SO-01 SO-01 Pol'!G86</f>
        <v>0</v>
      </c>
      <c r="J62" s="191" t="str">
        <f>IF(I84=0,"",I62/I84*100)</f>
        <v/>
      </c>
    </row>
    <row r="63" spans="1:10" ht="36.75" customHeight="1" x14ac:dyDescent="0.2">
      <c r="A63" s="180"/>
      <c r="B63" s="185" t="s">
        <v>91</v>
      </c>
      <c r="C63" s="186" t="s">
        <v>92</v>
      </c>
      <c r="D63" s="187"/>
      <c r="E63" s="187"/>
      <c r="F63" s="194" t="s">
        <v>24</v>
      </c>
      <c r="G63" s="195"/>
      <c r="H63" s="195"/>
      <c r="I63" s="195">
        <f>'SO-01 SO-01 Pol'!G112</f>
        <v>0</v>
      </c>
      <c r="J63" s="191" t="str">
        <f>IF(I84=0,"",I63/I84*100)</f>
        <v/>
      </c>
    </row>
    <row r="64" spans="1:10" ht="36.75" customHeight="1" x14ac:dyDescent="0.2">
      <c r="A64" s="180"/>
      <c r="B64" s="185" t="s">
        <v>93</v>
      </c>
      <c r="C64" s="186" t="s">
        <v>94</v>
      </c>
      <c r="D64" s="187"/>
      <c r="E64" s="187"/>
      <c r="F64" s="194" t="s">
        <v>24</v>
      </c>
      <c r="G64" s="195"/>
      <c r="H64" s="195"/>
      <c r="I64" s="195">
        <f>'SO-01 SO-01 Pol'!G139</f>
        <v>0</v>
      </c>
      <c r="J64" s="191" t="str">
        <f>IF(I84=0,"",I64/I84*100)</f>
        <v/>
      </c>
    </row>
    <row r="65" spans="1:10" ht="36.75" customHeight="1" x14ac:dyDescent="0.2">
      <c r="A65" s="180"/>
      <c r="B65" s="185" t="s">
        <v>95</v>
      </c>
      <c r="C65" s="186" t="s">
        <v>96</v>
      </c>
      <c r="D65" s="187"/>
      <c r="E65" s="187"/>
      <c r="F65" s="194" t="s">
        <v>24</v>
      </c>
      <c r="G65" s="195"/>
      <c r="H65" s="195"/>
      <c r="I65" s="195">
        <f>'SO-01 SO-01 Pol'!G185</f>
        <v>0</v>
      </c>
      <c r="J65" s="191" t="str">
        <f>IF(I84=0,"",I65/I84*100)</f>
        <v/>
      </c>
    </row>
    <row r="66" spans="1:10" ht="36.75" customHeight="1" x14ac:dyDescent="0.2">
      <c r="A66" s="180"/>
      <c r="B66" s="185" t="s">
        <v>97</v>
      </c>
      <c r="C66" s="186" t="s">
        <v>98</v>
      </c>
      <c r="D66" s="187"/>
      <c r="E66" s="187"/>
      <c r="F66" s="194" t="s">
        <v>24</v>
      </c>
      <c r="G66" s="195"/>
      <c r="H66" s="195"/>
      <c r="I66" s="195">
        <f>'SO-01 SO-01 Pol'!G192</f>
        <v>0</v>
      </c>
      <c r="J66" s="191" t="str">
        <f>IF(I84=0,"",I66/I84*100)</f>
        <v/>
      </c>
    </row>
    <row r="67" spans="1:10" ht="36.75" customHeight="1" x14ac:dyDescent="0.2">
      <c r="A67" s="180"/>
      <c r="B67" s="185" t="s">
        <v>99</v>
      </c>
      <c r="C67" s="186" t="s">
        <v>100</v>
      </c>
      <c r="D67" s="187"/>
      <c r="E67" s="187"/>
      <c r="F67" s="194" t="s">
        <v>24</v>
      </c>
      <c r="G67" s="195"/>
      <c r="H67" s="195"/>
      <c r="I67" s="195">
        <f>'SO-01 SO-01 Pol'!G203</f>
        <v>0</v>
      </c>
      <c r="J67" s="191" t="str">
        <f>IF(I84=0,"",I67/I84*100)</f>
        <v/>
      </c>
    </row>
    <row r="68" spans="1:10" ht="36.75" customHeight="1" x14ac:dyDescent="0.2">
      <c r="A68" s="180"/>
      <c r="B68" s="185" t="s">
        <v>101</v>
      </c>
      <c r="C68" s="186" t="s">
        <v>102</v>
      </c>
      <c r="D68" s="187"/>
      <c r="E68" s="187"/>
      <c r="F68" s="194" t="s">
        <v>24</v>
      </c>
      <c r="G68" s="195"/>
      <c r="H68" s="195"/>
      <c r="I68" s="195">
        <f>'SO-01 SO-01 Pol'!G212</f>
        <v>0</v>
      </c>
      <c r="J68" s="191" t="str">
        <f>IF(I84=0,"",I68/I84*100)</f>
        <v/>
      </c>
    </row>
    <row r="69" spans="1:10" ht="36.75" customHeight="1" x14ac:dyDescent="0.2">
      <c r="A69" s="180"/>
      <c r="B69" s="185" t="s">
        <v>103</v>
      </c>
      <c r="C69" s="186" t="s">
        <v>104</v>
      </c>
      <c r="D69" s="187"/>
      <c r="E69" s="187"/>
      <c r="F69" s="194" t="s">
        <v>24</v>
      </c>
      <c r="G69" s="195"/>
      <c r="H69" s="195"/>
      <c r="I69" s="195">
        <f>'SO-01 SO-01 Pol'!G226</f>
        <v>0</v>
      </c>
      <c r="J69" s="191" t="str">
        <f>IF(I84=0,"",I69/I84*100)</f>
        <v/>
      </c>
    </row>
    <row r="70" spans="1:10" ht="36.75" customHeight="1" x14ac:dyDescent="0.2">
      <c r="A70" s="180"/>
      <c r="B70" s="185" t="s">
        <v>105</v>
      </c>
      <c r="C70" s="186" t="s">
        <v>106</v>
      </c>
      <c r="D70" s="187"/>
      <c r="E70" s="187"/>
      <c r="F70" s="194" t="s">
        <v>25</v>
      </c>
      <c r="G70" s="195"/>
      <c r="H70" s="195"/>
      <c r="I70" s="195">
        <f>'SO-01 SO-01 Pol'!G235</f>
        <v>0</v>
      </c>
      <c r="J70" s="191" t="str">
        <f>IF(I84=0,"",I70/I84*100)</f>
        <v/>
      </c>
    </row>
    <row r="71" spans="1:10" ht="36.75" customHeight="1" x14ac:dyDescent="0.2">
      <c r="A71" s="180"/>
      <c r="B71" s="185" t="s">
        <v>107</v>
      </c>
      <c r="C71" s="186" t="s">
        <v>108</v>
      </c>
      <c r="D71" s="187"/>
      <c r="E71" s="187"/>
      <c r="F71" s="194" t="s">
        <v>25</v>
      </c>
      <c r="G71" s="195"/>
      <c r="H71" s="195"/>
      <c r="I71" s="195">
        <f>'SO-01 SO-01 Pol'!G244</f>
        <v>0</v>
      </c>
      <c r="J71" s="191" t="str">
        <f>IF(I84=0,"",I71/I84*100)</f>
        <v/>
      </c>
    </row>
    <row r="72" spans="1:10" ht="36.75" customHeight="1" x14ac:dyDescent="0.2">
      <c r="A72" s="180"/>
      <c r="B72" s="185" t="s">
        <v>109</v>
      </c>
      <c r="C72" s="186" t="s">
        <v>110</v>
      </c>
      <c r="D72" s="187"/>
      <c r="E72" s="187"/>
      <c r="F72" s="194" t="s">
        <v>25</v>
      </c>
      <c r="G72" s="195"/>
      <c r="H72" s="195"/>
      <c r="I72" s="195">
        <f>'SO-01 SO-01 Pol'!G349</f>
        <v>0</v>
      </c>
      <c r="J72" s="191" t="str">
        <f>IF(I84=0,"",I72/I84*100)</f>
        <v/>
      </c>
    </row>
    <row r="73" spans="1:10" ht="36.75" customHeight="1" x14ac:dyDescent="0.2">
      <c r="A73" s="180"/>
      <c r="B73" s="185" t="s">
        <v>111</v>
      </c>
      <c r="C73" s="186" t="s">
        <v>112</v>
      </c>
      <c r="D73" s="187"/>
      <c r="E73" s="187"/>
      <c r="F73" s="194" t="s">
        <v>25</v>
      </c>
      <c r="G73" s="195"/>
      <c r="H73" s="195"/>
      <c r="I73" s="195">
        <f>'SO-01 SO-01 Pol'!G361</f>
        <v>0</v>
      </c>
      <c r="J73" s="191" t="str">
        <f>IF(I84=0,"",I73/I84*100)</f>
        <v/>
      </c>
    </row>
    <row r="74" spans="1:10" ht="36.75" customHeight="1" x14ac:dyDescent="0.2">
      <c r="A74" s="180"/>
      <c r="B74" s="185" t="s">
        <v>113</v>
      </c>
      <c r="C74" s="186" t="s">
        <v>114</v>
      </c>
      <c r="D74" s="187"/>
      <c r="E74" s="187"/>
      <c r="F74" s="194" t="s">
        <v>25</v>
      </c>
      <c r="G74" s="195"/>
      <c r="H74" s="195"/>
      <c r="I74" s="195">
        <f>'SO-01 SO-01 Pol'!G395</f>
        <v>0</v>
      </c>
      <c r="J74" s="191" t="str">
        <f>IF(I84=0,"",I74/I84*100)</f>
        <v/>
      </c>
    </row>
    <row r="75" spans="1:10" ht="36.75" customHeight="1" x14ac:dyDescent="0.2">
      <c r="A75" s="180"/>
      <c r="B75" s="185" t="s">
        <v>115</v>
      </c>
      <c r="C75" s="186" t="s">
        <v>116</v>
      </c>
      <c r="D75" s="187"/>
      <c r="E75" s="187"/>
      <c r="F75" s="194" t="s">
        <v>25</v>
      </c>
      <c r="G75" s="195"/>
      <c r="H75" s="195"/>
      <c r="I75" s="195">
        <f>'SO-01 SO-01 Pol'!G425</f>
        <v>0</v>
      </c>
      <c r="J75" s="191" t="str">
        <f>IF(I84=0,"",I75/I84*100)</f>
        <v/>
      </c>
    </row>
    <row r="76" spans="1:10" ht="36.75" customHeight="1" x14ac:dyDescent="0.2">
      <c r="A76" s="180"/>
      <c r="B76" s="185" t="s">
        <v>117</v>
      </c>
      <c r="C76" s="186" t="s">
        <v>118</v>
      </c>
      <c r="D76" s="187"/>
      <c r="E76" s="187"/>
      <c r="F76" s="194" t="s">
        <v>25</v>
      </c>
      <c r="G76" s="195"/>
      <c r="H76" s="195"/>
      <c r="I76" s="195">
        <f>'SO-01 SO-01 Pol'!G437</f>
        <v>0</v>
      </c>
      <c r="J76" s="191" t="str">
        <f>IF(I84=0,"",I76/I84*100)</f>
        <v/>
      </c>
    </row>
    <row r="77" spans="1:10" ht="36.75" customHeight="1" x14ac:dyDescent="0.2">
      <c r="A77" s="180"/>
      <c r="B77" s="185" t="s">
        <v>119</v>
      </c>
      <c r="C77" s="186" t="s">
        <v>120</v>
      </c>
      <c r="D77" s="187"/>
      <c r="E77" s="187"/>
      <c r="F77" s="194" t="s">
        <v>25</v>
      </c>
      <c r="G77" s="195"/>
      <c r="H77" s="195"/>
      <c r="I77" s="195">
        <f>'SO-01 SO-01 Pol'!G450</f>
        <v>0</v>
      </c>
      <c r="J77" s="191" t="str">
        <f>IF(I84=0,"",I77/I84*100)</f>
        <v/>
      </c>
    </row>
    <row r="78" spans="1:10" ht="36.75" customHeight="1" x14ac:dyDescent="0.2">
      <c r="A78" s="180"/>
      <c r="B78" s="185" t="s">
        <v>121</v>
      </c>
      <c r="C78" s="186" t="s">
        <v>122</v>
      </c>
      <c r="D78" s="187"/>
      <c r="E78" s="187"/>
      <c r="F78" s="194" t="s">
        <v>26</v>
      </c>
      <c r="G78" s="195"/>
      <c r="H78" s="195"/>
      <c r="I78" s="195">
        <f>'SO-01 SO-01 Pol'!G455</f>
        <v>0</v>
      </c>
      <c r="J78" s="191" t="str">
        <f>IF(I84=0,"",I78/I84*100)</f>
        <v/>
      </c>
    </row>
    <row r="79" spans="1:10" ht="36.75" customHeight="1" x14ac:dyDescent="0.2">
      <c r="A79" s="180"/>
      <c r="B79" s="185" t="s">
        <v>123</v>
      </c>
      <c r="C79" s="186" t="s">
        <v>124</v>
      </c>
      <c r="D79" s="187"/>
      <c r="E79" s="187"/>
      <c r="F79" s="194" t="s">
        <v>26</v>
      </c>
      <c r="G79" s="195"/>
      <c r="H79" s="195"/>
      <c r="I79" s="195">
        <f>'SO-01 SO-01 Pol'!G460</f>
        <v>0</v>
      </c>
      <c r="J79" s="191" t="str">
        <f>IF(I84=0,"",I79/I84*100)</f>
        <v/>
      </c>
    </row>
    <row r="80" spans="1:10" ht="36.75" customHeight="1" x14ac:dyDescent="0.2">
      <c r="A80" s="180"/>
      <c r="B80" s="185" t="s">
        <v>125</v>
      </c>
      <c r="C80" s="186" t="s">
        <v>126</v>
      </c>
      <c r="D80" s="187"/>
      <c r="E80" s="187"/>
      <c r="F80" s="194" t="s">
        <v>26</v>
      </c>
      <c r="G80" s="195"/>
      <c r="H80" s="195"/>
      <c r="I80" s="195">
        <f>'SO-01 SO-01 Pol'!G463</f>
        <v>0</v>
      </c>
      <c r="J80" s="191" t="str">
        <f>IF(I84=0,"",I80/I84*100)</f>
        <v/>
      </c>
    </row>
    <row r="81" spans="1:10" ht="36.75" customHeight="1" x14ac:dyDescent="0.2">
      <c r="A81" s="180"/>
      <c r="B81" s="185" t="s">
        <v>127</v>
      </c>
      <c r="C81" s="186" t="s">
        <v>128</v>
      </c>
      <c r="D81" s="187"/>
      <c r="E81" s="187"/>
      <c r="F81" s="194" t="s">
        <v>129</v>
      </c>
      <c r="G81" s="195"/>
      <c r="H81" s="195"/>
      <c r="I81" s="195">
        <f>'SO-01 SO-01 Pol'!G472</f>
        <v>0</v>
      </c>
      <c r="J81" s="191" t="str">
        <f>IF(I84=0,"",I81/I84*100)</f>
        <v/>
      </c>
    </row>
    <row r="82" spans="1:10" ht="36.75" customHeight="1" x14ac:dyDescent="0.2">
      <c r="A82" s="180"/>
      <c r="B82" s="185" t="s">
        <v>130</v>
      </c>
      <c r="C82" s="186" t="s">
        <v>27</v>
      </c>
      <c r="D82" s="187"/>
      <c r="E82" s="187"/>
      <c r="F82" s="194" t="s">
        <v>130</v>
      </c>
      <c r="G82" s="195"/>
      <c r="H82" s="195"/>
      <c r="I82" s="195">
        <f>'VON VON Naklady'!G8</f>
        <v>0</v>
      </c>
      <c r="J82" s="191" t="str">
        <f>IF(I84=0,"",I82/I84*100)</f>
        <v/>
      </c>
    </row>
    <row r="83" spans="1:10" ht="36.75" customHeight="1" x14ac:dyDescent="0.2">
      <c r="A83" s="180"/>
      <c r="B83" s="185" t="s">
        <v>131</v>
      </c>
      <c r="C83" s="186" t="s">
        <v>28</v>
      </c>
      <c r="D83" s="187"/>
      <c r="E83" s="187"/>
      <c r="F83" s="194" t="s">
        <v>131</v>
      </c>
      <c r="G83" s="195"/>
      <c r="H83" s="195"/>
      <c r="I83" s="195">
        <f>'VON VON Naklady'!G45</f>
        <v>0</v>
      </c>
      <c r="J83" s="191" t="str">
        <f>IF(I84=0,"",I83/I84*100)</f>
        <v/>
      </c>
    </row>
    <row r="84" spans="1:10" ht="25.5" customHeight="1" x14ac:dyDescent="0.2">
      <c r="A84" s="181"/>
      <c r="B84" s="188" t="s">
        <v>1</v>
      </c>
      <c r="C84" s="189"/>
      <c r="D84" s="190"/>
      <c r="E84" s="190"/>
      <c r="F84" s="196"/>
      <c r="G84" s="197"/>
      <c r="H84" s="197"/>
      <c r="I84" s="197">
        <f>SUM(I57:I83)</f>
        <v>0</v>
      </c>
      <c r="J84" s="192">
        <f>SUM(J57:J83)</f>
        <v>0</v>
      </c>
    </row>
    <row r="85" spans="1:10" x14ac:dyDescent="0.2">
      <c r="F85" s="134"/>
      <c r="G85" s="134"/>
      <c r="H85" s="134"/>
      <c r="I85" s="134"/>
      <c r="J85" s="193"/>
    </row>
    <row r="86" spans="1:10" x14ac:dyDescent="0.2">
      <c r="F86" s="134"/>
      <c r="G86" s="134"/>
      <c r="H86" s="134"/>
      <c r="I86" s="134"/>
      <c r="J86" s="193"/>
    </row>
    <row r="87" spans="1:10" x14ac:dyDescent="0.2">
      <c r="F87" s="134"/>
      <c r="G87" s="134"/>
      <c r="H87" s="134"/>
      <c r="I87" s="134"/>
      <c r="J87" s="193"/>
    </row>
  </sheetData>
  <sheetProtection algorithmName="SHA-512" hashValue="YU7lGEnIuJZdqQnG/dAoQUl/4YWo9cC5C8Ecf4EyhSM2ciFg/CREAc8qxf5nd3Nbly2kkHgGCqaFuKMOyBEAfQ==" saltValue="GfNnnQGlvSoTJoRDa9ToQ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C80:E80"/>
    <mergeCell ref="C81:E81"/>
    <mergeCell ref="C82:E82"/>
    <mergeCell ref="C83:E83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0/YA3pdoDLPcpK44fIwVoFs3qrhBn4n9l9JuTGyfAmk5PTjBqOd1cJimvU3WejRcMsA07BGDNniMd+Xl2MUieg==" saltValue="F7Oe05a5Q5jIp81WQxK30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9938A-C5E0-414F-87C9-FA749DFF1D27}">
  <sheetPr>
    <outlinePr summaryBelow="0"/>
    <pageSetUpPr fitToPage="1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132</v>
      </c>
      <c r="B1" s="199"/>
      <c r="C1" s="199"/>
      <c r="D1" s="199"/>
      <c r="E1" s="199"/>
      <c r="F1" s="199"/>
      <c r="G1" s="199"/>
      <c r="AG1" t="s">
        <v>133</v>
      </c>
    </row>
    <row r="2" spans="1:60" ht="24.95" customHeight="1" x14ac:dyDescent="0.2">
      <c r="A2" s="200" t="s">
        <v>7</v>
      </c>
      <c r="B2" s="48" t="s">
        <v>44</v>
      </c>
      <c r="C2" s="203" t="s">
        <v>45</v>
      </c>
      <c r="D2" s="201"/>
      <c r="E2" s="201"/>
      <c r="F2" s="201"/>
      <c r="G2" s="202"/>
      <c r="AG2" t="s">
        <v>134</v>
      </c>
    </row>
    <row r="3" spans="1:60" ht="24.95" customHeight="1" x14ac:dyDescent="0.2">
      <c r="A3" s="200" t="s">
        <v>8</v>
      </c>
      <c r="B3" s="48" t="s">
        <v>62</v>
      </c>
      <c r="C3" s="203" t="s">
        <v>135</v>
      </c>
      <c r="D3" s="201"/>
      <c r="E3" s="201"/>
      <c r="F3" s="201"/>
      <c r="G3" s="202"/>
      <c r="AC3" s="178" t="s">
        <v>136</v>
      </c>
      <c r="AG3" t="s">
        <v>137</v>
      </c>
    </row>
    <row r="4" spans="1:60" ht="24.95" customHeight="1" x14ac:dyDescent="0.2">
      <c r="A4" s="204" t="s">
        <v>9</v>
      </c>
      <c r="B4" s="205" t="s">
        <v>62</v>
      </c>
      <c r="C4" s="206" t="s">
        <v>63</v>
      </c>
      <c r="D4" s="207"/>
      <c r="E4" s="207"/>
      <c r="F4" s="207"/>
      <c r="G4" s="208"/>
      <c r="AG4" t="s">
        <v>138</v>
      </c>
    </row>
    <row r="5" spans="1:60" x14ac:dyDescent="0.2">
      <c r="D5" s="10"/>
    </row>
    <row r="6" spans="1:60" ht="38.25" x14ac:dyDescent="0.2">
      <c r="A6" s="210" t="s">
        <v>139</v>
      </c>
      <c r="B6" s="212" t="s">
        <v>140</v>
      </c>
      <c r="C6" s="212" t="s">
        <v>141</v>
      </c>
      <c r="D6" s="211" t="s">
        <v>142</v>
      </c>
      <c r="E6" s="210" t="s">
        <v>143</v>
      </c>
      <c r="F6" s="209" t="s">
        <v>144</v>
      </c>
      <c r="G6" s="210" t="s">
        <v>29</v>
      </c>
      <c r="H6" s="213" t="s">
        <v>30</v>
      </c>
      <c r="I6" s="213" t="s">
        <v>145</v>
      </c>
      <c r="J6" s="213" t="s">
        <v>31</v>
      </c>
      <c r="K6" s="213" t="s">
        <v>146</v>
      </c>
      <c r="L6" s="213" t="s">
        <v>147</v>
      </c>
      <c r="M6" s="213" t="s">
        <v>148</v>
      </c>
      <c r="N6" s="213" t="s">
        <v>149</v>
      </c>
      <c r="O6" s="213" t="s">
        <v>150</v>
      </c>
      <c r="P6" s="213" t="s">
        <v>151</v>
      </c>
      <c r="Q6" s="213" t="s">
        <v>152</v>
      </c>
      <c r="R6" s="213" t="s">
        <v>153</v>
      </c>
      <c r="S6" s="213" t="s">
        <v>154</v>
      </c>
      <c r="T6" s="213" t="s">
        <v>155</v>
      </c>
      <c r="U6" s="213" t="s">
        <v>156</v>
      </c>
      <c r="V6" s="213" t="s">
        <v>157</v>
      </c>
      <c r="W6" s="213" t="s">
        <v>158</v>
      </c>
      <c r="X6" s="213" t="s">
        <v>159</v>
      </c>
      <c r="Y6" s="213" t="s">
        <v>160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8" t="s">
        <v>161</v>
      </c>
      <c r="B8" s="229" t="s">
        <v>130</v>
      </c>
      <c r="C8" s="244" t="s">
        <v>27</v>
      </c>
      <c r="D8" s="230"/>
      <c r="E8" s="231"/>
      <c r="F8" s="232"/>
      <c r="G8" s="232">
        <f>SUMIF(AG9:AG44,"&lt;&gt;NOR",G9:G44)</f>
        <v>0</v>
      </c>
      <c r="H8" s="232"/>
      <c r="I8" s="232">
        <f>SUM(I9:I44)</f>
        <v>0</v>
      </c>
      <c r="J8" s="232"/>
      <c r="K8" s="232">
        <f>SUM(K9:K44)</f>
        <v>0</v>
      </c>
      <c r="L8" s="232"/>
      <c r="M8" s="232">
        <f>SUM(M9:M44)</f>
        <v>0</v>
      </c>
      <c r="N8" s="231"/>
      <c r="O8" s="231">
        <f>SUM(O9:O44)</f>
        <v>0</v>
      </c>
      <c r="P8" s="231"/>
      <c r="Q8" s="231">
        <f>SUM(Q9:Q44)</f>
        <v>0</v>
      </c>
      <c r="R8" s="232"/>
      <c r="S8" s="232"/>
      <c r="T8" s="233"/>
      <c r="U8" s="227"/>
      <c r="V8" s="227">
        <f>SUM(V9:V44)</f>
        <v>0</v>
      </c>
      <c r="W8" s="227"/>
      <c r="X8" s="227"/>
      <c r="Y8" s="227"/>
      <c r="AG8" t="s">
        <v>162</v>
      </c>
    </row>
    <row r="9" spans="1:60" outlineLevel="1" x14ac:dyDescent="0.2">
      <c r="A9" s="235">
        <v>1</v>
      </c>
      <c r="B9" s="236" t="s">
        <v>163</v>
      </c>
      <c r="C9" s="245" t="s">
        <v>164</v>
      </c>
      <c r="D9" s="237" t="s">
        <v>165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166</v>
      </c>
      <c r="T9" s="241" t="s">
        <v>167</v>
      </c>
      <c r="U9" s="224">
        <v>0</v>
      </c>
      <c r="V9" s="224">
        <f>ROUND(E9*U9,2)</f>
        <v>0</v>
      </c>
      <c r="W9" s="224"/>
      <c r="X9" s="224" t="s">
        <v>168</v>
      </c>
      <c r="Y9" s="224" t="s">
        <v>169</v>
      </c>
      <c r="Z9" s="214"/>
      <c r="AA9" s="214"/>
      <c r="AB9" s="214"/>
      <c r="AC9" s="214"/>
      <c r="AD9" s="214"/>
      <c r="AE9" s="214"/>
      <c r="AF9" s="214"/>
      <c r="AG9" s="214" t="s">
        <v>170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6" t="s">
        <v>171</v>
      </c>
      <c r="D10" s="225"/>
      <c r="E10" s="226">
        <v>1</v>
      </c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172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ht="22.5" outlineLevel="3" x14ac:dyDescent="0.2">
      <c r="A11" s="221"/>
      <c r="B11" s="222"/>
      <c r="C11" s="246" t="s">
        <v>173</v>
      </c>
      <c r="D11" s="225"/>
      <c r="E11" s="226"/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172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3" x14ac:dyDescent="0.2">
      <c r="A12" s="221"/>
      <c r="B12" s="222"/>
      <c r="C12" s="246" t="s">
        <v>174</v>
      </c>
      <c r="D12" s="225"/>
      <c r="E12" s="226"/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172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3" x14ac:dyDescent="0.2">
      <c r="A13" s="221"/>
      <c r="B13" s="222"/>
      <c r="C13" s="246" t="s">
        <v>175</v>
      </c>
      <c r="D13" s="225"/>
      <c r="E13" s="226"/>
      <c r="F13" s="224"/>
      <c r="G13" s="224"/>
      <c r="H13" s="224"/>
      <c r="I13" s="224"/>
      <c r="J13" s="224"/>
      <c r="K13" s="224"/>
      <c r="L13" s="224"/>
      <c r="M13" s="224"/>
      <c r="N13" s="223"/>
      <c r="O13" s="223"/>
      <c r="P13" s="223"/>
      <c r="Q13" s="223"/>
      <c r="R13" s="224"/>
      <c r="S13" s="224"/>
      <c r="T13" s="224"/>
      <c r="U13" s="224"/>
      <c r="V13" s="224"/>
      <c r="W13" s="224"/>
      <c r="X13" s="224"/>
      <c r="Y13" s="224"/>
      <c r="Z13" s="214"/>
      <c r="AA13" s="214"/>
      <c r="AB13" s="214"/>
      <c r="AC13" s="214"/>
      <c r="AD13" s="214"/>
      <c r="AE13" s="214"/>
      <c r="AF13" s="214"/>
      <c r="AG13" s="214" t="s">
        <v>172</v>
      </c>
      <c r="AH13" s="214">
        <v>0</v>
      </c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3" x14ac:dyDescent="0.2">
      <c r="A14" s="221"/>
      <c r="B14" s="222"/>
      <c r="C14" s="246" t="s">
        <v>176</v>
      </c>
      <c r="D14" s="225"/>
      <c r="E14" s="226"/>
      <c r="F14" s="224"/>
      <c r="G14" s="22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172</v>
      </c>
      <c r="AH14" s="214">
        <v>0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3" x14ac:dyDescent="0.2">
      <c r="A15" s="221"/>
      <c r="B15" s="222"/>
      <c r="C15" s="246" t="s">
        <v>177</v>
      </c>
      <c r="D15" s="225"/>
      <c r="E15" s="226"/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172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46" t="s">
        <v>178</v>
      </c>
      <c r="D16" s="225"/>
      <c r="E16" s="226"/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172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35">
        <v>2</v>
      </c>
      <c r="B17" s="236" t="s">
        <v>179</v>
      </c>
      <c r="C17" s="245" t="s">
        <v>180</v>
      </c>
      <c r="D17" s="237" t="s">
        <v>165</v>
      </c>
      <c r="E17" s="238">
        <v>1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40"/>
      <c r="S17" s="240" t="s">
        <v>166</v>
      </c>
      <c r="T17" s="241" t="s">
        <v>167</v>
      </c>
      <c r="U17" s="224">
        <v>0</v>
      </c>
      <c r="V17" s="224">
        <f>ROUND(E17*U17,2)</f>
        <v>0</v>
      </c>
      <c r="W17" s="224"/>
      <c r="X17" s="224" t="s">
        <v>168</v>
      </c>
      <c r="Y17" s="224" t="s">
        <v>169</v>
      </c>
      <c r="Z17" s="214"/>
      <c r="AA17" s="214"/>
      <c r="AB17" s="214"/>
      <c r="AC17" s="214"/>
      <c r="AD17" s="214"/>
      <c r="AE17" s="214"/>
      <c r="AF17" s="214"/>
      <c r="AG17" s="214" t="s">
        <v>170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22.5" outlineLevel="2" x14ac:dyDescent="0.2">
      <c r="A18" s="221"/>
      <c r="B18" s="222"/>
      <c r="C18" s="246" t="s">
        <v>181</v>
      </c>
      <c r="D18" s="225"/>
      <c r="E18" s="226">
        <v>1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172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3" x14ac:dyDescent="0.2">
      <c r="A19" s="221"/>
      <c r="B19" s="222"/>
      <c r="C19" s="246" t="s">
        <v>182</v>
      </c>
      <c r="D19" s="225"/>
      <c r="E19" s="226"/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172</v>
      </c>
      <c r="AH19" s="214">
        <v>0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3" x14ac:dyDescent="0.2">
      <c r="A20" s="221"/>
      <c r="B20" s="222"/>
      <c r="C20" s="246" t="s">
        <v>183</v>
      </c>
      <c r="D20" s="225"/>
      <c r="E20" s="226"/>
      <c r="F20" s="224"/>
      <c r="G20" s="224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172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5">
        <v>3</v>
      </c>
      <c r="B21" s="236" t="s">
        <v>184</v>
      </c>
      <c r="C21" s="245" t="s">
        <v>185</v>
      </c>
      <c r="D21" s="237" t="s">
        <v>165</v>
      </c>
      <c r="E21" s="238">
        <v>1</v>
      </c>
      <c r="F21" s="239"/>
      <c r="G21" s="240">
        <f>ROUND(E21*F21,2)</f>
        <v>0</v>
      </c>
      <c r="H21" s="239"/>
      <c r="I21" s="240">
        <f>ROUND(E21*H21,2)</f>
        <v>0</v>
      </c>
      <c r="J21" s="239"/>
      <c r="K21" s="240">
        <f>ROUND(E21*J21,2)</f>
        <v>0</v>
      </c>
      <c r="L21" s="240">
        <v>21</v>
      </c>
      <c r="M21" s="240">
        <f>G21*(1+L21/100)</f>
        <v>0</v>
      </c>
      <c r="N21" s="238">
        <v>0</v>
      </c>
      <c r="O21" s="238">
        <f>ROUND(E21*N21,2)</f>
        <v>0</v>
      </c>
      <c r="P21" s="238">
        <v>0</v>
      </c>
      <c r="Q21" s="238">
        <f>ROUND(E21*P21,2)</f>
        <v>0</v>
      </c>
      <c r="R21" s="240"/>
      <c r="S21" s="240" t="s">
        <v>166</v>
      </c>
      <c r="T21" s="241" t="s">
        <v>167</v>
      </c>
      <c r="U21" s="224">
        <v>0</v>
      </c>
      <c r="V21" s="224">
        <f>ROUND(E21*U21,2)</f>
        <v>0</v>
      </c>
      <c r="W21" s="224"/>
      <c r="X21" s="224" t="s">
        <v>168</v>
      </c>
      <c r="Y21" s="224" t="s">
        <v>169</v>
      </c>
      <c r="Z21" s="214"/>
      <c r="AA21" s="214"/>
      <c r="AB21" s="214"/>
      <c r="AC21" s="214"/>
      <c r="AD21" s="214"/>
      <c r="AE21" s="214"/>
      <c r="AF21" s="214"/>
      <c r="AG21" s="214" t="s">
        <v>170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46" t="s">
        <v>186</v>
      </c>
      <c r="D22" s="225"/>
      <c r="E22" s="226">
        <v>1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172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3" x14ac:dyDescent="0.2">
      <c r="A23" s="221"/>
      <c r="B23" s="222"/>
      <c r="C23" s="246" t="s">
        <v>187</v>
      </c>
      <c r="D23" s="225"/>
      <c r="E23" s="226"/>
      <c r="F23" s="224"/>
      <c r="G23" s="22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172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3" x14ac:dyDescent="0.2">
      <c r="A24" s="221"/>
      <c r="B24" s="222"/>
      <c r="C24" s="246" t="s">
        <v>188</v>
      </c>
      <c r="D24" s="225"/>
      <c r="E24" s="226"/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172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35">
        <v>4</v>
      </c>
      <c r="B25" s="236" t="s">
        <v>189</v>
      </c>
      <c r="C25" s="245" t="s">
        <v>190</v>
      </c>
      <c r="D25" s="237" t="s">
        <v>165</v>
      </c>
      <c r="E25" s="238">
        <v>1</v>
      </c>
      <c r="F25" s="239"/>
      <c r="G25" s="240">
        <f>ROUND(E25*F25,2)</f>
        <v>0</v>
      </c>
      <c r="H25" s="239"/>
      <c r="I25" s="240">
        <f>ROUND(E25*H25,2)</f>
        <v>0</v>
      </c>
      <c r="J25" s="239"/>
      <c r="K25" s="240">
        <f>ROUND(E25*J25,2)</f>
        <v>0</v>
      </c>
      <c r="L25" s="240">
        <v>21</v>
      </c>
      <c r="M25" s="240">
        <f>G25*(1+L25/100)</f>
        <v>0</v>
      </c>
      <c r="N25" s="238">
        <v>0</v>
      </c>
      <c r="O25" s="238">
        <f>ROUND(E25*N25,2)</f>
        <v>0</v>
      </c>
      <c r="P25" s="238">
        <v>0</v>
      </c>
      <c r="Q25" s="238">
        <f>ROUND(E25*P25,2)</f>
        <v>0</v>
      </c>
      <c r="R25" s="240"/>
      <c r="S25" s="240" t="s">
        <v>166</v>
      </c>
      <c r="T25" s="241" t="s">
        <v>167</v>
      </c>
      <c r="U25" s="224">
        <v>0</v>
      </c>
      <c r="V25" s="224">
        <f>ROUND(E25*U25,2)</f>
        <v>0</v>
      </c>
      <c r="W25" s="224"/>
      <c r="X25" s="224" t="s">
        <v>168</v>
      </c>
      <c r="Y25" s="224" t="s">
        <v>169</v>
      </c>
      <c r="Z25" s="214"/>
      <c r="AA25" s="214"/>
      <c r="AB25" s="214"/>
      <c r="AC25" s="214"/>
      <c r="AD25" s="214"/>
      <c r="AE25" s="214"/>
      <c r="AF25" s="214"/>
      <c r="AG25" s="214" t="s">
        <v>170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2" x14ac:dyDescent="0.2">
      <c r="A26" s="221"/>
      <c r="B26" s="222"/>
      <c r="C26" s="246" t="s">
        <v>191</v>
      </c>
      <c r="D26" s="225"/>
      <c r="E26" s="226">
        <v>1</v>
      </c>
      <c r="F26" s="224"/>
      <c r="G26" s="224"/>
      <c r="H26" s="224"/>
      <c r="I26" s="224"/>
      <c r="J26" s="224"/>
      <c r="K26" s="224"/>
      <c r="L26" s="224"/>
      <c r="M26" s="224"/>
      <c r="N26" s="223"/>
      <c r="O26" s="223"/>
      <c r="P26" s="223"/>
      <c r="Q26" s="223"/>
      <c r="R26" s="224"/>
      <c r="S26" s="224"/>
      <c r="T26" s="224"/>
      <c r="U26" s="224"/>
      <c r="V26" s="224"/>
      <c r="W26" s="224"/>
      <c r="X26" s="224"/>
      <c r="Y26" s="224"/>
      <c r="Z26" s="214"/>
      <c r="AA26" s="214"/>
      <c r="AB26" s="214"/>
      <c r="AC26" s="214"/>
      <c r="AD26" s="214"/>
      <c r="AE26" s="214"/>
      <c r="AF26" s="214"/>
      <c r="AG26" s="214" t="s">
        <v>172</v>
      </c>
      <c r="AH26" s="214">
        <v>0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3" x14ac:dyDescent="0.2">
      <c r="A27" s="221"/>
      <c r="B27" s="222"/>
      <c r="C27" s="246" t="s">
        <v>192</v>
      </c>
      <c r="D27" s="225"/>
      <c r="E27" s="226"/>
      <c r="F27" s="224"/>
      <c r="G27" s="224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172</v>
      </c>
      <c r="AH27" s="214">
        <v>0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3" x14ac:dyDescent="0.2">
      <c r="A28" s="221"/>
      <c r="B28" s="222"/>
      <c r="C28" s="246" t="s">
        <v>193</v>
      </c>
      <c r="D28" s="225"/>
      <c r="E28" s="226"/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172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3" x14ac:dyDescent="0.2">
      <c r="A29" s="221"/>
      <c r="B29" s="222"/>
      <c r="C29" s="246" t="s">
        <v>194</v>
      </c>
      <c r="D29" s="225"/>
      <c r="E29" s="226"/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172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21"/>
      <c r="B30" s="222"/>
      <c r="C30" s="246" t="s">
        <v>195</v>
      </c>
      <c r="D30" s="225"/>
      <c r="E30" s="226"/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172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46" t="s">
        <v>196</v>
      </c>
      <c r="D31" s="225"/>
      <c r="E31" s="226"/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172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3" x14ac:dyDescent="0.2">
      <c r="A32" s="221"/>
      <c r="B32" s="222"/>
      <c r="C32" s="246" t="s">
        <v>197</v>
      </c>
      <c r="D32" s="225"/>
      <c r="E32" s="226"/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172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3" x14ac:dyDescent="0.2">
      <c r="A33" s="221"/>
      <c r="B33" s="222"/>
      <c r="C33" s="246" t="s">
        <v>198</v>
      </c>
      <c r="D33" s="225"/>
      <c r="E33" s="226"/>
      <c r="F33" s="224"/>
      <c r="G33" s="224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172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3" x14ac:dyDescent="0.2">
      <c r="A34" s="221"/>
      <c r="B34" s="222"/>
      <c r="C34" s="246" t="s">
        <v>199</v>
      </c>
      <c r="D34" s="225"/>
      <c r="E34" s="226"/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172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3" x14ac:dyDescent="0.2">
      <c r="A35" s="221"/>
      <c r="B35" s="222"/>
      <c r="C35" s="246" t="s">
        <v>200</v>
      </c>
      <c r="D35" s="225"/>
      <c r="E35" s="226"/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172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3" x14ac:dyDescent="0.2">
      <c r="A36" s="221"/>
      <c r="B36" s="222"/>
      <c r="C36" s="246" t="s">
        <v>201</v>
      </c>
      <c r="D36" s="225"/>
      <c r="E36" s="226"/>
      <c r="F36" s="224"/>
      <c r="G36" s="224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172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46" t="s">
        <v>202</v>
      </c>
      <c r="D37" s="225"/>
      <c r="E37" s="226"/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172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46" t="s">
        <v>203</v>
      </c>
      <c r="D38" s="225"/>
      <c r="E38" s="226"/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172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5">
        <v>5</v>
      </c>
      <c r="B39" s="236" t="s">
        <v>204</v>
      </c>
      <c r="C39" s="245" t="s">
        <v>205</v>
      </c>
      <c r="D39" s="237" t="s">
        <v>165</v>
      </c>
      <c r="E39" s="238">
        <v>1</v>
      </c>
      <c r="F39" s="239"/>
      <c r="G39" s="240">
        <f>ROUND(E39*F39,2)</f>
        <v>0</v>
      </c>
      <c r="H39" s="239"/>
      <c r="I39" s="240">
        <f>ROUND(E39*H39,2)</f>
        <v>0</v>
      </c>
      <c r="J39" s="239"/>
      <c r="K39" s="240">
        <f>ROUND(E39*J39,2)</f>
        <v>0</v>
      </c>
      <c r="L39" s="240">
        <v>21</v>
      </c>
      <c r="M39" s="240">
        <f>G39*(1+L39/100)</f>
        <v>0</v>
      </c>
      <c r="N39" s="238">
        <v>0</v>
      </c>
      <c r="O39" s="238">
        <f>ROUND(E39*N39,2)</f>
        <v>0</v>
      </c>
      <c r="P39" s="238">
        <v>0</v>
      </c>
      <c r="Q39" s="238">
        <f>ROUND(E39*P39,2)</f>
        <v>0</v>
      </c>
      <c r="R39" s="240"/>
      <c r="S39" s="240" t="s">
        <v>166</v>
      </c>
      <c r="T39" s="241" t="s">
        <v>167</v>
      </c>
      <c r="U39" s="224">
        <v>0</v>
      </c>
      <c r="V39" s="224">
        <f>ROUND(E39*U39,2)</f>
        <v>0</v>
      </c>
      <c r="W39" s="224"/>
      <c r="X39" s="224" t="s">
        <v>168</v>
      </c>
      <c r="Y39" s="224" t="s">
        <v>169</v>
      </c>
      <c r="Z39" s="214"/>
      <c r="AA39" s="214"/>
      <c r="AB39" s="214"/>
      <c r="AC39" s="214"/>
      <c r="AD39" s="214"/>
      <c r="AE39" s="214"/>
      <c r="AF39" s="214"/>
      <c r="AG39" s="214" t="s">
        <v>170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46" t="s">
        <v>206</v>
      </c>
      <c r="D40" s="225"/>
      <c r="E40" s="226">
        <v>1</v>
      </c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172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3" x14ac:dyDescent="0.2">
      <c r="A41" s="221"/>
      <c r="B41" s="222"/>
      <c r="C41" s="246" t="s">
        <v>207</v>
      </c>
      <c r="D41" s="225"/>
      <c r="E41" s="226"/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172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">
      <c r="A42" s="221"/>
      <c r="B42" s="222"/>
      <c r="C42" s="246" t="s">
        <v>208</v>
      </c>
      <c r="D42" s="225"/>
      <c r="E42" s="226"/>
      <c r="F42" s="224"/>
      <c r="G42" s="224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172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3" x14ac:dyDescent="0.2">
      <c r="A43" s="221"/>
      <c r="B43" s="222"/>
      <c r="C43" s="246" t="s">
        <v>209</v>
      </c>
      <c r="D43" s="225"/>
      <c r="E43" s="226"/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172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3" x14ac:dyDescent="0.2">
      <c r="A44" s="221"/>
      <c r="B44" s="222"/>
      <c r="C44" s="246" t="s">
        <v>210</v>
      </c>
      <c r="D44" s="225"/>
      <c r="E44" s="226"/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172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x14ac:dyDescent="0.2">
      <c r="A45" s="228" t="s">
        <v>161</v>
      </c>
      <c r="B45" s="229" t="s">
        <v>131</v>
      </c>
      <c r="C45" s="244" t="s">
        <v>28</v>
      </c>
      <c r="D45" s="230"/>
      <c r="E45" s="231"/>
      <c r="F45" s="232"/>
      <c r="G45" s="232">
        <f>SUMIF(AG46:AG96,"&lt;&gt;NOR",G46:G96)</f>
        <v>0</v>
      </c>
      <c r="H45" s="232"/>
      <c r="I45" s="232">
        <f>SUM(I46:I96)</f>
        <v>0</v>
      </c>
      <c r="J45" s="232"/>
      <c r="K45" s="232">
        <f>SUM(K46:K96)</f>
        <v>0</v>
      </c>
      <c r="L45" s="232"/>
      <c r="M45" s="232">
        <f>SUM(M46:M96)</f>
        <v>0</v>
      </c>
      <c r="N45" s="231"/>
      <c r="O45" s="231">
        <f>SUM(O46:O96)</f>
        <v>0</v>
      </c>
      <c r="P45" s="231"/>
      <c r="Q45" s="231">
        <f>SUM(Q46:Q96)</f>
        <v>0</v>
      </c>
      <c r="R45" s="232"/>
      <c r="S45" s="232"/>
      <c r="T45" s="233"/>
      <c r="U45" s="227"/>
      <c r="V45" s="227">
        <f>SUM(V46:V96)</f>
        <v>0</v>
      </c>
      <c r="W45" s="227"/>
      <c r="X45" s="227"/>
      <c r="Y45" s="227"/>
      <c r="AG45" t="s">
        <v>162</v>
      </c>
    </row>
    <row r="46" spans="1:60" outlineLevel="1" x14ac:dyDescent="0.2">
      <c r="A46" s="235">
        <v>6</v>
      </c>
      <c r="B46" s="236" t="s">
        <v>211</v>
      </c>
      <c r="C46" s="245" t="s">
        <v>212</v>
      </c>
      <c r="D46" s="237" t="s">
        <v>165</v>
      </c>
      <c r="E46" s="238">
        <v>1</v>
      </c>
      <c r="F46" s="239"/>
      <c r="G46" s="240">
        <f>ROUND(E46*F46,2)</f>
        <v>0</v>
      </c>
      <c r="H46" s="239"/>
      <c r="I46" s="240">
        <f>ROUND(E46*H46,2)</f>
        <v>0</v>
      </c>
      <c r="J46" s="239"/>
      <c r="K46" s="240">
        <f>ROUND(E46*J46,2)</f>
        <v>0</v>
      </c>
      <c r="L46" s="240">
        <v>21</v>
      </c>
      <c r="M46" s="240">
        <f>G46*(1+L46/100)</f>
        <v>0</v>
      </c>
      <c r="N46" s="238">
        <v>0</v>
      </c>
      <c r="O46" s="238">
        <f>ROUND(E46*N46,2)</f>
        <v>0</v>
      </c>
      <c r="P46" s="238">
        <v>0</v>
      </c>
      <c r="Q46" s="238">
        <f>ROUND(E46*P46,2)</f>
        <v>0</v>
      </c>
      <c r="R46" s="240"/>
      <c r="S46" s="240" t="s">
        <v>166</v>
      </c>
      <c r="T46" s="241" t="s">
        <v>167</v>
      </c>
      <c r="U46" s="224">
        <v>0</v>
      </c>
      <c r="V46" s="224">
        <f>ROUND(E46*U46,2)</f>
        <v>0</v>
      </c>
      <c r="W46" s="224"/>
      <c r="X46" s="224" t="s">
        <v>168</v>
      </c>
      <c r="Y46" s="224" t="s">
        <v>169</v>
      </c>
      <c r="Z46" s="214"/>
      <c r="AA46" s="214"/>
      <c r="AB46" s="214"/>
      <c r="AC46" s="214"/>
      <c r="AD46" s="214"/>
      <c r="AE46" s="214"/>
      <c r="AF46" s="214"/>
      <c r="AG46" s="214" t="s">
        <v>170</v>
      </c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2" x14ac:dyDescent="0.2">
      <c r="A47" s="221"/>
      <c r="B47" s="222"/>
      <c r="C47" s="246" t="s">
        <v>213</v>
      </c>
      <c r="D47" s="225"/>
      <c r="E47" s="226">
        <v>1</v>
      </c>
      <c r="F47" s="224"/>
      <c r="G47" s="224"/>
      <c r="H47" s="224"/>
      <c r="I47" s="224"/>
      <c r="J47" s="224"/>
      <c r="K47" s="224"/>
      <c r="L47" s="224"/>
      <c r="M47" s="224"/>
      <c r="N47" s="223"/>
      <c r="O47" s="223"/>
      <c r="P47" s="223"/>
      <c r="Q47" s="223"/>
      <c r="R47" s="224"/>
      <c r="S47" s="224"/>
      <c r="T47" s="224"/>
      <c r="U47" s="224"/>
      <c r="V47" s="224"/>
      <c r="W47" s="224"/>
      <c r="X47" s="224"/>
      <c r="Y47" s="224"/>
      <c r="Z47" s="214"/>
      <c r="AA47" s="214"/>
      <c r="AB47" s="214"/>
      <c r="AC47" s="214"/>
      <c r="AD47" s="214"/>
      <c r="AE47" s="214"/>
      <c r="AF47" s="214"/>
      <c r="AG47" s="214" t="s">
        <v>172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3" x14ac:dyDescent="0.2">
      <c r="A48" s="221"/>
      <c r="B48" s="222"/>
      <c r="C48" s="246" t="s">
        <v>214</v>
      </c>
      <c r="D48" s="225"/>
      <c r="E48" s="226"/>
      <c r="F48" s="224"/>
      <c r="G48" s="22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172</v>
      </c>
      <c r="AH48" s="214">
        <v>0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35">
        <v>7</v>
      </c>
      <c r="B49" s="236" t="s">
        <v>215</v>
      </c>
      <c r="C49" s="245" t="s">
        <v>216</v>
      </c>
      <c r="D49" s="237" t="s">
        <v>165</v>
      </c>
      <c r="E49" s="238">
        <v>1</v>
      </c>
      <c r="F49" s="239"/>
      <c r="G49" s="240">
        <f>ROUND(E49*F49,2)</f>
        <v>0</v>
      </c>
      <c r="H49" s="239"/>
      <c r="I49" s="240">
        <f>ROUND(E49*H49,2)</f>
        <v>0</v>
      </c>
      <c r="J49" s="239"/>
      <c r="K49" s="240">
        <f>ROUND(E49*J49,2)</f>
        <v>0</v>
      </c>
      <c r="L49" s="240">
        <v>21</v>
      </c>
      <c r="M49" s="240">
        <f>G49*(1+L49/100)</f>
        <v>0</v>
      </c>
      <c r="N49" s="238">
        <v>0</v>
      </c>
      <c r="O49" s="238">
        <f>ROUND(E49*N49,2)</f>
        <v>0</v>
      </c>
      <c r="P49" s="238">
        <v>0</v>
      </c>
      <c r="Q49" s="238">
        <f>ROUND(E49*P49,2)</f>
        <v>0</v>
      </c>
      <c r="R49" s="240"/>
      <c r="S49" s="240" t="s">
        <v>166</v>
      </c>
      <c r="T49" s="241" t="s">
        <v>167</v>
      </c>
      <c r="U49" s="224">
        <v>0</v>
      </c>
      <c r="V49" s="224">
        <f>ROUND(E49*U49,2)</f>
        <v>0</v>
      </c>
      <c r="W49" s="224"/>
      <c r="X49" s="224" t="s">
        <v>168</v>
      </c>
      <c r="Y49" s="224" t="s">
        <v>169</v>
      </c>
      <c r="Z49" s="214"/>
      <c r="AA49" s="214"/>
      <c r="AB49" s="214"/>
      <c r="AC49" s="214"/>
      <c r="AD49" s="214"/>
      <c r="AE49" s="214"/>
      <c r="AF49" s="214"/>
      <c r="AG49" s="214" t="s">
        <v>170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ht="22.5" outlineLevel="2" x14ac:dyDescent="0.2">
      <c r="A50" s="221"/>
      <c r="B50" s="222"/>
      <c r="C50" s="247" t="s">
        <v>217</v>
      </c>
      <c r="D50" s="243"/>
      <c r="E50" s="243"/>
      <c r="F50" s="243"/>
      <c r="G50" s="243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218</v>
      </c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42" t="str">
        <f>C50</f>
        <v>Náklady na přezkoumání podkladů objednatele o stavu inženýrských sítí probíhajících staveništěm nebo dotčenými stavbou i mimo území staveniště, kontrola vytýčení jejich skutečné trasy a provedení ochranných opatření pro zabezpečení stávajících inženýrských sítí.</v>
      </c>
      <c r="BB50" s="214"/>
      <c r="BC50" s="214"/>
      <c r="BD50" s="214"/>
      <c r="BE50" s="214"/>
      <c r="BF50" s="214"/>
      <c r="BG50" s="214"/>
      <c r="BH50" s="214"/>
    </row>
    <row r="51" spans="1:60" ht="22.5" outlineLevel="2" x14ac:dyDescent="0.2">
      <c r="A51" s="221"/>
      <c r="B51" s="222"/>
      <c r="C51" s="246" t="s">
        <v>219</v>
      </c>
      <c r="D51" s="225"/>
      <c r="E51" s="226">
        <v>1</v>
      </c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172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ht="22.5" outlineLevel="3" x14ac:dyDescent="0.2">
      <c r="A52" s="221"/>
      <c r="B52" s="222"/>
      <c r="C52" s="246" t="s">
        <v>220</v>
      </c>
      <c r="D52" s="225"/>
      <c r="E52" s="226"/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172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22.5" outlineLevel="3" x14ac:dyDescent="0.2">
      <c r="A53" s="221"/>
      <c r="B53" s="222"/>
      <c r="C53" s="246" t="s">
        <v>221</v>
      </c>
      <c r="D53" s="225"/>
      <c r="E53" s="226"/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172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3" x14ac:dyDescent="0.2">
      <c r="A54" s="221"/>
      <c r="B54" s="222"/>
      <c r="C54" s="246" t="s">
        <v>222</v>
      </c>
      <c r="D54" s="225"/>
      <c r="E54" s="226"/>
      <c r="F54" s="224"/>
      <c r="G54" s="224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172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3" x14ac:dyDescent="0.2">
      <c r="A55" s="221"/>
      <c r="B55" s="222"/>
      <c r="C55" s="246" t="s">
        <v>223</v>
      </c>
      <c r="D55" s="225"/>
      <c r="E55" s="226"/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172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35">
        <v>8</v>
      </c>
      <c r="B56" s="236" t="s">
        <v>224</v>
      </c>
      <c r="C56" s="245" t="s">
        <v>225</v>
      </c>
      <c r="D56" s="237" t="s">
        <v>165</v>
      </c>
      <c r="E56" s="238">
        <v>1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/>
      <c r="S56" s="240" t="s">
        <v>166</v>
      </c>
      <c r="T56" s="241" t="s">
        <v>167</v>
      </c>
      <c r="U56" s="224">
        <v>0</v>
      </c>
      <c r="V56" s="224">
        <f>ROUND(E56*U56,2)</f>
        <v>0</v>
      </c>
      <c r="W56" s="224"/>
      <c r="X56" s="224" t="s">
        <v>168</v>
      </c>
      <c r="Y56" s="224" t="s">
        <v>169</v>
      </c>
      <c r="Z56" s="214"/>
      <c r="AA56" s="214"/>
      <c r="AB56" s="214"/>
      <c r="AC56" s="214"/>
      <c r="AD56" s="214"/>
      <c r="AE56" s="214"/>
      <c r="AF56" s="214"/>
      <c r="AG56" s="214" t="s">
        <v>170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46" t="s">
        <v>226</v>
      </c>
      <c r="D57" s="225"/>
      <c r="E57" s="226">
        <v>1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172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3" x14ac:dyDescent="0.2">
      <c r="A58" s="221"/>
      <c r="B58" s="222"/>
      <c r="C58" s="246" t="s">
        <v>227</v>
      </c>
      <c r="D58" s="225"/>
      <c r="E58" s="226"/>
      <c r="F58" s="224"/>
      <c r="G58" s="224"/>
      <c r="H58" s="224"/>
      <c r="I58" s="224"/>
      <c r="J58" s="224"/>
      <c r="K58" s="224"/>
      <c r="L58" s="224"/>
      <c r="M58" s="224"/>
      <c r="N58" s="223"/>
      <c r="O58" s="223"/>
      <c r="P58" s="223"/>
      <c r="Q58" s="223"/>
      <c r="R58" s="224"/>
      <c r="S58" s="224"/>
      <c r="T58" s="224"/>
      <c r="U58" s="224"/>
      <c r="V58" s="224"/>
      <c r="W58" s="224"/>
      <c r="X58" s="224"/>
      <c r="Y58" s="224"/>
      <c r="Z58" s="214"/>
      <c r="AA58" s="214"/>
      <c r="AB58" s="214"/>
      <c r="AC58" s="214"/>
      <c r="AD58" s="214"/>
      <c r="AE58" s="214"/>
      <c r="AF58" s="214"/>
      <c r="AG58" s="214" t="s">
        <v>172</v>
      </c>
      <c r="AH58" s="214">
        <v>0</v>
      </c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3" x14ac:dyDescent="0.2">
      <c r="A59" s="221"/>
      <c r="B59" s="222"/>
      <c r="C59" s="246" t="s">
        <v>228</v>
      </c>
      <c r="D59" s="225"/>
      <c r="E59" s="226"/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172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ht="22.5" outlineLevel="3" x14ac:dyDescent="0.2">
      <c r="A60" s="221"/>
      <c r="B60" s="222"/>
      <c r="C60" s="246" t="s">
        <v>229</v>
      </c>
      <c r="D60" s="225"/>
      <c r="E60" s="226"/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172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ht="22.5" outlineLevel="3" x14ac:dyDescent="0.2">
      <c r="A61" s="221"/>
      <c r="B61" s="222"/>
      <c r="C61" s="246" t="s">
        <v>230</v>
      </c>
      <c r="D61" s="225"/>
      <c r="E61" s="226"/>
      <c r="F61" s="224"/>
      <c r="G61" s="22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172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5">
        <v>9</v>
      </c>
      <c r="B62" s="236" t="s">
        <v>231</v>
      </c>
      <c r="C62" s="245" t="s">
        <v>232</v>
      </c>
      <c r="D62" s="237" t="s">
        <v>165</v>
      </c>
      <c r="E62" s="238">
        <v>1</v>
      </c>
      <c r="F62" s="239"/>
      <c r="G62" s="240">
        <f>ROUND(E62*F62,2)</f>
        <v>0</v>
      </c>
      <c r="H62" s="239"/>
      <c r="I62" s="240">
        <f>ROUND(E62*H62,2)</f>
        <v>0</v>
      </c>
      <c r="J62" s="239"/>
      <c r="K62" s="240">
        <f>ROUND(E62*J62,2)</f>
        <v>0</v>
      </c>
      <c r="L62" s="240">
        <v>21</v>
      </c>
      <c r="M62" s="240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40"/>
      <c r="S62" s="240" t="s">
        <v>166</v>
      </c>
      <c r="T62" s="241" t="s">
        <v>167</v>
      </c>
      <c r="U62" s="224">
        <v>0</v>
      </c>
      <c r="V62" s="224">
        <f>ROUND(E62*U62,2)</f>
        <v>0</v>
      </c>
      <c r="W62" s="224"/>
      <c r="X62" s="224" t="s">
        <v>168</v>
      </c>
      <c r="Y62" s="224" t="s">
        <v>169</v>
      </c>
      <c r="Z62" s="214"/>
      <c r="AA62" s="214"/>
      <c r="AB62" s="214"/>
      <c r="AC62" s="214"/>
      <c r="AD62" s="214"/>
      <c r="AE62" s="214"/>
      <c r="AF62" s="214"/>
      <c r="AG62" s="214" t="s">
        <v>170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2" x14ac:dyDescent="0.2">
      <c r="A63" s="221"/>
      <c r="B63" s="222"/>
      <c r="C63" s="246" t="s">
        <v>233</v>
      </c>
      <c r="D63" s="225"/>
      <c r="E63" s="226">
        <v>1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172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21"/>
      <c r="B64" s="222"/>
      <c r="C64" s="246" t="s">
        <v>234</v>
      </c>
      <c r="D64" s="225"/>
      <c r="E64" s="226"/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172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3" x14ac:dyDescent="0.2">
      <c r="A65" s="221"/>
      <c r="B65" s="222"/>
      <c r="C65" s="246" t="s">
        <v>235</v>
      </c>
      <c r="D65" s="225"/>
      <c r="E65" s="226"/>
      <c r="F65" s="224"/>
      <c r="G65" s="22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172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5">
        <v>10</v>
      </c>
      <c r="B66" s="236" t="s">
        <v>236</v>
      </c>
      <c r="C66" s="245" t="s">
        <v>237</v>
      </c>
      <c r="D66" s="237" t="s">
        <v>165</v>
      </c>
      <c r="E66" s="238">
        <v>1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</v>
      </c>
      <c r="O66" s="238">
        <f>ROUND(E66*N66,2)</f>
        <v>0</v>
      </c>
      <c r="P66" s="238">
        <v>0</v>
      </c>
      <c r="Q66" s="238">
        <f>ROUND(E66*P66,2)</f>
        <v>0</v>
      </c>
      <c r="R66" s="240"/>
      <c r="S66" s="240" t="s">
        <v>166</v>
      </c>
      <c r="T66" s="241" t="s">
        <v>167</v>
      </c>
      <c r="U66" s="224">
        <v>0</v>
      </c>
      <c r="V66" s="224">
        <f>ROUND(E66*U66,2)</f>
        <v>0</v>
      </c>
      <c r="W66" s="224"/>
      <c r="X66" s="224" t="s">
        <v>168</v>
      </c>
      <c r="Y66" s="224" t="s">
        <v>169</v>
      </c>
      <c r="Z66" s="214"/>
      <c r="AA66" s="214"/>
      <c r="AB66" s="214"/>
      <c r="AC66" s="214"/>
      <c r="AD66" s="214"/>
      <c r="AE66" s="214"/>
      <c r="AF66" s="214"/>
      <c r="AG66" s="214" t="s">
        <v>170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2" x14ac:dyDescent="0.2">
      <c r="A67" s="221"/>
      <c r="B67" s="222"/>
      <c r="C67" s="246" t="s">
        <v>238</v>
      </c>
      <c r="D67" s="225"/>
      <c r="E67" s="226">
        <v>1</v>
      </c>
      <c r="F67" s="224"/>
      <c r="G67" s="224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172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3" x14ac:dyDescent="0.2">
      <c r="A68" s="221"/>
      <c r="B68" s="222"/>
      <c r="C68" s="246" t="s">
        <v>239</v>
      </c>
      <c r="D68" s="225"/>
      <c r="E68" s="226"/>
      <c r="F68" s="224"/>
      <c r="G68" s="224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172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3" x14ac:dyDescent="0.2">
      <c r="A69" s="221"/>
      <c r="B69" s="222"/>
      <c r="C69" s="246" t="s">
        <v>240</v>
      </c>
      <c r="D69" s="225"/>
      <c r="E69" s="226"/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172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ht="22.5" outlineLevel="3" x14ac:dyDescent="0.2">
      <c r="A70" s="221"/>
      <c r="B70" s="222"/>
      <c r="C70" s="246" t="s">
        <v>241</v>
      </c>
      <c r="D70" s="225"/>
      <c r="E70" s="226"/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172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21"/>
      <c r="B71" s="222"/>
      <c r="C71" s="246" t="s">
        <v>242</v>
      </c>
      <c r="D71" s="225"/>
      <c r="E71" s="226"/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172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35">
        <v>11</v>
      </c>
      <c r="B72" s="236" t="s">
        <v>243</v>
      </c>
      <c r="C72" s="245" t="s">
        <v>244</v>
      </c>
      <c r="D72" s="237" t="s">
        <v>165</v>
      </c>
      <c r="E72" s="238">
        <v>1</v>
      </c>
      <c r="F72" s="239"/>
      <c r="G72" s="240">
        <f>ROUND(E72*F72,2)</f>
        <v>0</v>
      </c>
      <c r="H72" s="239"/>
      <c r="I72" s="240">
        <f>ROUND(E72*H72,2)</f>
        <v>0</v>
      </c>
      <c r="J72" s="239"/>
      <c r="K72" s="240">
        <f>ROUND(E72*J72,2)</f>
        <v>0</v>
      </c>
      <c r="L72" s="240">
        <v>21</v>
      </c>
      <c r="M72" s="240">
        <f>G72*(1+L72/100)</f>
        <v>0</v>
      </c>
      <c r="N72" s="238">
        <v>0</v>
      </c>
      <c r="O72" s="238">
        <f>ROUND(E72*N72,2)</f>
        <v>0</v>
      </c>
      <c r="P72" s="238">
        <v>0</v>
      </c>
      <c r="Q72" s="238">
        <f>ROUND(E72*P72,2)</f>
        <v>0</v>
      </c>
      <c r="R72" s="240"/>
      <c r="S72" s="240" t="s">
        <v>166</v>
      </c>
      <c r="T72" s="241" t="s">
        <v>167</v>
      </c>
      <c r="U72" s="224">
        <v>0</v>
      </c>
      <c r="V72" s="224">
        <f>ROUND(E72*U72,2)</f>
        <v>0</v>
      </c>
      <c r="W72" s="224"/>
      <c r="X72" s="224" t="s">
        <v>168</v>
      </c>
      <c r="Y72" s="224" t="s">
        <v>169</v>
      </c>
      <c r="Z72" s="214"/>
      <c r="AA72" s="214"/>
      <c r="AB72" s="214"/>
      <c r="AC72" s="214"/>
      <c r="AD72" s="214"/>
      <c r="AE72" s="214"/>
      <c r="AF72" s="214"/>
      <c r="AG72" s="214" t="s">
        <v>170</v>
      </c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2" x14ac:dyDescent="0.2">
      <c r="A73" s="221"/>
      <c r="B73" s="222"/>
      <c r="C73" s="246" t="s">
        <v>245</v>
      </c>
      <c r="D73" s="225"/>
      <c r="E73" s="226">
        <v>1</v>
      </c>
      <c r="F73" s="224"/>
      <c r="G73" s="224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172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21"/>
      <c r="B74" s="222"/>
      <c r="C74" s="246" t="s">
        <v>246</v>
      </c>
      <c r="D74" s="225"/>
      <c r="E74" s="226"/>
      <c r="F74" s="224"/>
      <c r="G74" s="224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172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46" t="s">
        <v>247</v>
      </c>
      <c r="D75" s="225"/>
      <c r="E75" s="226"/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172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46" t="s">
        <v>248</v>
      </c>
      <c r="D76" s="225"/>
      <c r="E76" s="226"/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172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3" x14ac:dyDescent="0.2">
      <c r="A77" s="221"/>
      <c r="B77" s="222"/>
      <c r="C77" s="246" t="s">
        <v>249</v>
      </c>
      <c r="D77" s="225"/>
      <c r="E77" s="226"/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172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5">
        <v>12</v>
      </c>
      <c r="B78" s="236" t="s">
        <v>250</v>
      </c>
      <c r="C78" s="245" t="s">
        <v>251</v>
      </c>
      <c r="D78" s="237" t="s">
        <v>165</v>
      </c>
      <c r="E78" s="238">
        <v>1</v>
      </c>
      <c r="F78" s="239"/>
      <c r="G78" s="240">
        <f>ROUND(E78*F78,2)</f>
        <v>0</v>
      </c>
      <c r="H78" s="239"/>
      <c r="I78" s="240">
        <f>ROUND(E78*H78,2)</f>
        <v>0</v>
      </c>
      <c r="J78" s="239"/>
      <c r="K78" s="240">
        <f>ROUND(E78*J78,2)</f>
        <v>0</v>
      </c>
      <c r="L78" s="240">
        <v>21</v>
      </c>
      <c r="M78" s="240">
        <f>G78*(1+L78/100)</f>
        <v>0</v>
      </c>
      <c r="N78" s="238">
        <v>0</v>
      </c>
      <c r="O78" s="238">
        <f>ROUND(E78*N78,2)</f>
        <v>0</v>
      </c>
      <c r="P78" s="238">
        <v>0</v>
      </c>
      <c r="Q78" s="238">
        <f>ROUND(E78*P78,2)</f>
        <v>0</v>
      </c>
      <c r="R78" s="240"/>
      <c r="S78" s="240" t="s">
        <v>166</v>
      </c>
      <c r="T78" s="241" t="s">
        <v>167</v>
      </c>
      <c r="U78" s="224">
        <v>0</v>
      </c>
      <c r="V78" s="224">
        <f>ROUND(E78*U78,2)</f>
        <v>0</v>
      </c>
      <c r="W78" s="224"/>
      <c r="X78" s="224" t="s">
        <v>168</v>
      </c>
      <c r="Y78" s="224" t="s">
        <v>169</v>
      </c>
      <c r="Z78" s="214"/>
      <c r="AA78" s="214"/>
      <c r="AB78" s="214"/>
      <c r="AC78" s="214"/>
      <c r="AD78" s="214"/>
      <c r="AE78" s="214"/>
      <c r="AF78" s="214"/>
      <c r="AG78" s="214" t="s">
        <v>170</v>
      </c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outlineLevel="2" x14ac:dyDescent="0.2">
      <c r="A79" s="221"/>
      <c r="B79" s="222"/>
      <c r="C79" s="246" t="s">
        <v>252</v>
      </c>
      <c r="D79" s="225"/>
      <c r="E79" s="226">
        <v>1</v>
      </c>
      <c r="F79" s="224"/>
      <c r="G79" s="224"/>
      <c r="H79" s="224"/>
      <c r="I79" s="224"/>
      <c r="J79" s="224"/>
      <c r="K79" s="224"/>
      <c r="L79" s="224"/>
      <c r="M79" s="224"/>
      <c r="N79" s="223"/>
      <c r="O79" s="223"/>
      <c r="P79" s="223"/>
      <c r="Q79" s="223"/>
      <c r="R79" s="224"/>
      <c r="S79" s="224"/>
      <c r="T79" s="224"/>
      <c r="U79" s="224"/>
      <c r="V79" s="224"/>
      <c r="W79" s="224"/>
      <c r="X79" s="224"/>
      <c r="Y79" s="224"/>
      <c r="Z79" s="214"/>
      <c r="AA79" s="214"/>
      <c r="AB79" s="214"/>
      <c r="AC79" s="214"/>
      <c r="AD79" s="214"/>
      <c r="AE79" s="214"/>
      <c r="AF79" s="214"/>
      <c r="AG79" s="214" t="s">
        <v>172</v>
      </c>
      <c r="AH79" s="214">
        <v>0</v>
      </c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3" x14ac:dyDescent="0.2">
      <c r="A80" s="221"/>
      <c r="B80" s="222"/>
      <c r="C80" s="246" t="s">
        <v>253</v>
      </c>
      <c r="D80" s="225"/>
      <c r="E80" s="226"/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172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46" t="s">
        <v>254</v>
      </c>
      <c r="D81" s="225"/>
      <c r="E81" s="226"/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172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35">
        <v>13</v>
      </c>
      <c r="B82" s="236" t="s">
        <v>255</v>
      </c>
      <c r="C82" s="245" t="s">
        <v>256</v>
      </c>
      <c r="D82" s="237" t="s">
        <v>165</v>
      </c>
      <c r="E82" s="238">
        <v>1</v>
      </c>
      <c r="F82" s="239"/>
      <c r="G82" s="240">
        <f>ROUND(E82*F82,2)</f>
        <v>0</v>
      </c>
      <c r="H82" s="239"/>
      <c r="I82" s="240">
        <f>ROUND(E82*H82,2)</f>
        <v>0</v>
      </c>
      <c r="J82" s="239"/>
      <c r="K82" s="240">
        <f>ROUND(E82*J82,2)</f>
        <v>0</v>
      </c>
      <c r="L82" s="240">
        <v>21</v>
      </c>
      <c r="M82" s="240">
        <f>G82*(1+L82/100)</f>
        <v>0</v>
      </c>
      <c r="N82" s="238">
        <v>0</v>
      </c>
      <c r="O82" s="238">
        <f>ROUND(E82*N82,2)</f>
        <v>0</v>
      </c>
      <c r="P82" s="238">
        <v>0</v>
      </c>
      <c r="Q82" s="238">
        <f>ROUND(E82*P82,2)</f>
        <v>0</v>
      </c>
      <c r="R82" s="240"/>
      <c r="S82" s="240" t="s">
        <v>166</v>
      </c>
      <c r="T82" s="241" t="s">
        <v>167</v>
      </c>
      <c r="U82" s="224">
        <v>0</v>
      </c>
      <c r="V82" s="224">
        <f>ROUND(E82*U82,2)</f>
        <v>0</v>
      </c>
      <c r="W82" s="224"/>
      <c r="X82" s="224" t="s">
        <v>168</v>
      </c>
      <c r="Y82" s="224" t="s">
        <v>169</v>
      </c>
      <c r="Z82" s="214"/>
      <c r="AA82" s="214"/>
      <c r="AB82" s="214"/>
      <c r="AC82" s="214"/>
      <c r="AD82" s="214"/>
      <c r="AE82" s="214"/>
      <c r="AF82" s="214"/>
      <c r="AG82" s="214" t="s">
        <v>170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2" x14ac:dyDescent="0.2">
      <c r="A83" s="221"/>
      <c r="B83" s="222"/>
      <c r="C83" s="246" t="s">
        <v>213</v>
      </c>
      <c r="D83" s="225"/>
      <c r="E83" s="226">
        <v>1</v>
      </c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172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21"/>
      <c r="B84" s="222"/>
      <c r="C84" s="246" t="s">
        <v>214</v>
      </c>
      <c r="D84" s="225"/>
      <c r="E84" s="226"/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172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5">
        <v>14</v>
      </c>
      <c r="B85" s="236" t="s">
        <v>257</v>
      </c>
      <c r="C85" s="245" t="s">
        <v>258</v>
      </c>
      <c r="D85" s="237" t="s">
        <v>165</v>
      </c>
      <c r="E85" s="238">
        <v>1</v>
      </c>
      <c r="F85" s="239"/>
      <c r="G85" s="240">
        <f>ROUND(E85*F85,2)</f>
        <v>0</v>
      </c>
      <c r="H85" s="239"/>
      <c r="I85" s="240">
        <f>ROUND(E85*H85,2)</f>
        <v>0</v>
      </c>
      <c r="J85" s="239"/>
      <c r="K85" s="240">
        <f>ROUND(E85*J85,2)</f>
        <v>0</v>
      </c>
      <c r="L85" s="240">
        <v>21</v>
      </c>
      <c r="M85" s="240">
        <f>G85*(1+L85/100)</f>
        <v>0</v>
      </c>
      <c r="N85" s="238">
        <v>0</v>
      </c>
      <c r="O85" s="238">
        <f>ROUND(E85*N85,2)</f>
        <v>0</v>
      </c>
      <c r="P85" s="238">
        <v>0</v>
      </c>
      <c r="Q85" s="238">
        <f>ROUND(E85*P85,2)</f>
        <v>0</v>
      </c>
      <c r="R85" s="240"/>
      <c r="S85" s="240" t="s">
        <v>166</v>
      </c>
      <c r="T85" s="241" t="s">
        <v>167</v>
      </c>
      <c r="U85" s="224">
        <v>0</v>
      </c>
      <c r="V85" s="224">
        <f>ROUND(E85*U85,2)</f>
        <v>0</v>
      </c>
      <c r="W85" s="224"/>
      <c r="X85" s="224" t="s">
        <v>168</v>
      </c>
      <c r="Y85" s="224" t="s">
        <v>169</v>
      </c>
      <c r="Z85" s="214"/>
      <c r="AA85" s="214"/>
      <c r="AB85" s="214"/>
      <c r="AC85" s="214"/>
      <c r="AD85" s="214"/>
      <c r="AE85" s="214"/>
      <c r="AF85" s="214"/>
      <c r="AG85" s="214" t="s">
        <v>170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2" x14ac:dyDescent="0.2">
      <c r="A86" s="221"/>
      <c r="B86" s="222"/>
      <c r="C86" s="246" t="s">
        <v>259</v>
      </c>
      <c r="D86" s="225"/>
      <c r="E86" s="226">
        <v>1</v>
      </c>
      <c r="F86" s="224"/>
      <c r="G86" s="224"/>
      <c r="H86" s="224"/>
      <c r="I86" s="224"/>
      <c r="J86" s="224"/>
      <c r="K86" s="224"/>
      <c r="L86" s="224"/>
      <c r="M86" s="224"/>
      <c r="N86" s="223"/>
      <c r="O86" s="223"/>
      <c r="P86" s="223"/>
      <c r="Q86" s="223"/>
      <c r="R86" s="224"/>
      <c r="S86" s="224"/>
      <c r="T86" s="224"/>
      <c r="U86" s="224"/>
      <c r="V86" s="224"/>
      <c r="W86" s="224"/>
      <c r="X86" s="224"/>
      <c r="Y86" s="224"/>
      <c r="Z86" s="214"/>
      <c r="AA86" s="214"/>
      <c r="AB86" s="214"/>
      <c r="AC86" s="214"/>
      <c r="AD86" s="214"/>
      <c r="AE86" s="214"/>
      <c r="AF86" s="214"/>
      <c r="AG86" s="214" t="s">
        <v>172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3" x14ac:dyDescent="0.2">
      <c r="A87" s="221"/>
      <c r="B87" s="222"/>
      <c r="C87" s="246" t="s">
        <v>260</v>
      </c>
      <c r="D87" s="225"/>
      <c r="E87" s="226"/>
      <c r="F87" s="224"/>
      <c r="G87" s="22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172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3" x14ac:dyDescent="0.2">
      <c r="A88" s="221"/>
      <c r="B88" s="222"/>
      <c r="C88" s="246" t="s">
        <v>261</v>
      </c>
      <c r="D88" s="225"/>
      <c r="E88" s="226"/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172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">
      <c r="A89" s="221"/>
      <c r="B89" s="222"/>
      <c r="C89" s="246" t="s">
        <v>262</v>
      </c>
      <c r="D89" s="225"/>
      <c r="E89" s="226"/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172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">
      <c r="A90" s="221"/>
      <c r="B90" s="222"/>
      <c r="C90" s="246" t="s">
        <v>263</v>
      </c>
      <c r="D90" s="225"/>
      <c r="E90" s="226"/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172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">
      <c r="A91" s="221"/>
      <c r="B91" s="222"/>
      <c r="C91" s="246" t="s">
        <v>264</v>
      </c>
      <c r="D91" s="225"/>
      <c r="E91" s="226"/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172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3" x14ac:dyDescent="0.2">
      <c r="A92" s="221"/>
      <c r="B92" s="222"/>
      <c r="C92" s="246" t="s">
        <v>265</v>
      </c>
      <c r="D92" s="225"/>
      <c r="E92" s="226"/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172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3" x14ac:dyDescent="0.2">
      <c r="A93" s="221"/>
      <c r="B93" s="222"/>
      <c r="C93" s="246" t="s">
        <v>266</v>
      </c>
      <c r="D93" s="225"/>
      <c r="E93" s="226"/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172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5">
        <v>15</v>
      </c>
      <c r="B94" s="236" t="s">
        <v>267</v>
      </c>
      <c r="C94" s="245" t="s">
        <v>268</v>
      </c>
      <c r="D94" s="237" t="s">
        <v>165</v>
      </c>
      <c r="E94" s="238">
        <v>1</v>
      </c>
      <c r="F94" s="239"/>
      <c r="G94" s="240">
        <f>ROUND(E94*F94,2)</f>
        <v>0</v>
      </c>
      <c r="H94" s="239"/>
      <c r="I94" s="240">
        <f>ROUND(E94*H94,2)</f>
        <v>0</v>
      </c>
      <c r="J94" s="239"/>
      <c r="K94" s="240">
        <f>ROUND(E94*J94,2)</f>
        <v>0</v>
      </c>
      <c r="L94" s="240">
        <v>21</v>
      </c>
      <c r="M94" s="240">
        <f>G94*(1+L94/100)</f>
        <v>0</v>
      </c>
      <c r="N94" s="238">
        <v>0</v>
      </c>
      <c r="O94" s="238">
        <f>ROUND(E94*N94,2)</f>
        <v>0</v>
      </c>
      <c r="P94" s="238">
        <v>0</v>
      </c>
      <c r="Q94" s="238">
        <f>ROUND(E94*P94,2)</f>
        <v>0</v>
      </c>
      <c r="R94" s="240"/>
      <c r="S94" s="240" t="s">
        <v>166</v>
      </c>
      <c r="T94" s="241" t="s">
        <v>167</v>
      </c>
      <c r="U94" s="224">
        <v>0</v>
      </c>
      <c r="V94" s="224">
        <f>ROUND(E94*U94,2)</f>
        <v>0</v>
      </c>
      <c r="W94" s="224"/>
      <c r="X94" s="224" t="s">
        <v>168</v>
      </c>
      <c r="Y94" s="224" t="s">
        <v>169</v>
      </c>
      <c r="Z94" s="214"/>
      <c r="AA94" s="214"/>
      <c r="AB94" s="214"/>
      <c r="AC94" s="214"/>
      <c r="AD94" s="214"/>
      <c r="AE94" s="214"/>
      <c r="AF94" s="214"/>
      <c r="AG94" s="214" t="s">
        <v>170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2" x14ac:dyDescent="0.2">
      <c r="A95" s="221"/>
      <c r="B95" s="222"/>
      <c r="C95" s="246" t="s">
        <v>269</v>
      </c>
      <c r="D95" s="225"/>
      <c r="E95" s="226">
        <v>1</v>
      </c>
      <c r="F95" s="224"/>
      <c r="G95" s="224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172</v>
      </c>
      <c r="AH95" s="214">
        <v>0</v>
      </c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3" x14ac:dyDescent="0.2">
      <c r="A96" s="221"/>
      <c r="B96" s="222"/>
      <c r="C96" s="246" t="s">
        <v>270</v>
      </c>
      <c r="D96" s="225"/>
      <c r="E96" s="226"/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172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33" x14ac:dyDescent="0.2">
      <c r="A97" s="3"/>
      <c r="B97" s="4"/>
      <c r="C97" s="248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E97">
        <v>15</v>
      </c>
      <c r="AF97">
        <v>21</v>
      </c>
      <c r="AG97" t="s">
        <v>147</v>
      </c>
    </row>
    <row r="98" spans="1:33" x14ac:dyDescent="0.2">
      <c r="A98" s="217"/>
      <c r="B98" s="218" t="s">
        <v>29</v>
      </c>
      <c r="C98" s="249"/>
      <c r="D98" s="219"/>
      <c r="E98" s="220"/>
      <c r="F98" s="220"/>
      <c r="G98" s="234">
        <f>G8+G45</f>
        <v>0</v>
      </c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AE98">
        <f>SUMIF(L7:L96,AE97,G7:G96)</f>
        <v>0</v>
      </c>
      <c r="AF98">
        <f>SUMIF(L7:L96,AF97,G7:G96)</f>
        <v>0</v>
      </c>
      <c r="AG98" t="s">
        <v>271</v>
      </c>
    </row>
    <row r="99" spans="1:33" x14ac:dyDescent="0.2">
      <c r="C99" s="250"/>
      <c r="D99" s="10"/>
      <c r="AG99" t="s">
        <v>272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pNCmOcmkex7fiwcQnFmprJ5gzKG3WTRCEQV5j23laI7dC22B0EHqC7BuC4NiSNiqw8u57hoyNdt9CZKv5S1VQ==" saltValue="EPaNA6hFtOL3RdjPPs+EOw==" spinCount="100000" sheet="1" formatRows="0"/>
  <mergeCells count="5">
    <mergeCell ref="A1:G1"/>
    <mergeCell ref="C2:G2"/>
    <mergeCell ref="C3:G3"/>
    <mergeCell ref="C4:G4"/>
    <mergeCell ref="C50:G50"/>
  </mergeCells>
  <pageMargins left="0.59055118110236227" right="0.19685039370078741" top="0.78740157480314965" bottom="0.78740157480314965" header="0.31496062992125984" footer="0.31496062992125984"/>
  <pageSetup paperSize="9" scale="83" fitToHeight="99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ED738-8397-49CD-BD2E-4434B4E9E857}">
  <sheetPr>
    <outlinePr summaryBelow="0"/>
    <pageSetUpPr fitToPage="1"/>
  </sheetPr>
  <dimension ref="A1:BH5000"/>
  <sheetViews>
    <sheetView tabSelected="1" workbookViewId="0">
      <pane ySplit="7" topLeftCell="A8" activePane="bottomLeft" state="frozen"/>
      <selection sqref="A1:G1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273</v>
      </c>
      <c r="B1" s="199"/>
      <c r="C1" s="199"/>
      <c r="D1" s="199"/>
      <c r="E1" s="199"/>
      <c r="F1" s="199"/>
      <c r="G1" s="199"/>
      <c r="AG1" t="s">
        <v>133</v>
      </c>
    </row>
    <row r="2" spans="1:60" ht="24.95" customHeight="1" x14ac:dyDescent="0.2">
      <c r="A2" s="200" t="s">
        <v>7</v>
      </c>
      <c r="B2" s="48" t="s">
        <v>44</v>
      </c>
      <c r="C2" s="203" t="s">
        <v>45</v>
      </c>
      <c r="D2" s="201"/>
      <c r="E2" s="201"/>
      <c r="F2" s="201"/>
      <c r="G2" s="202"/>
      <c r="AG2" t="s">
        <v>134</v>
      </c>
    </row>
    <row r="3" spans="1:60" ht="24.95" customHeight="1" x14ac:dyDescent="0.2">
      <c r="A3" s="200" t="s">
        <v>8</v>
      </c>
      <c r="B3" s="48" t="s">
        <v>65</v>
      </c>
      <c r="C3" s="203" t="s">
        <v>66</v>
      </c>
      <c r="D3" s="201"/>
      <c r="E3" s="201"/>
      <c r="F3" s="201"/>
      <c r="G3" s="202"/>
      <c r="AC3" s="178" t="s">
        <v>134</v>
      </c>
      <c r="AG3" t="s">
        <v>137</v>
      </c>
    </row>
    <row r="4" spans="1:60" ht="24.95" customHeight="1" x14ac:dyDescent="0.2">
      <c r="A4" s="204" t="s">
        <v>9</v>
      </c>
      <c r="B4" s="205" t="s">
        <v>65</v>
      </c>
      <c r="C4" s="206" t="s">
        <v>66</v>
      </c>
      <c r="D4" s="207"/>
      <c r="E4" s="207"/>
      <c r="F4" s="207"/>
      <c r="G4" s="208"/>
      <c r="AG4" t="s">
        <v>138</v>
      </c>
    </row>
    <row r="5" spans="1:60" x14ac:dyDescent="0.2">
      <c r="D5" s="10"/>
    </row>
    <row r="6" spans="1:60" ht="38.25" x14ac:dyDescent="0.2">
      <c r="A6" s="210" t="s">
        <v>139</v>
      </c>
      <c r="B6" s="212" t="s">
        <v>140</v>
      </c>
      <c r="C6" s="212" t="s">
        <v>141</v>
      </c>
      <c r="D6" s="211" t="s">
        <v>142</v>
      </c>
      <c r="E6" s="210" t="s">
        <v>143</v>
      </c>
      <c r="F6" s="209" t="s">
        <v>144</v>
      </c>
      <c r="G6" s="210" t="s">
        <v>29</v>
      </c>
      <c r="H6" s="213" t="s">
        <v>30</v>
      </c>
      <c r="I6" s="213" t="s">
        <v>145</v>
      </c>
      <c r="J6" s="213" t="s">
        <v>31</v>
      </c>
      <c r="K6" s="213" t="s">
        <v>146</v>
      </c>
      <c r="L6" s="213" t="s">
        <v>147</v>
      </c>
      <c r="M6" s="213" t="s">
        <v>148</v>
      </c>
      <c r="N6" s="213" t="s">
        <v>149</v>
      </c>
      <c r="O6" s="213" t="s">
        <v>150</v>
      </c>
      <c r="P6" s="213" t="s">
        <v>151</v>
      </c>
      <c r="Q6" s="213" t="s">
        <v>152</v>
      </c>
      <c r="R6" s="213" t="s">
        <v>153</v>
      </c>
      <c r="S6" s="213" t="s">
        <v>154</v>
      </c>
      <c r="T6" s="213" t="s">
        <v>155</v>
      </c>
      <c r="U6" s="213" t="s">
        <v>156</v>
      </c>
      <c r="V6" s="213" t="s">
        <v>157</v>
      </c>
      <c r="W6" s="213" t="s">
        <v>158</v>
      </c>
      <c r="X6" s="213" t="s">
        <v>159</v>
      </c>
      <c r="Y6" s="213" t="s">
        <v>160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8" t="s">
        <v>161</v>
      </c>
      <c r="B8" s="229" t="s">
        <v>79</v>
      </c>
      <c r="C8" s="244" t="s">
        <v>80</v>
      </c>
      <c r="D8" s="230"/>
      <c r="E8" s="231"/>
      <c r="F8" s="232"/>
      <c r="G8" s="232">
        <f>SUMIF(AG9:AG49,"&lt;&gt;NOR",G9:G49)</f>
        <v>0</v>
      </c>
      <c r="H8" s="232"/>
      <c r="I8" s="232">
        <f>SUM(I9:I49)</f>
        <v>0</v>
      </c>
      <c r="J8" s="232"/>
      <c r="K8" s="232">
        <f>SUM(K9:K49)</f>
        <v>0</v>
      </c>
      <c r="L8" s="232"/>
      <c r="M8" s="232">
        <f>SUM(M9:M49)</f>
        <v>0</v>
      </c>
      <c r="N8" s="231"/>
      <c r="O8" s="231">
        <f>SUM(O9:O49)</f>
        <v>7.0000000000000007E-2</v>
      </c>
      <c r="P8" s="231"/>
      <c r="Q8" s="231">
        <f>SUM(Q9:Q49)</f>
        <v>0</v>
      </c>
      <c r="R8" s="232"/>
      <c r="S8" s="232"/>
      <c r="T8" s="233"/>
      <c r="U8" s="227"/>
      <c r="V8" s="227">
        <f>SUM(V9:V49)</f>
        <v>48.309999999999995</v>
      </c>
      <c r="W8" s="227"/>
      <c r="X8" s="227"/>
      <c r="Y8" s="227"/>
      <c r="AG8" t="s">
        <v>162</v>
      </c>
    </row>
    <row r="9" spans="1:60" outlineLevel="1" x14ac:dyDescent="0.2">
      <c r="A9" s="235">
        <v>1</v>
      </c>
      <c r="B9" s="236" t="s">
        <v>274</v>
      </c>
      <c r="C9" s="245" t="s">
        <v>275</v>
      </c>
      <c r="D9" s="237" t="s">
        <v>276</v>
      </c>
      <c r="E9" s="238">
        <v>1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38">
        <v>0</v>
      </c>
      <c r="O9" s="238">
        <f>ROUND(E9*N9,2)</f>
        <v>0</v>
      </c>
      <c r="P9" s="238">
        <v>0</v>
      </c>
      <c r="Q9" s="238">
        <f>ROUND(E9*P9,2)</f>
        <v>0</v>
      </c>
      <c r="R9" s="240"/>
      <c r="S9" s="240" t="s">
        <v>277</v>
      </c>
      <c r="T9" s="241" t="s">
        <v>278</v>
      </c>
      <c r="U9" s="224">
        <v>0</v>
      </c>
      <c r="V9" s="224">
        <f>ROUND(E9*U9,2)</f>
        <v>0</v>
      </c>
      <c r="W9" s="224"/>
      <c r="X9" s="224" t="s">
        <v>279</v>
      </c>
      <c r="Y9" s="224" t="s">
        <v>169</v>
      </c>
      <c r="Z9" s="214"/>
      <c r="AA9" s="214"/>
      <c r="AB9" s="214"/>
      <c r="AC9" s="214"/>
      <c r="AD9" s="214"/>
      <c r="AE9" s="214"/>
      <c r="AF9" s="214"/>
      <c r="AG9" s="214" t="s">
        <v>280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6" t="s">
        <v>281</v>
      </c>
      <c r="D10" s="225"/>
      <c r="E10" s="226">
        <v>1</v>
      </c>
      <c r="F10" s="224"/>
      <c r="G10" s="22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172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5">
        <v>2</v>
      </c>
      <c r="B11" s="236" t="s">
        <v>282</v>
      </c>
      <c r="C11" s="245" t="s">
        <v>283</v>
      </c>
      <c r="D11" s="237" t="s">
        <v>284</v>
      </c>
      <c r="E11" s="238">
        <v>1</v>
      </c>
      <c r="F11" s="239"/>
      <c r="G11" s="240">
        <f>ROUND(E11*F11,2)</f>
        <v>0</v>
      </c>
      <c r="H11" s="239"/>
      <c r="I11" s="240">
        <f>ROUND(E11*H11,2)</f>
        <v>0</v>
      </c>
      <c r="J11" s="239"/>
      <c r="K11" s="240">
        <f>ROUND(E11*J11,2)</f>
        <v>0</v>
      </c>
      <c r="L11" s="240">
        <v>21</v>
      </c>
      <c r="M11" s="240">
        <f>G11*(1+L11/100)</f>
        <v>0</v>
      </c>
      <c r="N11" s="238">
        <v>0</v>
      </c>
      <c r="O11" s="238">
        <f>ROUND(E11*N11,2)</f>
        <v>0</v>
      </c>
      <c r="P11" s="238">
        <v>0</v>
      </c>
      <c r="Q11" s="238">
        <f>ROUND(E11*P11,2)</f>
        <v>0</v>
      </c>
      <c r="R11" s="240"/>
      <c r="S11" s="240" t="s">
        <v>277</v>
      </c>
      <c r="T11" s="241" t="s">
        <v>278</v>
      </c>
      <c r="U11" s="224">
        <v>0</v>
      </c>
      <c r="V11" s="224">
        <f>ROUND(E11*U11,2)</f>
        <v>0</v>
      </c>
      <c r="W11" s="224"/>
      <c r="X11" s="224" t="s">
        <v>279</v>
      </c>
      <c r="Y11" s="224" t="s">
        <v>169</v>
      </c>
      <c r="Z11" s="214"/>
      <c r="AA11" s="214"/>
      <c r="AB11" s="214"/>
      <c r="AC11" s="214"/>
      <c r="AD11" s="214"/>
      <c r="AE11" s="214"/>
      <c r="AF11" s="214"/>
      <c r="AG11" s="214" t="s">
        <v>280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2" x14ac:dyDescent="0.2">
      <c r="A12" s="221"/>
      <c r="B12" s="222"/>
      <c r="C12" s="246" t="s">
        <v>281</v>
      </c>
      <c r="D12" s="225"/>
      <c r="E12" s="226">
        <v>1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172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5">
        <v>3</v>
      </c>
      <c r="B13" s="236" t="s">
        <v>285</v>
      </c>
      <c r="C13" s="245" t="s">
        <v>286</v>
      </c>
      <c r="D13" s="237" t="s">
        <v>287</v>
      </c>
      <c r="E13" s="238">
        <v>2.4299999999999999E-3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38">
        <v>0</v>
      </c>
      <c r="O13" s="238">
        <f>ROUND(E13*N13,2)</f>
        <v>0</v>
      </c>
      <c r="P13" s="238">
        <v>0</v>
      </c>
      <c r="Q13" s="238">
        <f>ROUND(E13*P13,2)</f>
        <v>0</v>
      </c>
      <c r="R13" s="240" t="s">
        <v>288</v>
      </c>
      <c r="S13" s="240" t="s">
        <v>166</v>
      </c>
      <c r="T13" s="241" t="s">
        <v>166</v>
      </c>
      <c r="U13" s="224">
        <v>111</v>
      </c>
      <c r="V13" s="224">
        <f>ROUND(E13*U13,2)</f>
        <v>0.27</v>
      </c>
      <c r="W13" s="224"/>
      <c r="X13" s="224" t="s">
        <v>279</v>
      </c>
      <c r="Y13" s="224" t="s">
        <v>169</v>
      </c>
      <c r="Z13" s="214"/>
      <c r="AA13" s="214"/>
      <c r="AB13" s="214"/>
      <c r="AC13" s="214"/>
      <c r="AD13" s="214"/>
      <c r="AE13" s="214"/>
      <c r="AF13" s="214"/>
      <c r="AG13" s="214" t="s">
        <v>280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54" t="s">
        <v>289</v>
      </c>
      <c r="D14" s="252"/>
      <c r="E14" s="252"/>
      <c r="F14" s="252"/>
      <c r="G14" s="252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290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46" t="s">
        <v>291</v>
      </c>
      <c r="D15" s="225"/>
      <c r="E15" s="226">
        <v>2.4299999999999999E-3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172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5">
        <v>4</v>
      </c>
      <c r="B16" s="236" t="s">
        <v>292</v>
      </c>
      <c r="C16" s="245" t="s">
        <v>293</v>
      </c>
      <c r="D16" s="237" t="s">
        <v>294</v>
      </c>
      <c r="E16" s="238">
        <v>24.3</v>
      </c>
      <c r="F16" s="239"/>
      <c r="G16" s="240">
        <f>ROUND(E16*F16,2)</f>
        <v>0</v>
      </c>
      <c r="H16" s="239"/>
      <c r="I16" s="240">
        <f>ROUND(E16*H16,2)</f>
        <v>0</v>
      </c>
      <c r="J16" s="239"/>
      <c r="K16" s="240">
        <f>ROUND(E16*J16,2)</f>
        <v>0</v>
      </c>
      <c r="L16" s="240">
        <v>21</v>
      </c>
      <c r="M16" s="240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40" t="s">
        <v>288</v>
      </c>
      <c r="S16" s="240" t="s">
        <v>166</v>
      </c>
      <c r="T16" s="241" t="s">
        <v>166</v>
      </c>
      <c r="U16" s="224">
        <v>0.17199999999999999</v>
      </c>
      <c r="V16" s="224">
        <f>ROUND(E16*U16,2)</f>
        <v>4.18</v>
      </c>
      <c r="W16" s="224"/>
      <c r="X16" s="224" t="s">
        <v>279</v>
      </c>
      <c r="Y16" s="224" t="s">
        <v>169</v>
      </c>
      <c r="Z16" s="214"/>
      <c r="AA16" s="214"/>
      <c r="AB16" s="214"/>
      <c r="AC16" s="214"/>
      <c r="AD16" s="214"/>
      <c r="AE16" s="214"/>
      <c r="AF16" s="214"/>
      <c r="AG16" s="214" t="s">
        <v>280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2" x14ac:dyDescent="0.2">
      <c r="A17" s="221"/>
      <c r="B17" s="222"/>
      <c r="C17" s="254" t="s">
        <v>295</v>
      </c>
      <c r="D17" s="252"/>
      <c r="E17" s="252"/>
      <c r="F17" s="252"/>
      <c r="G17" s="252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290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42" t="str">
        <f>C17</f>
        <v>s odstraněním kořenů a s případným nutným odklizením křovin a stromů na hromady na vzdálenost do 50 m nebo s naložením na dopravní prostředek, do sklonu terénu 1 : 5,</v>
      </c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46" t="s">
        <v>296</v>
      </c>
      <c r="D18" s="225"/>
      <c r="E18" s="226">
        <v>24.3</v>
      </c>
      <c r="F18" s="224"/>
      <c r="G18" s="22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172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22.5" outlineLevel="1" x14ac:dyDescent="0.2">
      <c r="A19" s="235">
        <v>5</v>
      </c>
      <c r="B19" s="236" t="s">
        <v>297</v>
      </c>
      <c r="C19" s="245" t="s">
        <v>298</v>
      </c>
      <c r="D19" s="237" t="s">
        <v>294</v>
      </c>
      <c r="E19" s="238">
        <v>24.3</v>
      </c>
      <c r="F19" s="239"/>
      <c r="G19" s="240">
        <f>ROUND(E19*F19,2)</f>
        <v>0</v>
      </c>
      <c r="H19" s="239"/>
      <c r="I19" s="240">
        <f>ROUND(E19*H19,2)</f>
        <v>0</v>
      </c>
      <c r="J19" s="239"/>
      <c r="K19" s="240">
        <f>ROUND(E19*J19,2)</f>
        <v>0</v>
      </c>
      <c r="L19" s="240">
        <v>21</v>
      </c>
      <c r="M19" s="240">
        <f>G19*(1+L19/100)</f>
        <v>0</v>
      </c>
      <c r="N19" s="238">
        <v>5.0000000000000002E-5</v>
      </c>
      <c r="O19" s="238">
        <f>ROUND(E19*N19,2)</f>
        <v>0</v>
      </c>
      <c r="P19" s="238">
        <v>0</v>
      </c>
      <c r="Q19" s="238">
        <f>ROUND(E19*P19,2)</f>
        <v>0</v>
      </c>
      <c r="R19" s="240" t="s">
        <v>288</v>
      </c>
      <c r="S19" s="240" t="s">
        <v>166</v>
      </c>
      <c r="T19" s="241" t="s">
        <v>166</v>
      </c>
      <c r="U19" s="224">
        <v>0.03</v>
      </c>
      <c r="V19" s="224">
        <f>ROUND(E19*U19,2)</f>
        <v>0.73</v>
      </c>
      <c r="W19" s="224"/>
      <c r="X19" s="224" t="s">
        <v>279</v>
      </c>
      <c r="Y19" s="224" t="s">
        <v>169</v>
      </c>
      <c r="Z19" s="214"/>
      <c r="AA19" s="214"/>
      <c r="AB19" s="214"/>
      <c r="AC19" s="214"/>
      <c r="AD19" s="214"/>
      <c r="AE19" s="214"/>
      <c r="AF19" s="214"/>
      <c r="AG19" s="214" t="s">
        <v>280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2" x14ac:dyDescent="0.2">
      <c r="A20" s="221"/>
      <c r="B20" s="222"/>
      <c r="C20" s="254" t="s">
        <v>299</v>
      </c>
      <c r="D20" s="252"/>
      <c r="E20" s="252"/>
      <c r="F20" s="252"/>
      <c r="G20" s="252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290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55" t="s">
        <v>300</v>
      </c>
      <c r="D21" s="253"/>
      <c r="E21" s="253"/>
      <c r="F21" s="253"/>
      <c r="G21" s="253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218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46" t="s">
        <v>296</v>
      </c>
      <c r="D22" s="225"/>
      <c r="E22" s="226">
        <v>24.3</v>
      </c>
      <c r="F22" s="224"/>
      <c r="G22" s="224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172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5">
        <v>6</v>
      </c>
      <c r="B23" s="236" t="s">
        <v>301</v>
      </c>
      <c r="C23" s="245" t="s">
        <v>302</v>
      </c>
      <c r="D23" s="237" t="s">
        <v>284</v>
      </c>
      <c r="E23" s="238">
        <v>10</v>
      </c>
      <c r="F23" s="239"/>
      <c r="G23" s="240">
        <f>ROUND(E23*F23,2)</f>
        <v>0</v>
      </c>
      <c r="H23" s="239"/>
      <c r="I23" s="240">
        <f>ROUND(E23*H23,2)</f>
        <v>0</v>
      </c>
      <c r="J23" s="239"/>
      <c r="K23" s="240">
        <f>ROUND(E23*J23,2)</f>
        <v>0</v>
      </c>
      <c r="L23" s="240">
        <v>21</v>
      </c>
      <c r="M23" s="240">
        <f>G23*(1+L23/100)</f>
        <v>0</v>
      </c>
      <c r="N23" s="238">
        <v>6.9199999999999999E-3</v>
      </c>
      <c r="O23" s="238">
        <f>ROUND(E23*N23,2)</f>
        <v>7.0000000000000007E-2</v>
      </c>
      <c r="P23" s="238">
        <v>0</v>
      </c>
      <c r="Q23" s="238">
        <f>ROUND(E23*P23,2)</f>
        <v>0</v>
      </c>
      <c r="R23" s="240" t="s">
        <v>288</v>
      </c>
      <c r="S23" s="240" t="s">
        <v>166</v>
      </c>
      <c r="T23" s="241" t="s">
        <v>166</v>
      </c>
      <c r="U23" s="224">
        <v>0.502</v>
      </c>
      <c r="V23" s="224">
        <f>ROUND(E23*U23,2)</f>
        <v>5.0199999999999996</v>
      </c>
      <c r="W23" s="224"/>
      <c r="X23" s="224" t="s">
        <v>279</v>
      </c>
      <c r="Y23" s="224" t="s">
        <v>169</v>
      </c>
      <c r="Z23" s="214"/>
      <c r="AA23" s="214"/>
      <c r="AB23" s="214"/>
      <c r="AC23" s="214"/>
      <c r="AD23" s="214"/>
      <c r="AE23" s="214"/>
      <c r="AF23" s="214"/>
      <c r="AG23" s="214" t="s">
        <v>303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2" x14ac:dyDescent="0.2">
      <c r="A24" s="221"/>
      <c r="B24" s="222"/>
      <c r="C24" s="254" t="s">
        <v>304</v>
      </c>
      <c r="D24" s="252"/>
      <c r="E24" s="252"/>
      <c r="F24" s="252"/>
      <c r="G24" s="252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290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2" t="str">
        <f>C24</f>
        <v>získané při čerpání, potrubím nebo žlaby. Montáž, demontáž a opotřebení potrubí nebo žlabu a jeho utěsnění po dobu provozu. Včetně nutné podpěrné konstrukce.</v>
      </c>
      <c r="BB24" s="214"/>
      <c r="BC24" s="214"/>
      <c r="BD24" s="214"/>
      <c r="BE24" s="214"/>
      <c r="BF24" s="214"/>
      <c r="BG24" s="214"/>
      <c r="BH24" s="214"/>
    </row>
    <row r="25" spans="1:60" outlineLevel="2" x14ac:dyDescent="0.2">
      <c r="A25" s="221"/>
      <c r="B25" s="222"/>
      <c r="C25" s="246" t="s">
        <v>305</v>
      </c>
      <c r="D25" s="225"/>
      <c r="E25" s="226">
        <v>10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172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ht="22.5" outlineLevel="1" x14ac:dyDescent="0.2">
      <c r="A26" s="235">
        <v>7</v>
      </c>
      <c r="B26" s="236" t="s">
        <v>306</v>
      </c>
      <c r="C26" s="245" t="s">
        <v>307</v>
      </c>
      <c r="D26" s="237" t="s">
        <v>308</v>
      </c>
      <c r="E26" s="238">
        <v>48</v>
      </c>
      <c r="F26" s="239"/>
      <c r="G26" s="240">
        <f>ROUND(E26*F26,2)</f>
        <v>0</v>
      </c>
      <c r="H26" s="239"/>
      <c r="I26" s="240">
        <f>ROUND(E26*H26,2)</f>
        <v>0</v>
      </c>
      <c r="J26" s="239"/>
      <c r="K26" s="240">
        <f>ROUND(E26*J26,2)</f>
        <v>0</v>
      </c>
      <c r="L26" s="240">
        <v>21</v>
      </c>
      <c r="M26" s="240">
        <f>G26*(1+L26/100)</f>
        <v>0</v>
      </c>
      <c r="N26" s="238">
        <v>0</v>
      </c>
      <c r="O26" s="238">
        <f>ROUND(E26*N26,2)</f>
        <v>0</v>
      </c>
      <c r="P26" s="238">
        <v>0</v>
      </c>
      <c r="Q26" s="238">
        <f>ROUND(E26*P26,2)</f>
        <v>0</v>
      </c>
      <c r="R26" s="240" t="s">
        <v>288</v>
      </c>
      <c r="S26" s="240" t="s">
        <v>166</v>
      </c>
      <c r="T26" s="241" t="s">
        <v>166</v>
      </c>
      <c r="U26" s="224">
        <v>0.20300000000000001</v>
      </c>
      <c r="V26" s="224">
        <f>ROUND(E26*U26,2)</f>
        <v>9.74</v>
      </c>
      <c r="W26" s="224"/>
      <c r="X26" s="224" t="s">
        <v>279</v>
      </c>
      <c r="Y26" s="224" t="s">
        <v>169</v>
      </c>
      <c r="Z26" s="214"/>
      <c r="AA26" s="214"/>
      <c r="AB26" s="214"/>
      <c r="AC26" s="214"/>
      <c r="AD26" s="214"/>
      <c r="AE26" s="214"/>
      <c r="AF26" s="214"/>
      <c r="AG26" s="214" t="s">
        <v>280</v>
      </c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ht="22.5" outlineLevel="2" x14ac:dyDescent="0.2">
      <c r="A27" s="221"/>
      <c r="B27" s="222"/>
      <c r="C27" s="254" t="s">
        <v>309</v>
      </c>
      <c r="D27" s="252"/>
      <c r="E27" s="252"/>
      <c r="F27" s="252"/>
      <c r="G27" s="252"/>
      <c r="H27" s="224"/>
      <c r="I27" s="224"/>
      <c r="J27" s="224"/>
      <c r="K27" s="224"/>
      <c r="L27" s="224"/>
      <c r="M27" s="224"/>
      <c r="N27" s="223"/>
      <c r="O27" s="223"/>
      <c r="P27" s="223"/>
      <c r="Q27" s="223"/>
      <c r="R27" s="224"/>
      <c r="S27" s="224"/>
      <c r="T27" s="224"/>
      <c r="U27" s="224"/>
      <c r="V27" s="224"/>
      <c r="W27" s="224"/>
      <c r="X27" s="224"/>
      <c r="Y27" s="224"/>
      <c r="Z27" s="214"/>
      <c r="AA27" s="214"/>
      <c r="AB27" s="214"/>
      <c r="AC27" s="214"/>
      <c r="AD27" s="214"/>
      <c r="AE27" s="214"/>
      <c r="AF27" s="214"/>
      <c r="AG27" s="214" t="s">
        <v>290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42" t="str">
        <f>C27</f>
        <v>na vzdálenost od hladiny vody v jímce po výšku roviny proložené osou nejvyššího bodu výtlačného potrubí. Včetně odpadní potrubí v délce do 20 m.</v>
      </c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46" t="s">
        <v>310</v>
      </c>
      <c r="D28" s="225"/>
      <c r="E28" s="226">
        <v>48</v>
      </c>
      <c r="F28" s="224"/>
      <c r="G28" s="22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172</v>
      </c>
      <c r="AH28" s="214">
        <v>0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5">
        <v>8</v>
      </c>
      <c r="B29" s="236" t="s">
        <v>311</v>
      </c>
      <c r="C29" s="245" t="s">
        <v>312</v>
      </c>
      <c r="D29" s="237" t="s">
        <v>308</v>
      </c>
      <c r="E29" s="238">
        <v>48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38">
        <v>4.0000000000000003E-5</v>
      </c>
      <c r="O29" s="238">
        <f>ROUND(E29*N29,2)</f>
        <v>0</v>
      </c>
      <c r="P29" s="238">
        <v>0</v>
      </c>
      <c r="Q29" s="238">
        <f>ROUND(E29*P29,2)</f>
        <v>0</v>
      </c>
      <c r="R29" s="240" t="s">
        <v>288</v>
      </c>
      <c r="S29" s="240" t="s">
        <v>166</v>
      </c>
      <c r="T29" s="241" t="s">
        <v>166</v>
      </c>
      <c r="U29" s="224">
        <v>0.30299999999999999</v>
      </c>
      <c r="V29" s="224">
        <f>ROUND(E29*U29,2)</f>
        <v>14.54</v>
      </c>
      <c r="W29" s="224"/>
      <c r="X29" s="224" t="s">
        <v>279</v>
      </c>
      <c r="Y29" s="224" t="s">
        <v>169</v>
      </c>
      <c r="Z29" s="214"/>
      <c r="AA29" s="214"/>
      <c r="AB29" s="214"/>
      <c r="AC29" s="214"/>
      <c r="AD29" s="214"/>
      <c r="AE29" s="214"/>
      <c r="AF29" s="214"/>
      <c r="AG29" s="214" t="s">
        <v>280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ht="22.5" outlineLevel="2" x14ac:dyDescent="0.2">
      <c r="A30" s="221"/>
      <c r="B30" s="222"/>
      <c r="C30" s="254" t="s">
        <v>309</v>
      </c>
      <c r="D30" s="252"/>
      <c r="E30" s="252"/>
      <c r="F30" s="252"/>
      <c r="G30" s="252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290</v>
      </c>
      <c r="AH30" s="214"/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42" t="str">
        <f>C30</f>
        <v>na vzdálenost od hladiny vody v jímce po výšku roviny proložené osou nejvyššího bodu výtlačného potrubí. Včetně odpadní potrubí v délce do 20 m.</v>
      </c>
      <c r="BB30" s="214"/>
      <c r="BC30" s="214"/>
      <c r="BD30" s="214"/>
      <c r="BE30" s="214"/>
      <c r="BF30" s="214"/>
      <c r="BG30" s="214"/>
      <c r="BH30" s="214"/>
    </row>
    <row r="31" spans="1:60" outlineLevel="2" x14ac:dyDescent="0.2">
      <c r="A31" s="221"/>
      <c r="B31" s="222"/>
      <c r="C31" s="246" t="s">
        <v>310</v>
      </c>
      <c r="D31" s="225"/>
      <c r="E31" s="226">
        <v>48</v>
      </c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172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35">
        <v>9</v>
      </c>
      <c r="B32" s="236" t="s">
        <v>313</v>
      </c>
      <c r="C32" s="245" t="s">
        <v>314</v>
      </c>
      <c r="D32" s="237" t="s">
        <v>315</v>
      </c>
      <c r="E32" s="238">
        <v>4</v>
      </c>
      <c r="F32" s="239"/>
      <c r="G32" s="240">
        <f>ROUND(E32*F32,2)</f>
        <v>0</v>
      </c>
      <c r="H32" s="239"/>
      <c r="I32" s="240">
        <f>ROUND(E32*H32,2)</f>
        <v>0</v>
      </c>
      <c r="J32" s="239"/>
      <c r="K32" s="240">
        <f>ROUND(E32*J32,2)</f>
        <v>0</v>
      </c>
      <c r="L32" s="240">
        <v>21</v>
      </c>
      <c r="M32" s="240">
        <f>G32*(1+L32/100)</f>
        <v>0</v>
      </c>
      <c r="N32" s="238">
        <v>0</v>
      </c>
      <c r="O32" s="238">
        <f>ROUND(E32*N32,2)</f>
        <v>0</v>
      </c>
      <c r="P32" s="238">
        <v>0</v>
      </c>
      <c r="Q32" s="238">
        <f>ROUND(E32*P32,2)</f>
        <v>0</v>
      </c>
      <c r="R32" s="240" t="s">
        <v>288</v>
      </c>
      <c r="S32" s="240" t="s">
        <v>166</v>
      </c>
      <c r="T32" s="241" t="s">
        <v>166</v>
      </c>
      <c r="U32" s="224">
        <v>0</v>
      </c>
      <c r="V32" s="224">
        <f>ROUND(E32*U32,2)</f>
        <v>0</v>
      </c>
      <c r="W32" s="224"/>
      <c r="X32" s="224" t="s">
        <v>279</v>
      </c>
      <c r="Y32" s="224" t="s">
        <v>169</v>
      </c>
      <c r="Z32" s="214"/>
      <c r="AA32" s="214"/>
      <c r="AB32" s="214"/>
      <c r="AC32" s="214"/>
      <c r="AD32" s="214"/>
      <c r="AE32" s="214"/>
      <c r="AF32" s="214"/>
      <c r="AG32" s="214" t="s">
        <v>280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ht="22.5" outlineLevel="2" x14ac:dyDescent="0.2">
      <c r="A33" s="221"/>
      <c r="B33" s="222"/>
      <c r="C33" s="254" t="s">
        <v>316</v>
      </c>
      <c r="D33" s="252"/>
      <c r="E33" s="252"/>
      <c r="F33" s="252"/>
      <c r="G33" s="252"/>
      <c r="H33" s="224"/>
      <c r="I33" s="224"/>
      <c r="J33" s="224"/>
      <c r="K33" s="224"/>
      <c r="L33" s="224"/>
      <c r="M33" s="224"/>
      <c r="N33" s="223"/>
      <c r="O33" s="223"/>
      <c r="P33" s="223"/>
      <c r="Q33" s="223"/>
      <c r="R33" s="224"/>
      <c r="S33" s="224"/>
      <c r="T33" s="224"/>
      <c r="U33" s="224"/>
      <c r="V33" s="224"/>
      <c r="W33" s="224"/>
      <c r="X33" s="224"/>
      <c r="Y33" s="224"/>
      <c r="Z33" s="214"/>
      <c r="AA33" s="214"/>
      <c r="AB33" s="214"/>
      <c r="AC33" s="214"/>
      <c r="AD33" s="214"/>
      <c r="AE33" s="214"/>
      <c r="AF33" s="214"/>
      <c r="AG33" s="214" t="s">
        <v>290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42" t="str">
        <f>C33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46" t="s">
        <v>317</v>
      </c>
      <c r="D34" s="225"/>
      <c r="E34" s="226">
        <v>4</v>
      </c>
      <c r="F34" s="224"/>
      <c r="G34" s="22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172</v>
      </c>
      <c r="AH34" s="214">
        <v>0</v>
      </c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ht="22.5" outlineLevel="1" x14ac:dyDescent="0.2">
      <c r="A35" s="235">
        <v>10</v>
      </c>
      <c r="B35" s="236" t="s">
        <v>318</v>
      </c>
      <c r="C35" s="245" t="s">
        <v>319</v>
      </c>
      <c r="D35" s="237" t="s">
        <v>315</v>
      </c>
      <c r="E35" s="238">
        <v>4</v>
      </c>
      <c r="F35" s="239"/>
      <c r="G35" s="240">
        <f>ROUND(E35*F35,2)</f>
        <v>0</v>
      </c>
      <c r="H35" s="239"/>
      <c r="I35" s="240">
        <f>ROUND(E35*H35,2)</f>
        <v>0</v>
      </c>
      <c r="J35" s="239"/>
      <c r="K35" s="240">
        <f>ROUND(E35*J35,2)</f>
        <v>0</v>
      </c>
      <c r="L35" s="240">
        <v>21</v>
      </c>
      <c r="M35" s="240">
        <f>G35*(1+L35/100)</f>
        <v>0</v>
      </c>
      <c r="N35" s="238">
        <v>0</v>
      </c>
      <c r="O35" s="238">
        <f>ROUND(E35*N35,2)</f>
        <v>0</v>
      </c>
      <c r="P35" s="238">
        <v>0</v>
      </c>
      <c r="Q35" s="238">
        <f>ROUND(E35*P35,2)</f>
        <v>0</v>
      </c>
      <c r="R35" s="240" t="s">
        <v>288</v>
      </c>
      <c r="S35" s="240" t="s">
        <v>166</v>
      </c>
      <c r="T35" s="241" t="s">
        <v>166</v>
      </c>
      <c r="U35" s="224">
        <v>0</v>
      </c>
      <c r="V35" s="224">
        <f>ROUND(E35*U35,2)</f>
        <v>0</v>
      </c>
      <c r="W35" s="224"/>
      <c r="X35" s="224" t="s">
        <v>279</v>
      </c>
      <c r="Y35" s="224" t="s">
        <v>169</v>
      </c>
      <c r="Z35" s="214"/>
      <c r="AA35" s="214"/>
      <c r="AB35" s="214"/>
      <c r="AC35" s="214"/>
      <c r="AD35" s="214"/>
      <c r="AE35" s="214"/>
      <c r="AF35" s="214"/>
      <c r="AG35" s="214" t="s">
        <v>280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ht="22.5" outlineLevel="2" x14ac:dyDescent="0.2">
      <c r="A36" s="221"/>
      <c r="B36" s="222"/>
      <c r="C36" s="254" t="s">
        <v>316</v>
      </c>
      <c r="D36" s="252"/>
      <c r="E36" s="252"/>
      <c r="F36" s="252"/>
      <c r="G36" s="252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290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42" t="str">
        <f>C36</f>
        <v>na vzdálenost (výšku) od hladiny vody v jímce po výšku roviny proložené osou nejvyššího bodu výtlačného potrubí. Včetně sacího a výtlačného potrubí, příp. odpadních žlabů, lešení pod čerpadlo a pod potrubí nebo pod odpadní žlaby a záložního zdroje energie.</v>
      </c>
      <c r="BB36" s="214"/>
      <c r="BC36" s="214"/>
      <c r="BD36" s="214"/>
      <c r="BE36" s="214"/>
      <c r="BF36" s="214"/>
      <c r="BG36" s="214"/>
      <c r="BH36" s="214"/>
    </row>
    <row r="37" spans="1:60" outlineLevel="2" x14ac:dyDescent="0.2">
      <c r="A37" s="221"/>
      <c r="B37" s="222"/>
      <c r="C37" s="246" t="s">
        <v>317</v>
      </c>
      <c r="D37" s="225"/>
      <c r="E37" s="226">
        <v>4</v>
      </c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172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35">
        <v>11</v>
      </c>
      <c r="B38" s="236" t="s">
        <v>320</v>
      </c>
      <c r="C38" s="245" t="s">
        <v>321</v>
      </c>
      <c r="D38" s="237" t="s">
        <v>322</v>
      </c>
      <c r="E38" s="238">
        <v>1.2150000000000001</v>
      </c>
      <c r="F38" s="239"/>
      <c r="G38" s="240">
        <f>ROUND(E38*F38,2)</f>
        <v>0</v>
      </c>
      <c r="H38" s="239"/>
      <c r="I38" s="240">
        <f>ROUND(E38*H38,2)</f>
        <v>0</v>
      </c>
      <c r="J38" s="239"/>
      <c r="K38" s="240">
        <f>ROUND(E38*J38,2)</f>
        <v>0</v>
      </c>
      <c r="L38" s="240">
        <v>21</v>
      </c>
      <c r="M38" s="240">
        <f>G38*(1+L38/100)</f>
        <v>0</v>
      </c>
      <c r="N38" s="238">
        <v>0</v>
      </c>
      <c r="O38" s="238">
        <f>ROUND(E38*N38,2)</f>
        <v>0</v>
      </c>
      <c r="P38" s="238">
        <v>0</v>
      </c>
      <c r="Q38" s="238">
        <f>ROUND(E38*P38,2)</f>
        <v>0</v>
      </c>
      <c r="R38" s="240" t="s">
        <v>288</v>
      </c>
      <c r="S38" s="240" t="s">
        <v>166</v>
      </c>
      <c r="T38" s="241" t="s">
        <v>166</v>
      </c>
      <c r="U38" s="224">
        <v>3.5329999999999999</v>
      </c>
      <c r="V38" s="224">
        <f>ROUND(E38*U38,2)</f>
        <v>4.29</v>
      </c>
      <c r="W38" s="224"/>
      <c r="X38" s="224" t="s">
        <v>279</v>
      </c>
      <c r="Y38" s="224" t="s">
        <v>169</v>
      </c>
      <c r="Z38" s="214"/>
      <c r="AA38" s="214"/>
      <c r="AB38" s="214"/>
      <c r="AC38" s="214"/>
      <c r="AD38" s="214"/>
      <c r="AE38" s="214"/>
      <c r="AF38" s="214"/>
      <c r="AG38" s="214" t="s">
        <v>280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2" x14ac:dyDescent="0.2">
      <c r="A39" s="221"/>
      <c r="B39" s="222"/>
      <c r="C39" s="254" t="s">
        <v>323</v>
      </c>
      <c r="D39" s="252"/>
      <c r="E39" s="252"/>
      <c r="F39" s="252"/>
      <c r="G39" s="252"/>
      <c r="H39" s="224"/>
      <c r="I39" s="224"/>
      <c r="J39" s="224"/>
      <c r="K39" s="224"/>
      <c r="L39" s="224"/>
      <c r="M39" s="224"/>
      <c r="N39" s="223"/>
      <c r="O39" s="223"/>
      <c r="P39" s="223"/>
      <c r="Q39" s="223"/>
      <c r="R39" s="224"/>
      <c r="S39" s="224"/>
      <c r="T39" s="224"/>
      <c r="U39" s="224"/>
      <c r="V39" s="224"/>
      <c r="W39" s="224"/>
      <c r="X39" s="224"/>
      <c r="Y39" s="224"/>
      <c r="Z39" s="214"/>
      <c r="AA39" s="214"/>
      <c r="AB39" s="214"/>
      <c r="AC39" s="214"/>
      <c r="AD39" s="214"/>
      <c r="AE39" s="214"/>
      <c r="AF39" s="214"/>
      <c r="AG39" s="214" t="s">
        <v>290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2" x14ac:dyDescent="0.2">
      <c r="A40" s="221"/>
      <c r="B40" s="222"/>
      <c r="C40" s="246" t="s">
        <v>324</v>
      </c>
      <c r="D40" s="225"/>
      <c r="E40" s="226">
        <v>1.2150000000000001</v>
      </c>
      <c r="F40" s="224"/>
      <c r="G40" s="22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172</v>
      </c>
      <c r="AH40" s="214">
        <v>0</v>
      </c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5">
        <v>12</v>
      </c>
      <c r="B41" s="236" t="s">
        <v>325</v>
      </c>
      <c r="C41" s="245" t="s">
        <v>326</v>
      </c>
      <c r="D41" s="237" t="s">
        <v>322</v>
      </c>
      <c r="E41" s="238">
        <v>1.2150000000000001</v>
      </c>
      <c r="F41" s="239"/>
      <c r="G41" s="240">
        <f>ROUND(E41*F41,2)</f>
        <v>0</v>
      </c>
      <c r="H41" s="239"/>
      <c r="I41" s="240">
        <f>ROUND(E41*H41,2)</f>
        <v>0</v>
      </c>
      <c r="J41" s="239"/>
      <c r="K41" s="240">
        <f>ROUND(E41*J41,2)</f>
        <v>0</v>
      </c>
      <c r="L41" s="240">
        <v>21</v>
      </c>
      <c r="M41" s="240">
        <f>G41*(1+L41/100)</f>
        <v>0</v>
      </c>
      <c r="N41" s="238">
        <v>0</v>
      </c>
      <c r="O41" s="238">
        <f>ROUND(E41*N41,2)</f>
        <v>0</v>
      </c>
      <c r="P41" s="238">
        <v>0</v>
      </c>
      <c r="Q41" s="238">
        <f>ROUND(E41*P41,2)</f>
        <v>0</v>
      </c>
      <c r="R41" s="240" t="s">
        <v>288</v>
      </c>
      <c r="S41" s="240" t="s">
        <v>166</v>
      </c>
      <c r="T41" s="241" t="s">
        <v>166</v>
      </c>
      <c r="U41" s="224">
        <v>4.6550000000000002</v>
      </c>
      <c r="V41" s="224">
        <f>ROUND(E41*U41,2)</f>
        <v>5.66</v>
      </c>
      <c r="W41" s="224"/>
      <c r="X41" s="224" t="s">
        <v>279</v>
      </c>
      <c r="Y41" s="224" t="s">
        <v>169</v>
      </c>
      <c r="Z41" s="214"/>
      <c r="AA41" s="214"/>
      <c r="AB41" s="214"/>
      <c r="AC41" s="214"/>
      <c r="AD41" s="214"/>
      <c r="AE41" s="214"/>
      <c r="AF41" s="214"/>
      <c r="AG41" s="214" t="s">
        <v>280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2" x14ac:dyDescent="0.2">
      <c r="A42" s="221"/>
      <c r="B42" s="222"/>
      <c r="C42" s="254" t="s">
        <v>323</v>
      </c>
      <c r="D42" s="252"/>
      <c r="E42" s="252"/>
      <c r="F42" s="252"/>
      <c r="G42" s="252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290</v>
      </c>
      <c r="AH42" s="214"/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2" x14ac:dyDescent="0.2">
      <c r="A43" s="221"/>
      <c r="B43" s="222"/>
      <c r="C43" s="246" t="s">
        <v>324</v>
      </c>
      <c r="D43" s="225"/>
      <c r="E43" s="226">
        <v>1.2150000000000001</v>
      </c>
      <c r="F43" s="224"/>
      <c r="G43" s="224"/>
      <c r="H43" s="224"/>
      <c r="I43" s="224"/>
      <c r="J43" s="224"/>
      <c r="K43" s="224"/>
      <c r="L43" s="224"/>
      <c r="M43" s="224"/>
      <c r="N43" s="223"/>
      <c r="O43" s="223"/>
      <c r="P43" s="223"/>
      <c r="Q43" s="223"/>
      <c r="R43" s="224"/>
      <c r="S43" s="224"/>
      <c r="T43" s="224"/>
      <c r="U43" s="224"/>
      <c r="V43" s="224"/>
      <c r="W43" s="224"/>
      <c r="X43" s="224"/>
      <c r="Y43" s="224"/>
      <c r="Z43" s="214"/>
      <c r="AA43" s="214"/>
      <c r="AB43" s="214"/>
      <c r="AC43" s="214"/>
      <c r="AD43" s="214"/>
      <c r="AE43" s="214"/>
      <c r="AF43" s="214"/>
      <c r="AG43" s="214" t="s">
        <v>172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5">
        <v>13</v>
      </c>
      <c r="B44" s="236" t="s">
        <v>327</v>
      </c>
      <c r="C44" s="245" t="s">
        <v>328</v>
      </c>
      <c r="D44" s="237" t="s">
        <v>322</v>
      </c>
      <c r="E44" s="238">
        <v>1.2150000000000001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38">
        <v>0</v>
      </c>
      <c r="O44" s="238">
        <f>ROUND(E44*N44,2)</f>
        <v>0</v>
      </c>
      <c r="P44" s="238">
        <v>0</v>
      </c>
      <c r="Q44" s="238">
        <f>ROUND(E44*P44,2)</f>
        <v>0</v>
      </c>
      <c r="R44" s="240" t="s">
        <v>288</v>
      </c>
      <c r="S44" s="240" t="s">
        <v>166</v>
      </c>
      <c r="T44" s="241" t="s">
        <v>166</v>
      </c>
      <c r="U44" s="224">
        <v>2.1949999999999998</v>
      </c>
      <c r="V44" s="224">
        <f>ROUND(E44*U44,2)</f>
        <v>2.67</v>
      </c>
      <c r="W44" s="224"/>
      <c r="X44" s="224" t="s">
        <v>279</v>
      </c>
      <c r="Y44" s="224" t="s">
        <v>169</v>
      </c>
      <c r="Z44" s="214"/>
      <c r="AA44" s="214"/>
      <c r="AB44" s="214"/>
      <c r="AC44" s="214"/>
      <c r="AD44" s="214"/>
      <c r="AE44" s="214"/>
      <c r="AF44" s="214"/>
      <c r="AG44" s="214" t="s">
        <v>280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ht="22.5" outlineLevel="2" x14ac:dyDescent="0.2">
      <c r="A45" s="221"/>
      <c r="B45" s="222"/>
      <c r="C45" s="254" t="s">
        <v>329</v>
      </c>
      <c r="D45" s="252"/>
      <c r="E45" s="252"/>
      <c r="F45" s="252"/>
      <c r="G45" s="252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290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42" t="str">
        <f>C45</f>
        <v>sypaninou z vhodných hornin tř. 1 - 4 nebo materiálem, uloženým ve vzdálenosti do 30 m od vnějšího kraje objektu, pro jakoukoliv míru zhutnění,</v>
      </c>
      <c r="BB45" s="214"/>
      <c r="BC45" s="214"/>
      <c r="BD45" s="214"/>
      <c r="BE45" s="214"/>
      <c r="BF45" s="214"/>
      <c r="BG45" s="214"/>
      <c r="BH45" s="214"/>
    </row>
    <row r="46" spans="1:60" outlineLevel="2" x14ac:dyDescent="0.2">
      <c r="A46" s="221"/>
      <c r="B46" s="222"/>
      <c r="C46" s="246" t="s">
        <v>330</v>
      </c>
      <c r="D46" s="225"/>
      <c r="E46" s="226">
        <v>1.2150000000000001</v>
      </c>
      <c r="F46" s="224"/>
      <c r="G46" s="224"/>
      <c r="H46" s="224"/>
      <c r="I46" s="224"/>
      <c r="J46" s="224"/>
      <c r="K46" s="224"/>
      <c r="L46" s="224"/>
      <c r="M46" s="224"/>
      <c r="N46" s="223"/>
      <c r="O46" s="223"/>
      <c r="P46" s="223"/>
      <c r="Q46" s="223"/>
      <c r="R46" s="224"/>
      <c r="S46" s="224"/>
      <c r="T46" s="224"/>
      <c r="U46" s="224"/>
      <c r="V46" s="224"/>
      <c r="W46" s="224"/>
      <c r="X46" s="224"/>
      <c r="Y46" s="224"/>
      <c r="Z46" s="214"/>
      <c r="AA46" s="214"/>
      <c r="AB46" s="214"/>
      <c r="AC46" s="214"/>
      <c r="AD46" s="214"/>
      <c r="AE46" s="214"/>
      <c r="AF46" s="214"/>
      <c r="AG46" s="214" t="s">
        <v>172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35">
        <v>14</v>
      </c>
      <c r="B47" s="236" t="s">
        <v>331</v>
      </c>
      <c r="C47" s="245" t="s">
        <v>332</v>
      </c>
      <c r="D47" s="237" t="s">
        <v>322</v>
      </c>
      <c r="E47" s="238">
        <v>1.2150000000000001</v>
      </c>
      <c r="F47" s="239"/>
      <c r="G47" s="240">
        <f>ROUND(E47*F47,2)</f>
        <v>0</v>
      </c>
      <c r="H47" s="239"/>
      <c r="I47" s="240">
        <f>ROUND(E47*H47,2)</f>
        <v>0</v>
      </c>
      <c r="J47" s="239"/>
      <c r="K47" s="240">
        <f>ROUND(E47*J47,2)</f>
        <v>0</v>
      </c>
      <c r="L47" s="240">
        <v>21</v>
      </c>
      <c r="M47" s="240">
        <f>G47*(1+L47/100)</f>
        <v>0</v>
      </c>
      <c r="N47" s="238">
        <v>0</v>
      </c>
      <c r="O47" s="238">
        <f>ROUND(E47*N47,2)</f>
        <v>0</v>
      </c>
      <c r="P47" s="238">
        <v>0</v>
      </c>
      <c r="Q47" s="238">
        <f>ROUND(E47*P47,2)</f>
        <v>0</v>
      </c>
      <c r="R47" s="240" t="s">
        <v>288</v>
      </c>
      <c r="S47" s="240" t="s">
        <v>166</v>
      </c>
      <c r="T47" s="241" t="s">
        <v>166</v>
      </c>
      <c r="U47" s="224">
        <v>0.997</v>
      </c>
      <c r="V47" s="224">
        <f>ROUND(E47*U47,2)</f>
        <v>1.21</v>
      </c>
      <c r="W47" s="224"/>
      <c r="X47" s="224" t="s">
        <v>279</v>
      </c>
      <c r="Y47" s="224" t="s">
        <v>169</v>
      </c>
      <c r="Z47" s="214"/>
      <c r="AA47" s="214"/>
      <c r="AB47" s="214"/>
      <c r="AC47" s="214"/>
      <c r="AD47" s="214"/>
      <c r="AE47" s="214"/>
      <c r="AF47" s="214"/>
      <c r="AG47" s="214" t="s">
        <v>280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ht="22.5" outlineLevel="2" x14ac:dyDescent="0.2">
      <c r="A48" s="221"/>
      <c r="B48" s="222"/>
      <c r="C48" s="254" t="s">
        <v>329</v>
      </c>
      <c r="D48" s="252"/>
      <c r="E48" s="252"/>
      <c r="F48" s="252"/>
      <c r="G48" s="252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290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42" t="str">
        <f>C48</f>
        <v>sypaninou z vhodných hornin tř. 1 - 4 nebo materiálem, uloženým ve vzdálenosti do 30 m od vnějšího kraje objektu, pro jakoukoliv míru zhutnění,</v>
      </c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46" t="s">
        <v>330</v>
      </c>
      <c r="D49" s="225"/>
      <c r="E49" s="226">
        <v>1.2150000000000001</v>
      </c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172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x14ac:dyDescent="0.2">
      <c r="A50" s="228" t="s">
        <v>161</v>
      </c>
      <c r="B50" s="229" t="s">
        <v>81</v>
      </c>
      <c r="C50" s="244" t="s">
        <v>82</v>
      </c>
      <c r="D50" s="230"/>
      <c r="E50" s="231"/>
      <c r="F50" s="232"/>
      <c r="G50" s="232">
        <f>SUMIF(AG51:AG64,"&lt;&gt;NOR",G51:G64)</f>
        <v>0</v>
      </c>
      <c r="H50" s="232"/>
      <c r="I50" s="232">
        <f>SUM(I51:I64)</f>
        <v>0</v>
      </c>
      <c r="J50" s="232"/>
      <c r="K50" s="232">
        <f>SUM(K51:K64)</f>
        <v>0</v>
      </c>
      <c r="L50" s="232"/>
      <c r="M50" s="232">
        <f>SUM(M51:M64)</f>
        <v>0</v>
      </c>
      <c r="N50" s="231"/>
      <c r="O50" s="231">
        <f>SUM(O51:O64)</f>
        <v>1.85</v>
      </c>
      <c r="P50" s="231"/>
      <c r="Q50" s="231">
        <f>SUM(Q51:Q64)</f>
        <v>0</v>
      </c>
      <c r="R50" s="232"/>
      <c r="S50" s="232"/>
      <c r="T50" s="233"/>
      <c r="U50" s="227"/>
      <c r="V50" s="227">
        <f>SUM(V51:V64)</f>
        <v>78.739999999999995</v>
      </c>
      <c r="W50" s="227"/>
      <c r="X50" s="227"/>
      <c r="Y50" s="227"/>
      <c r="AG50" t="s">
        <v>162</v>
      </c>
    </row>
    <row r="51" spans="1:60" ht="22.5" outlineLevel="1" x14ac:dyDescent="0.2">
      <c r="A51" s="235">
        <v>15</v>
      </c>
      <c r="B51" s="236" t="s">
        <v>333</v>
      </c>
      <c r="C51" s="245" t="s">
        <v>334</v>
      </c>
      <c r="D51" s="237" t="s">
        <v>294</v>
      </c>
      <c r="E51" s="238">
        <v>45.38</v>
      </c>
      <c r="F51" s="239"/>
      <c r="G51" s="240">
        <f>ROUND(E51*F51,2)</f>
        <v>0</v>
      </c>
      <c r="H51" s="239"/>
      <c r="I51" s="240">
        <f>ROUND(E51*H51,2)</f>
        <v>0</v>
      </c>
      <c r="J51" s="239"/>
      <c r="K51" s="240">
        <f>ROUND(E51*J51,2)</f>
        <v>0</v>
      </c>
      <c r="L51" s="240">
        <v>21</v>
      </c>
      <c r="M51" s="240">
        <f>G51*(1+L51/100)</f>
        <v>0</v>
      </c>
      <c r="N51" s="238">
        <v>2.0000000000000002E-5</v>
      </c>
      <c r="O51" s="238">
        <f>ROUND(E51*N51,2)</f>
        <v>0</v>
      </c>
      <c r="P51" s="238">
        <v>0</v>
      </c>
      <c r="Q51" s="238">
        <f>ROUND(E51*P51,2)</f>
        <v>0</v>
      </c>
      <c r="R51" s="240" t="s">
        <v>335</v>
      </c>
      <c r="S51" s="240" t="s">
        <v>166</v>
      </c>
      <c r="T51" s="241" t="s">
        <v>166</v>
      </c>
      <c r="U51" s="224">
        <v>0.32</v>
      </c>
      <c r="V51" s="224">
        <f>ROUND(E51*U51,2)</f>
        <v>14.52</v>
      </c>
      <c r="W51" s="224"/>
      <c r="X51" s="224" t="s">
        <v>279</v>
      </c>
      <c r="Y51" s="224" t="s">
        <v>169</v>
      </c>
      <c r="Z51" s="214"/>
      <c r="AA51" s="214"/>
      <c r="AB51" s="214"/>
      <c r="AC51" s="214"/>
      <c r="AD51" s="214"/>
      <c r="AE51" s="214"/>
      <c r="AF51" s="214"/>
      <c r="AG51" s="214" t="s">
        <v>280</v>
      </c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2" x14ac:dyDescent="0.2">
      <c r="A52" s="221"/>
      <c r="B52" s="222"/>
      <c r="C52" s="246" t="s">
        <v>336</v>
      </c>
      <c r="D52" s="225"/>
      <c r="E52" s="226">
        <v>45.38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172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21"/>
      <c r="B53" s="222"/>
      <c r="C53" s="246" t="s">
        <v>337</v>
      </c>
      <c r="D53" s="225"/>
      <c r="E53" s="226"/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172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3" x14ac:dyDescent="0.2">
      <c r="A54" s="221"/>
      <c r="B54" s="222"/>
      <c r="C54" s="246" t="s">
        <v>338</v>
      </c>
      <c r="D54" s="225"/>
      <c r="E54" s="226"/>
      <c r="F54" s="224"/>
      <c r="G54" s="224"/>
      <c r="H54" s="224"/>
      <c r="I54" s="224"/>
      <c r="J54" s="224"/>
      <c r="K54" s="224"/>
      <c r="L54" s="224"/>
      <c r="M54" s="224"/>
      <c r="N54" s="223"/>
      <c r="O54" s="223"/>
      <c r="P54" s="223"/>
      <c r="Q54" s="223"/>
      <c r="R54" s="224"/>
      <c r="S54" s="224"/>
      <c r="T54" s="224"/>
      <c r="U54" s="224"/>
      <c r="V54" s="224"/>
      <c r="W54" s="224"/>
      <c r="X54" s="224"/>
      <c r="Y54" s="224"/>
      <c r="Z54" s="214"/>
      <c r="AA54" s="214"/>
      <c r="AB54" s="214"/>
      <c r="AC54" s="214"/>
      <c r="AD54" s="214"/>
      <c r="AE54" s="214"/>
      <c r="AF54" s="214"/>
      <c r="AG54" s="214" t="s">
        <v>172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ht="22.5" outlineLevel="3" x14ac:dyDescent="0.2">
      <c r="A55" s="221"/>
      <c r="B55" s="222"/>
      <c r="C55" s="246" t="s">
        <v>339</v>
      </c>
      <c r="D55" s="225"/>
      <c r="E55" s="226"/>
      <c r="F55" s="224"/>
      <c r="G55" s="22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172</v>
      </c>
      <c r="AH55" s="214">
        <v>0</v>
      </c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22.5" outlineLevel="1" x14ac:dyDescent="0.2">
      <c r="A56" s="235">
        <v>16</v>
      </c>
      <c r="B56" s="236" t="s">
        <v>340</v>
      </c>
      <c r="C56" s="245" t="s">
        <v>341</v>
      </c>
      <c r="D56" s="237" t="s">
        <v>294</v>
      </c>
      <c r="E56" s="238">
        <v>45.38</v>
      </c>
      <c r="F56" s="239"/>
      <c r="G56" s="240">
        <f>ROUND(E56*F56,2)</f>
        <v>0</v>
      </c>
      <c r="H56" s="239"/>
      <c r="I56" s="240">
        <f>ROUND(E56*H56,2)</f>
        <v>0</v>
      </c>
      <c r="J56" s="239"/>
      <c r="K56" s="240">
        <f>ROUND(E56*J56,2)</f>
        <v>0</v>
      </c>
      <c r="L56" s="240">
        <v>21</v>
      </c>
      <c r="M56" s="240">
        <f>G56*(1+L56/100)</f>
        <v>0</v>
      </c>
      <c r="N56" s="238">
        <v>0</v>
      </c>
      <c r="O56" s="238">
        <f>ROUND(E56*N56,2)</f>
        <v>0</v>
      </c>
      <c r="P56" s="238">
        <v>0</v>
      </c>
      <c r="Q56" s="238">
        <f>ROUND(E56*P56,2)</f>
        <v>0</v>
      </c>
      <c r="R56" s="240" t="s">
        <v>335</v>
      </c>
      <c r="S56" s="240" t="s">
        <v>166</v>
      </c>
      <c r="T56" s="241" t="s">
        <v>166</v>
      </c>
      <c r="U56" s="224">
        <v>0.52600000000000002</v>
      </c>
      <c r="V56" s="224">
        <f>ROUND(E56*U56,2)</f>
        <v>23.87</v>
      </c>
      <c r="W56" s="224"/>
      <c r="X56" s="224" t="s">
        <v>279</v>
      </c>
      <c r="Y56" s="224" t="s">
        <v>169</v>
      </c>
      <c r="Z56" s="214"/>
      <c r="AA56" s="214"/>
      <c r="AB56" s="214"/>
      <c r="AC56" s="214"/>
      <c r="AD56" s="214"/>
      <c r="AE56" s="214"/>
      <c r="AF56" s="214"/>
      <c r="AG56" s="214" t="s">
        <v>303</v>
      </c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2" x14ac:dyDescent="0.2">
      <c r="A57" s="221"/>
      <c r="B57" s="222"/>
      <c r="C57" s="246" t="s">
        <v>336</v>
      </c>
      <c r="D57" s="225"/>
      <c r="E57" s="226">
        <v>45.38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172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33.75" outlineLevel="1" x14ac:dyDescent="0.2">
      <c r="A58" s="235">
        <v>17</v>
      </c>
      <c r="B58" s="236" t="s">
        <v>342</v>
      </c>
      <c r="C58" s="245" t="s">
        <v>343</v>
      </c>
      <c r="D58" s="237" t="s">
        <v>322</v>
      </c>
      <c r="E58" s="238">
        <v>0.33300000000000002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38">
        <v>2.5249999999999999</v>
      </c>
      <c r="O58" s="238">
        <f>ROUND(E58*N58,2)</f>
        <v>0.84</v>
      </c>
      <c r="P58" s="238">
        <v>0</v>
      </c>
      <c r="Q58" s="238">
        <f>ROUND(E58*P58,2)</f>
        <v>0</v>
      </c>
      <c r="R58" s="240" t="s">
        <v>344</v>
      </c>
      <c r="S58" s="240" t="s">
        <v>166</v>
      </c>
      <c r="T58" s="241" t="s">
        <v>166</v>
      </c>
      <c r="U58" s="224">
        <v>0.47699999999999998</v>
      </c>
      <c r="V58" s="224">
        <f>ROUND(E58*U58,2)</f>
        <v>0.16</v>
      </c>
      <c r="W58" s="224"/>
      <c r="X58" s="224" t="s">
        <v>279</v>
      </c>
      <c r="Y58" s="224" t="s">
        <v>169</v>
      </c>
      <c r="Z58" s="214"/>
      <c r="AA58" s="214"/>
      <c r="AB58" s="214"/>
      <c r="AC58" s="214"/>
      <c r="AD58" s="214"/>
      <c r="AE58" s="214"/>
      <c r="AF58" s="214"/>
      <c r="AG58" s="214" t="s">
        <v>280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46" t="s">
        <v>345</v>
      </c>
      <c r="D59" s="225"/>
      <c r="E59" s="226">
        <v>0.33300000000000002</v>
      </c>
      <c r="F59" s="224"/>
      <c r="G59" s="22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172</v>
      </c>
      <c r="AH59" s="214">
        <v>0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35">
        <v>18</v>
      </c>
      <c r="B60" s="236" t="s">
        <v>346</v>
      </c>
      <c r="C60" s="245" t="s">
        <v>347</v>
      </c>
      <c r="D60" s="237" t="s">
        <v>294</v>
      </c>
      <c r="E60" s="238">
        <v>78.185000000000002</v>
      </c>
      <c r="F60" s="239"/>
      <c r="G60" s="240">
        <f>ROUND(E60*F60,2)</f>
        <v>0</v>
      </c>
      <c r="H60" s="239"/>
      <c r="I60" s="240">
        <f>ROUND(E60*H60,2)</f>
        <v>0</v>
      </c>
      <c r="J60" s="239"/>
      <c r="K60" s="240">
        <f>ROUND(E60*J60,2)</f>
        <v>0</v>
      </c>
      <c r="L60" s="240">
        <v>21</v>
      </c>
      <c r="M60" s="240">
        <f>G60*(1+L60/100)</f>
        <v>0</v>
      </c>
      <c r="N60" s="238">
        <v>1.289E-2</v>
      </c>
      <c r="O60" s="238">
        <f>ROUND(E60*N60,2)</f>
        <v>1.01</v>
      </c>
      <c r="P60" s="238">
        <v>0</v>
      </c>
      <c r="Q60" s="238">
        <f>ROUND(E60*P60,2)</f>
        <v>0</v>
      </c>
      <c r="R60" s="240" t="s">
        <v>335</v>
      </c>
      <c r="S60" s="240" t="s">
        <v>166</v>
      </c>
      <c r="T60" s="241" t="s">
        <v>166</v>
      </c>
      <c r="U60" s="224">
        <v>0.51400000000000001</v>
      </c>
      <c r="V60" s="224">
        <f>ROUND(E60*U60,2)</f>
        <v>40.19</v>
      </c>
      <c r="W60" s="224"/>
      <c r="X60" s="224" t="s">
        <v>279</v>
      </c>
      <c r="Y60" s="224" t="s">
        <v>169</v>
      </c>
      <c r="Z60" s="214"/>
      <c r="AA60" s="214"/>
      <c r="AB60" s="214"/>
      <c r="AC60" s="214"/>
      <c r="AD60" s="214"/>
      <c r="AE60" s="214"/>
      <c r="AF60" s="214"/>
      <c r="AG60" s="214" t="s">
        <v>303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2" x14ac:dyDescent="0.2">
      <c r="A61" s="221"/>
      <c r="B61" s="222"/>
      <c r="C61" s="254" t="s">
        <v>348</v>
      </c>
      <c r="D61" s="252"/>
      <c r="E61" s="252"/>
      <c r="F61" s="252"/>
      <c r="G61" s="252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290</v>
      </c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2" x14ac:dyDescent="0.2">
      <c r="A62" s="221"/>
      <c r="B62" s="222"/>
      <c r="C62" s="255" t="s">
        <v>349</v>
      </c>
      <c r="D62" s="253"/>
      <c r="E62" s="253"/>
      <c r="F62" s="253"/>
      <c r="G62" s="253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218</v>
      </c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42" t="str">
        <f>C62</f>
        <v>S dodání potřebných hmot, vypláchnutí spár vodou před spárováním a očištění okolního zdiva po spárování.</v>
      </c>
      <c r="BB62" s="214"/>
      <c r="BC62" s="214"/>
      <c r="BD62" s="214"/>
      <c r="BE62" s="214"/>
      <c r="BF62" s="214"/>
      <c r="BG62" s="214"/>
      <c r="BH62" s="214"/>
    </row>
    <row r="63" spans="1:60" outlineLevel="2" x14ac:dyDescent="0.2">
      <c r="A63" s="221"/>
      <c r="B63" s="222"/>
      <c r="C63" s="246" t="s">
        <v>336</v>
      </c>
      <c r="D63" s="225"/>
      <c r="E63" s="226">
        <v>45.38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172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3" x14ac:dyDescent="0.2">
      <c r="A64" s="221"/>
      <c r="B64" s="222"/>
      <c r="C64" s="246" t="s">
        <v>350</v>
      </c>
      <c r="D64" s="225"/>
      <c r="E64" s="226">
        <v>32.805</v>
      </c>
      <c r="F64" s="224"/>
      <c r="G64" s="224"/>
      <c r="H64" s="224"/>
      <c r="I64" s="224"/>
      <c r="J64" s="224"/>
      <c r="K64" s="224"/>
      <c r="L64" s="224"/>
      <c r="M64" s="224"/>
      <c r="N64" s="223"/>
      <c r="O64" s="223"/>
      <c r="P64" s="223"/>
      <c r="Q64" s="223"/>
      <c r="R64" s="224"/>
      <c r="S64" s="224"/>
      <c r="T64" s="224"/>
      <c r="U64" s="224"/>
      <c r="V64" s="224"/>
      <c r="W64" s="224"/>
      <c r="X64" s="224"/>
      <c r="Y64" s="224"/>
      <c r="Z64" s="214"/>
      <c r="AA64" s="214"/>
      <c r="AB64" s="214"/>
      <c r="AC64" s="214"/>
      <c r="AD64" s="214"/>
      <c r="AE64" s="214"/>
      <c r="AF64" s="214"/>
      <c r="AG64" s="214" t="s">
        <v>172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x14ac:dyDescent="0.2">
      <c r="A65" s="228" t="s">
        <v>161</v>
      </c>
      <c r="B65" s="229" t="s">
        <v>83</v>
      </c>
      <c r="C65" s="244" t="s">
        <v>84</v>
      </c>
      <c r="D65" s="230"/>
      <c r="E65" s="231"/>
      <c r="F65" s="232"/>
      <c r="G65" s="232">
        <f>SUMIF(AG66:AG71,"&lt;&gt;NOR",G66:G71)</f>
        <v>0</v>
      </c>
      <c r="H65" s="232"/>
      <c r="I65" s="232">
        <f>SUM(I66:I71)</f>
        <v>0</v>
      </c>
      <c r="J65" s="232"/>
      <c r="K65" s="232">
        <f>SUM(K66:K71)</f>
        <v>0</v>
      </c>
      <c r="L65" s="232"/>
      <c r="M65" s="232">
        <f>SUM(M66:M71)</f>
        <v>0</v>
      </c>
      <c r="N65" s="231"/>
      <c r="O65" s="231">
        <f>SUM(O66:O71)</f>
        <v>0.27</v>
      </c>
      <c r="P65" s="231"/>
      <c r="Q65" s="231">
        <f>SUM(Q66:Q71)</f>
        <v>0</v>
      </c>
      <c r="R65" s="232"/>
      <c r="S65" s="232"/>
      <c r="T65" s="233"/>
      <c r="U65" s="227"/>
      <c r="V65" s="227">
        <f>SUM(V66:V71)</f>
        <v>72.739999999999995</v>
      </c>
      <c r="W65" s="227"/>
      <c r="X65" s="227"/>
      <c r="Y65" s="227"/>
      <c r="AG65" t="s">
        <v>162</v>
      </c>
    </row>
    <row r="66" spans="1:60" ht="22.5" outlineLevel="1" x14ac:dyDescent="0.2">
      <c r="A66" s="235">
        <v>19</v>
      </c>
      <c r="B66" s="236" t="s">
        <v>351</v>
      </c>
      <c r="C66" s="245" t="s">
        <v>352</v>
      </c>
      <c r="D66" s="237" t="s">
        <v>294</v>
      </c>
      <c r="E66" s="238">
        <v>9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38">
        <v>0.03</v>
      </c>
      <c r="O66" s="238">
        <f>ROUND(E66*N66,2)</f>
        <v>0.27</v>
      </c>
      <c r="P66" s="238">
        <v>0</v>
      </c>
      <c r="Q66" s="238">
        <f>ROUND(E66*P66,2)</f>
        <v>0</v>
      </c>
      <c r="R66" s="240" t="s">
        <v>353</v>
      </c>
      <c r="S66" s="240" t="s">
        <v>166</v>
      </c>
      <c r="T66" s="241" t="s">
        <v>166</v>
      </c>
      <c r="U66" s="224">
        <v>6.8000000000000005E-2</v>
      </c>
      <c r="V66" s="224">
        <f>ROUND(E66*U66,2)</f>
        <v>0.61</v>
      </c>
      <c r="W66" s="224"/>
      <c r="X66" s="224" t="s">
        <v>279</v>
      </c>
      <c r="Y66" s="224" t="s">
        <v>169</v>
      </c>
      <c r="Z66" s="214"/>
      <c r="AA66" s="214"/>
      <c r="AB66" s="214"/>
      <c r="AC66" s="214"/>
      <c r="AD66" s="214"/>
      <c r="AE66" s="214"/>
      <c r="AF66" s="214"/>
      <c r="AG66" s="214" t="s">
        <v>303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2" x14ac:dyDescent="0.2">
      <c r="A67" s="221"/>
      <c r="B67" s="222"/>
      <c r="C67" s="254" t="s">
        <v>354</v>
      </c>
      <c r="D67" s="252"/>
      <c r="E67" s="252"/>
      <c r="F67" s="252"/>
      <c r="G67" s="252"/>
      <c r="H67" s="224"/>
      <c r="I67" s="224"/>
      <c r="J67" s="224"/>
      <c r="K67" s="224"/>
      <c r="L67" s="224"/>
      <c r="M67" s="224"/>
      <c r="N67" s="223"/>
      <c r="O67" s="223"/>
      <c r="P67" s="223"/>
      <c r="Q67" s="223"/>
      <c r="R67" s="224"/>
      <c r="S67" s="224"/>
      <c r="T67" s="224"/>
      <c r="U67" s="224"/>
      <c r="V67" s="224"/>
      <c r="W67" s="224"/>
      <c r="X67" s="224"/>
      <c r="Y67" s="224"/>
      <c r="Z67" s="214"/>
      <c r="AA67" s="214"/>
      <c r="AB67" s="214"/>
      <c r="AC67" s="214"/>
      <c r="AD67" s="214"/>
      <c r="AE67" s="214"/>
      <c r="AF67" s="214"/>
      <c r="AG67" s="214" t="s">
        <v>290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46" t="s">
        <v>355</v>
      </c>
      <c r="D68" s="225"/>
      <c r="E68" s="226">
        <v>9</v>
      </c>
      <c r="F68" s="224"/>
      <c r="G68" s="224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172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5">
        <v>20</v>
      </c>
      <c r="B69" s="236" t="s">
        <v>356</v>
      </c>
      <c r="C69" s="245" t="s">
        <v>357</v>
      </c>
      <c r="D69" s="237" t="s">
        <v>322</v>
      </c>
      <c r="E69" s="238">
        <v>21.24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38">
        <v>0</v>
      </c>
      <c r="O69" s="238">
        <f>ROUND(E69*N69,2)</f>
        <v>0</v>
      </c>
      <c r="P69" s="238">
        <v>0</v>
      </c>
      <c r="Q69" s="238">
        <f>ROUND(E69*P69,2)</f>
        <v>0</v>
      </c>
      <c r="R69" s="240" t="s">
        <v>358</v>
      </c>
      <c r="S69" s="240" t="s">
        <v>166</v>
      </c>
      <c r="T69" s="241" t="s">
        <v>166</v>
      </c>
      <c r="U69" s="224">
        <v>3.3959999999999999</v>
      </c>
      <c r="V69" s="224">
        <f>ROUND(E69*U69,2)</f>
        <v>72.13</v>
      </c>
      <c r="W69" s="224"/>
      <c r="X69" s="224" t="s">
        <v>279</v>
      </c>
      <c r="Y69" s="224" t="s">
        <v>169</v>
      </c>
      <c r="Z69" s="214"/>
      <c r="AA69" s="214"/>
      <c r="AB69" s="214"/>
      <c r="AC69" s="214"/>
      <c r="AD69" s="214"/>
      <c r="AE69" s="214"/>
      <c r="AF69" s="214"/>
      <c r="AG69" s="214" t="s">
        <v>303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2" x14ac:dyDescent="0.2">
      <c r="A70" s="221"/>
      <c r="B70" s="222"/>
      <c r="C70" s="254" t="s">
        <v>359</v>
      </c>
      <c r="D70" s="252"/>
      <c r="E70" s="252"/>
      <c r="F70" s="252"/>
      <c r="G70" s="252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290</v>
      </c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2" x14ac:dyDescent="0.2">
      <c r="A71" s="221"/>
      <c r="B71" s="222"/>
      <c r="C71" s="246" t="s">
        <v>360</v>
      </c>
      <c r="D71" s="225"/>
      <c r="E71" s="226">
        <v>21.24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172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28" t="s">
        <v>161</v>
      </c>
      <c r="B72" s="229" t="s">
        <v>85</v>
      </c>
      <c r="C72" s="244" t="s">
        <v>86</v>
      </c>
      <c r="D72" s="230"/>
      <c r="E72" s="231"/>
      <c r="F72" s="232"/>
      <c r="G72" s="232">
        <f>SUMIF(AG73:AG77,"&lt;&gt;NOR",G73:G77)</f>
        <v>0</v>
      </c>
      <c r="H72" s="232"/>
      <c r="I72" s="232">
        <f>SUM(I73:I77)</f>
        <v>0</v>
      </c>
      <c r="J72" s="232"/>
      <c r="K72" s="232">
        <f>SUM(K73:K77)</f>
        <v>0</v>
      </c>
      <c r="L72" s="232"/>
      <c r="M72" s="232">
        <f>SUM(M73:M77)</f>
        <v>0</v>
      </c>
      <c r="N72" s="231"/>
      <c r="O72" s="231">
        <f>SUM(O73:O77)</f>
        <v>1.38</v>
      </c>
      <c r="P72" s="231"/>
      <c r="Q72" s="231">
        <f>SUM(Q73:Q77)</f>
        <v>0</v>
      </c>
      <c r="R72" s="232"/>
      <c r="S72" s="232"/>
      <c r="T72" s="233"/>
      <c r="U72" s="227"/>
      <c r="V72" s="227">
        <f>SUM(V73:V77)</f>
        <v>2.1</v>
      </c>
      <c r="W72" s="227"/>
      <c r="X72" s="227"/>
      <c r="Y72" s="227"/>
      <c r="AG72" t="s">
        <v>162</v>
      </c>
    </row>
    <row r="73" spans="1:60" ht="22.5" outlineLevel="1" x14ac:dyDescent="0.2">
      <c r="A73" s="235">
        <v>21</v>
      </c>
      <c r="B73" s="236" t="s">
        <v>361</v>
      </c>
      <c r="C73" s="245" t="s">
        <v>362</v>
      </c>
      <c r="D73" s="237" t="s">
        <v>294</v>
      </c>
      <c r="E73" s="238">
        <v>5.5890000000000004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38">
        <v>0.15987000000000001</v>
      </c>
      <c r="O73" s="238">
        <f>ROUND(E73*N73,2)</f>
        <v>0.89</v>
      </c>
      <c r="P73" s="238">
        <v>0</v>
      </c>
      <c r="Q73" s="238">
        <f>ROUND(E73*P73,2)</f>
        <v>0</v>
      </c>
      <c r="R73" s="240" t="s">
        <v>363</v>
      </c>
      <c r="S73" s="240" t="s">
        <v>166</v>
      </c>
      <c r="T73" s="241" t="s">
        <v>166</v>
      </c>
      <c r="U73" s="224">
        <v>0.375</v>
      </c>
      <c r="V73" s="224">
        <f>ROUND(E73*U73,2)</f>
        <v>2.1</v>
      </c>
      <c r="W73" s="224"/>
      <c r="X73" s="224" t="s">
        <v>279</v>
      </c>
      <c r="Y73" s="224" t="s">
        <v>169</v>
      </c>
      <c r="Z73" s="214"/>
      <c r="AA73" s="214"/>
      <c r="AB73" s="214"/>
      <c r="AC73" s="214"/>
      <c r="AD73" s="214"/>
      <c r="AE73" s="214"/>
      <c r="AF73" s="214"/>
      <c r="AG73" s="214" t="s">
        <v>303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ht="22.5" outlineLevel="2" x14ac:dyDescent="0.2">
      <c r="A74" s="221"/>
      <c r="B74" s="222"/>
      <c r="C74" s="254" t="s">
        <v>364</v>
      </c>
      <c r="D74" s="252"/>
      <c r="E74" s="252"/>
      <c r="F74" s="252"/>
      <c r="G74" s="252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290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42" t="str">
        <f>C74</f>
        <v>komunikací pro pěší do velikosti dlaždic 0,25 m2 s provedením lože do tl. 30 mm, s vyplněním spár a se smetením přebytečného materiálu na vzdálenost do 3 m</v>
      </c>
      <c r="BB74" s="214"/>
      <c r="BC74" s="214"/>
      <c r="BD74" s="214"/>
      <c r="BE74" s="214"/>
      <c r="BF74" s="214"/>
      <c r="BG74" s="214"/>
      <c r="BH74" s="214"/>
    </row>
    <row r="75" spans="1:60" outlineLevel="2" x14ac:dyDescent="0.2">
      <c r="A75" s="221"/>
      <c r="B75" s="222"/>
      <c r="C75" s="246" t="s">
        <v>365</v>
      </c>
      <c r="D75" s="225"/>
      <c r="E75" s="226">
        <v>5.5890000000000004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172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35">
        <v>22</v>
      </c>
      <c r="B76" s="236" t="s">
        <v>366</v>
      </c>
      <c r="C76" s="245" t="s">
        <v>367</v>
      </c>
      <c r="D76" s="237" t="s">
        <v>294</v>
      </c>
      <c r="E76" s="238">
        <v>5.5890000000000004</v>
      </c>
      <c r="F76" s="239"/>
      <c r="G76" s="240">
        <f>ROUND(E76*F76,2)</f>
        <v>0</v>
      </c>
      <c r="H76" s="239"/>
      <c r="I76" s="240">
        <f>ROUND(E76*H76,2)</f>
        <v>0</v>
      </c>
      <c r="J76" s="239"/>
      <c r="K76" s="240">
        <f>ROUND(E76*J76,2)</f>
        <v>0</v>
      </c>
      <c r="L76" s="240">
        <v>21</v>
      </c>
      <c r="M76" s="240">
        <f>G76*(1+L76/100)</f>
        <v>0</v>
      </c>
      <c r="N76" s="238">
        <v>8.6999999999999994E-2</v>
      </c>
      <c r="O76" s="238">
        <f>ROUND(E76*N76,2)</f>
        <v>0.49</v>
      </c>
      <c r="P76" s="238">
        <v>0</v>
      </c>
      <c r="Q76" s="238">
        <f>ROUND(E76*P76,2)</f>
        <v>0</v>
      </c>
      <c r="R76" s="240" t="s">
        <v>368</v>
      </c>
      <c r="S76" s="240" t="s">
        <v>166</v>
      </c>
      <c r="T76" s="241" t="s">
        <v>166</v>
      </c>
      <c r="U76" s="224">
        <v>0</v>
      </c>
      <c r="V76" s="224">
        <f>ROUND(E76*U76,2)</f>
        <v>0</v>
      </c>
      <c r="W76" s="224"/>
      <c r="X76" s="224" t="s">
        <v>369</v>
      </c>
      <c r="Y76" s="224" t="s">
        <v>169</v>
      </c>
      <c r="Z76" s="214"/>
      <c r="AA76" s="214"/>
      <c r="AB76" s="214"/>
      <c r="AC76" s="214"/>
      <c r="AD76" s="214"/>
      <c r="AE76" s="214"/>
      <c r="AF76" s="214"/>
      <c r="AG76" s="214" t="s">
        <v>370</v>
      </c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2" x14ac:dyDescent="0.2">
      <c r="A77" s="221"/>
      <c r="B77" s="222"/>
      <c r="C77" s="246" t="s">
        <v>365</v>
      </c>
      <c r="D77" s="225"/>
      <c r="E77" s="226">
        <v>5.5890000000000004</v>
      </c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172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x14ac:dyDescent="0.2">
      <c r="A78" s="228" t="s">
        <v>161</v>
      </c>
      <c r="B78" s="229" t="s">
        <v>87</v>
      </c>
      <c r="C78" s="244" t="s">
        <v>88</v>
      </c>
      <c r="D78" s="230"/>
      <c r="E78" s="231"/>
      <c r="F78" s="232"/>
      <c r="G78" s="232">
        <f>SUMIF(AG79:AG85,"&lt;&gt;NOR",G79:G85)</f>
        <v>0</v>
      </c>
      <c r="H78" s="232"/>
      <c r="I78" s="232">
        <f>SUM(I79:I85)</f>
        <v>0</v>
      </c>
      <c r="J78" s="232"/>
      <c r="K78" s="232">
        <f>SUM(K79:K85)</f>
        <v>0</v>
      </c>
      <c r="L78" s="232"/>
      <c r="M78" s="232">
        <f>SUM(M79:M85)</f>
        <v>0</v>
      </c>
      <c r="N78" s="231"/>
      <c r="O78" s="231">
        <f>SUM(O79:O85)</f>
        <v>1.27</v>
      </c>
      <c r="P78" s="231"/>
      <c r="Q78" s="231">
        <f>SUM(Q79:Q85)</f>
        <v>0</v>
      </c>
      <c r="R78" s="232"/>
      <c r="S78" s="232"/>
      <c r="T78" s="233"/>
      <c r="U78" s="227"/>
      <c r="V78" s="227">
        <f>SUM(V79:V85)</f>
        <v>34.78</v>
      </c>
      <c r="W78" s="227"/>
      <c r="X78" s="227"/>
      <c r="Y78" s="227"/>
      <c r="AG78" t="s">
        <v>162</v>
      </c>
    </row>
    <row r="79" spans="1:60" ht="22.5" outlineLevel="1" x14ac:dyDescent="0.2">
      <c r="A79" s="235">
        <v>23</v>
      </c>
      <c r="B79" s="236" t="s">
        <v>371</v>
      </c>
      <c r="C79" s="245" t="s">
        <v>372</v>
      </c>
      <c r="D79" s="237" t="s">
        <v>294</v>
      </c>
      <c r="E79" s="238">
        <v>9</v>
      </c>
      <c r="F79" s="239"/>
      <c r="G79" s="240">
        <f>ROUND(E79*F79,2)</f>
        <v>0</v>
      </c>
      <c r="H79" s="239"/>
      <c r="I79" s="240">
        <f>ROUND(E79*H79,2)</f>
        <v>0</v>
      </c>
      <c r="J79" s="239"/>
      <c r="K79" s="240">
        <f>ROUND(E79*J79,2)</f>
        <v>0</v>
      </c>
      <c r="L79" s="240">
        <v>21</v>
      </c>
      <c r="M79" s="240">
        <f>G79*(1+L79/100)</f>
        <v>0</v>
      </c>
      <c r="N79" s="238">
        <v>5.1290000000000002E-2</v>
      </c>
      <c r="O79" s="238">
        <f>ROUND(E79*N79,2)</f>
        <v>0.46</v>
      </c>
      <c r="P79" s="238">
        <v>0</v>
      </c>
      <c r="Q79" s="238">
        <f>ROUND(E79*P79,2)</f>
        <v>0</v>
      </c>
      <c r="R79" s="240" t="s">
        <v>344</v>
      </c>
      <c r="S79" s="240" t="s">
        <v>166</v>
      </c>
      <c r="T79" s="241" t="s">
        <v>166</v>
      </c>
      <c r="U79" s="224">
        <v>0.78883000000000003</v>
      </c>
      <c r="V79" s="224">
        <f>ROUND(E79*U79,2)</f>
        <v>7.1</v>
      </c>
      <c r="W79" s="224"/>
      <c r="X79" s="224" t="s">
        <v>279</v>
      </c>
      <c r="Y79" s="224" t="s">
        <v>169</v>
      </c>
      <c r="Z79" s="214"/>
      <c r="AA79" s="214"/>
      <c r="AB79" s="214"/>
      <c r="AC79" s="214"/>
      <c r="AD79" s="214"/>
      <c r="AE79" s="214"/>
      <c r="AF79" s="214"/>
      <c r="AG79" s="214" t="s">
        <v>303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21"/>
      <c r="B80" s="222"/>
      <c r="C80" s="254" t="s">
        <v>373</v>
      </c>
      <c r="D80" s="252"/>
      <c r="E80" s="252"/>
      <c r="F80" s="252"/>
      <c r="G80" s="252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290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2" x14ac:dyDescent="0.2">
      <c r="A81" s="221"/>
      <c r="B81" s="222"/>
      <c r="C81" s="255" t="s">
        <v>374</v>
      </c>
      <c r="D81" s="253"/>
      <c r="E81" s="253"/>
      <c r="F81" s="253"/>
      <c r="G81" s="253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218</v>
      </c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2" x14ac:dyDescent="0.2">
      <c r="A82" s="221"/>
      <c r="B82" s="222"/>
      <c r="C82" s="246" t="s">
        <v>375</v>
      </c>
      <c r="D82" s="225"/>
      <c r="E82" s="226">
        <v>9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172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ht="22.5" outlineLevel="1" x14ac:dyDescent="0.2">
      <c r="A83" s="235">
        <v>24</v>
      </c>
      <c r="B83" s="236" t="s">
        <v>376</v>
      </c>
      <c r="C83" s="245" t="s">
        <v>377</v>
      </c>
      <c r="D83" s="237" t="s">
        <v>294</v>
      </c>
      <c r="E83" s="238">
        <v>45.38</v>
      </c>
      <c r="F83" s="239"/>
      <c r="G83" s="240">
        <f>ROUND(E83*F83,2)</f>
        <v>0</v>
      </c>
      <c r="H83" s="239"/>
      <c r="I83" s="240">
        <f>ROUND(E83*H83,2)</f>
        <v>0</v>
      </c>
      <c r="J83" s="239"/>
      <c r="K83" s="240">
        <f>ROUND(E83*J83,2)</f>
        <v>0</v>
      </c>
      <c r="L83" s="240">
        <v>21</v>
      </c>
      <c r="M83" s="240">
        <f>G83*(1+L83/100)</f>
        <v>0</v>
      </c>
      <c r="N83" s="238">
        <v>1.7850000000000001E-2</v>
      </c>
      <c r="O83" s="238">
        <f>ROUND(E83*N83,2)</f>
        <v>0.81</v>
      </c>
      <c r="P83" s="238">
        <v>0</v>
      </c>
      <c r="Q83" s="238">
        <f>ROUND(E83*P83,2)</f>
        <v>0</v>
      </c>
      <c r="R83" s="240" t="s">
        <v>344</v>
      </c>
      <c r="S83" s="240" t="s">
        <v>166</v>
      </c>
      <c r="T83" s="241" t="s">
        <v>166</v>
      </c>
      <c r="U83" s="224">
        <v>0.61</v>
      </c>
      <c r="V83" s="224">
        <f>ROUND(E83*U83,2)</f>
        <v>27.68</v>
      </c>
      <c r="W83" s="224"/>
      <c r="X83" s="224" t="s">
        <v>279</v>
      </c>
      <c r="Y83" s="224" t="s">
        <v>169</v>
      </c>
      <c r="Z83" s="214"/>
      <c r="AA83" s="214"/>
      <c r="AB83" s="214"/>
      <c r="AC83" s="214"/>
      <c r="AD83" s="214"/>
      <c r="AE83" s="214"/>
      <c r="AF83" s="214"/>
      <c r="AG83" s="214" t="s">
        <v>303</v>
      </c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2" x14ac:dyDescent="0.2">
      <c r="A84" s="221"/>
      <c r="B84" s="222"/>
      <c r="C84" s="254" t="s">
        <v>373</v>
      </c>
      <c r="D84" s="252"/>
      <c r="E84" s="252"/>
      <c r="F84" s="252"/>
      <c r="G84" s="252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290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2" x14ac:dyDescent="0.2">
      <c r="A85" s="221"/>
      <c r="B85" s="222"/>
      <c r="C85" s="246" t="s">
        <v>336</v>
      </c>
      <c r="D85" s="225"/>
      <c r="E85" s="226">
        <v>45.38</v>
      </c>
      <c r="F85" s="224"/>
      <c r="G85" s="224"/>
      <c r="H85" s="224"/>
      <c r="I85" s="224"/>
      <c r="J85" s="224"/>
      <c r="K85" s="224"/>
      <c r="L85" s="224"/>
      <c r="M85" s="224"/>
      <c r="N85" s="223"/>
      <c r="O85" s="223"/>
      <c r="P85" s="223"/>
      <c r="Q85" s="223"/>
      <c r="R85" s="224"/>
      <c r="S85" s="224"/>
      <c r="T85" s="224"/>
      <c r="U85" s="224"/>
      <c r="V85" s="224"/>
      <c r="W85" s="224"/>
      <c r="X85" s="224"/>
      <c r="Y85" s="224"/>
      <c r="Z85" s="214"/>
      <c r="AA85" s="214"/>
      <c r="AB85" s="214"/>
      <c r="AC85" s="214"/>
      <c r="AD85" s="214"/>
      <c r="AE85" s="214"/>
      <c r="AF85" s="214"/>
      <c r="AG85" s="214" t="s">
        <v>172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x14ac:dyDescent="0.2">
      <c r="A86" s="228" t="s">
        <v>161</v>
      </c>
      <c r="B86" s="229" t="s">
        <v>89</v>
      </c>
      <c r="C86" s="244" t="s">
        <v>90</v>
      </c>
      <c r="D86" s="230"/>
      <c r="E86" s="231"/>
      <c r="F86" s="232"/>
      <c r="G86" s="232">
        <f>SUMIF(AG87:AG111,"&lt;&gt;NOR",G87:G111)</f>
        <v>0</v>
      </c>
      <c r="H86" s="232"/>
      <c r="I86" s="232">
        <f>SUM(I87:I111)</f>
        <v>0</v>
      </c>
      <c r="J86" s="232"/>
      <c r="K86" s="232">
        <f>SUM(K87:K111)</f>
        <v>0</v>
      </c>
      <c r="L86" s="232"/>
      <c r="M86" s="232">
        <f>SUM(M87:M111)</f>
        <v>0</v>
      </c>
      <c r="N86" s="231"/>
      <c r="O86" s="231">
        <f>SUM(O87:O111)</f>
        <v>6.0000000000000005E-2</v>
      </c>
      <c r="P86" s="231"/>
      <c r="Q86" s="231">
        <f>SUM(Q87:Q111)</f>
        <v>0</v>
      </c>
      <c r="R86" s="232"/>
      <c r="S86" s="232"/>
      <c r="T86" s="233"/>
      <c r="U86" s="227"/>
      <c r="V86" s="227">
        <f>SUM(V87:V111)</f>
        <v>3.4899999999999998</v>
      </c>
      <c r="W86" s="227"/>
      <c r="X86" s="227"/>
      <c r="Y86" s="227"/>
      <c r="AG86" t="s">
        <v>162</v>
      </c>
    </row>
    <row r="87" spans="1:60" ht="22.5" outlineLevel="1" x14ac:dyDescent="0.2">
      <c r="A87" s="235">
        <v>25</v>
      </c>
      <c r="B87" s="236" t="s">
        <v>378</v>
      </c>
      <c r="C87" s="245" t="s">
        <v>379</v>
      </c>
      <c r="D87" s="237" t="s">
        <v>294</v>
      </c>
      <c r="E87" s="238">
        <v>3.6</v>
      </c>
      <c r="F87" s="239"/>
      <c r="G87" s="240">
        <f>ROUND(E87*F87,2)</f>
        <v>0</v>
      </c>
      <c r="H87" s="239"/>
      <c r="I87" s="240">
        <f>ROUND(E87*H87,2)</f>
        <v>0</v>
      </c>
      <c r="J87" s="239"/>
      <c r="K87" s="240">
        <f>ROUND(E87*J87,2)</f>
        <v>0</v>
      </c>
      <c r="L87" s="240">
        <v>21</v>
      </c>
      <c r="M87" s="240">
        <f>G87*(1+L87/100)</f>
        <v>0</v>
      </c>
      <c r="N87" s="238">
        <v>1.333E-2</v>
      </c>
      <c r="O87" s="238">
        <f>ROUND(E87*N87,2)</f>
        <v>0.05</v>
      </c>
      <c r="P87" s="238">
        <v>0</v>
      </c>
      <c r="Q87" s="238">
        <f>ROUND(E87*P87,2)</f>
        <v>0</v>
      </c>
      <c r="R87" s="240" t="s">
        <v>380</v>
      </c>
      <c r="S87" s="240" t="s">
        <v>166</v>
      </c>
      <c r="T87" s="241" t="s">
        <v>166</v>
      </c>
      <c r="U87" s="224">
        <v>0.18</v>
      </c>
      <c r="V87" s="224">
        <f>ROUND(E87*U87,2)</f>
        <v>0.65</v>
      </c>
      <c r="W87" s="224"/>
      <c r="X87" s="224" t="s">
        <v>279</v>
      </c>
      <c r="Y87" s="224" t="s">
        <v>169</v>
      </c>
      <c r="Z87" s="214"/>
      <c r="AA87" s="214"/>
      <c r="AB87" s="214"/>
      <c r="AC87" s="214"/>
      <c r="AD87" s="214"/>
      <c r="AE87" s="214"/>
      <c r="AF87" s="214"/>
      <c r="AG87" s="214" t="s">
        <v>303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">
      <c r="A88" s="221"/>
      <c r="B88" s="222"/>
      <c r="C88" s="246" t="s">
        <v>381</v>
      </c>
      <c r="D88" s="225"/>
      <c r="E88" s="226">
        <v>3.6</v>
      </c>
      <c r="F88" s="224"/>
      <c r="G88" s="224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172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3" x14ac:dyDescent="0.2">
      <c r="A89" s="221"/>
      <c r="B89" s="222"/>
      <c r="C89" s="246" t="s">
        <v>337</v>
      </c>
      <c r="D89" s="225"/>
      <c r="E89" s="226"/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172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3" x14ac:dyDescent="0.2">
      <c r="A90" s="221"/>
      <c r="B90" s="222"/>
      <c r="C90" s="246" t="s">
        <v>382</v>
      </c>
      <c r="D90" s="225"/>
      <c r="E90" s="226"/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172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3" x14ac:dyDescent="0.2">
      <c r="A91" s="221"/>
      <c r="B91" s="222"/>
      <c r="C91" s="246" t="s">
        <v>383</v>
      </c>
      <c r="D91" s="225"/>
      <c r="E91" s="226"/>
      <c r="F91" s="224"/>
      <c r="G91" s="224"/>
      <c r="H91" s="224"/>
      <c r="I91" s="224"/>
      <c r="J91" s="224"/>
      <c r="K91" s="224"/>
      <c r="L91" s="224"/>
      <c r="M91" s="224"/>
      <c r="N91" s="223"/>
      <c r="O91" s="223"/>
      <c r="P91" s="223"/>
      <c r="Q91" s="223"/>
      <c r="R91" s="224"/>
      <c r="S91" s="224"/>
      <c r="T91" s="224"/>
      <c r="U91" s="224"/>
      <c r="V91" s="224"/>
      <c r="W91" s="224"/>
      <c r="X91" s="224"/>
      <c r="Y91" s="224"/>
      <c r="Z91" s="214"/>
      <c r="AA91" s="214"/>
      <c r="AB91" s="214"/>
      <c r="AC91" s="214"/>
      <c r="AD91" s="214"/>
      <c r="AE91" s="214"/>
      <c r="AF91" s="214"/>
      <c r="AG91" s="214" t="s">
        <v>172</v>
      </c>
      <c r="AH91" s="214">
        <v>0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ht="22.5" outlineLevel="3" x14ac:dyDescent="0.2">
      <c r="A92" s="221"/>
      <c r="B92" s="222"/>
      <c r="C92" s="246" t="s">
        <v>384</v>
      </c>
      <c r="D92" s="225"/>
      <c r="E92" s="226"/>
      <c r="F92" s="224"/>
      <c r="G92" s="22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172</v>
      </c>
      <c r="AH92" s="214">
        <v>0</v>
      </c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ht="22.5" outlineLevel="3" x14ac:dyDescent="0.2">
      <c r="A93" s="221"/>
      <c r="B93" s="222"/>
      <c r="C93" s="246" t="s">
        <v>385</v>
      </c>
      <c r="D93" s="225"/>
      <c r="E93" s="226"/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172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ht="22.5" outlineLevel="3" x14ac:dyDescent="0.2">
      <c r="A94" s="221"/>
      <c r="B94" s="222"/>
      <c r="C94" s="246" t="s">
        <v>386</v>
      </c>
      <c r="D94" s="225"/>
      <c r="E94" s="226"/>
      <c r="F94" s="224"/>
      <c r="G94" s="224"/>
      <c r="H94" s="224"/>
      <c r="I94" s="224"/>
      <c r="J94" s="224"/>
      <c r="K94" s="224"/>
      <c r="L94" s="224"/>
      <c r="M94" s="224"/>
      <c r="N94" s="223"/>
      <c r="O94" s="223"/>
      <c r="P94" s="223"/>
      <c r="Q94" s="223"/>
      <c r="R94" s="224"/>
      <c r="S94" s="224"/>
      <c r="T94" s="224"/>
      <c r="U94" s="224"/>
      <c r="V94" s="224"/>
      <c r="W94" s="224"/>
      <c r="X94" s="224"/>
      <c r="Y94" s="224"/>
      <c r="Z94" s="214"/>
      <c r="AA94" s="214"/>
      <c r="AB94" s="214"/>
      <c r="AC94" s="214"/>
      <c r="AD94" s="214"/>
      <c r="AE94" s="214"/>
      <c r="AF94" s="214"/>
      <c r="AG94" s="214" t="s">
        <v>172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ht="22.5" outlineLevel="1" x14ac:dyDescent="0.2">
      <c r="A95" s="235">
        <v>26</v>
      </c>
      <c r="B95" s="236" t="s">
        <v>387</v>
      </c>
      <c r="C95" s="245" t="s">
        <v>388</v>
      </c>
      <c r="D95" s="237" t="s">
        <v>389</v>
      </c>
      <c r="E95" s="238">
        <v>10</v>
      </c>
      <c r="F95" s="239"/>
      <c r="G95" s="240">
        <f>ROUND(E95*F95,2)</f>
        <v>0</v>
      </c>
      <c r="H95" s="239"/>
      <c r="I95" s="240">
        <f>ROUND(E95*H95,2)</f>
        <v>0</v>
      </c>
      <c r="J95" s="239"/>
      <c r="K95" s="240">
        <f>ROUND(E95*J95,2)</f>
        <v>0</v>
      </c>
      <c r="L95" s="240">
        <v>21</v>
      </c>
      <c r="M95" s="240">
        <f>G95*(1+L95/100)</f>
        <v>0</v>
      </c>
      <c r="N95" s="238">
        <v>8.4999999999999995E-4</v>
      </c>
      <c r="O95" s="238">
        <f>ROUND(E95*N95,2)</f>
        <v>0.01</v>
      </c>
      <c r="P95" s="238">
        <v>0</v>
      </c>
      <c r="Q95" s="238">
        <f>ROUND(E95*P95,2)</f>
        <v>0</v>
      </c>
      <c r="R95" s="240" t="s">
        <v>380</v>
      </c>
      <c r="S95" s="240" t="s">
        <v>166</v>
      </c>
      <c r="T95" s="241" t="s">
        <v>166</v>
      </c>
      <c r="U95" s="224">
        <v>0.28349999999999997</v>
      </c>
      <c r="V95" s="224">
        <f>ROUND(E95*U95,2)</f>
        <v>2.84</v>
      </c>
      <c r="W95" s="224"/>
      <c r="X95" s="224" t="s">
        <v>279</v>
      </c>
      <c r="Y95" s="224" t="s">
        <v>169</v>
      </c>
      <c r="Z95" s="214"/>
      <c r="AA95" s="214"/>
      <c r="AB95" s="214"/>
      <c r="AC95" s="214"/>
      <c r="AD95" s="214"/>
      <c r="AE95" s="214"/>
      <c r="AF95" s="214"/>
      <c r="AG95" s="214" t="s">
        <v>303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46" t="s">
        <v>390</v>
      </c>
      <c r="D96" s="225"/>
      <c r="E96" s="226">
        <v>10</v>
      </c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172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3" x14ac:dyDescent="0.2">
      <c r="A97" s="221"/>
      <c r="B97" s="222"/>
      <c r="C97" s="246" t="s">
        <v>337</v>
      </c>
      <c r="D97" s="225"/>
      <c r="E97" s="226"/>
      <c r="F97" s="224"/>
      <c r="G97" s="224"/>
      <c r="H97" s="224"/>
      <c r="I97" s="224"/>
      <c r="J97" s="224"/>
      <c r="K97" s="224"/>
      <c r="L97" s="224"/>
      <c r="M97" s="224"/>
      <c r="N97" s="223"/>
      <c r="O97" s="223"/>
      <c r="P97" s="223"/>
      <c r="Q97" s="223"/>
      <c r="R97" s="224"/>
      <c r="S97" s="224"/>
      <c r="T97" s="224"/>
      <c r="U97" s="224"/>
      <c r="V97" s="224"/>
      <c r="W97" s="224"/>
      <c r="X97" s="224"/>
      <c r="Y97" s="224"/>
      <c r="Z97" s="214"/>
      <c r="AA97" s="214"/>
      <c r="AB97" s="214"/>
      <c r="AC97" s="214"/>
      <c r="AD97" s="214"/>
      <c r="AE97" s="214"/>
      <c r="AF97" s="214"/>
      <c r="AG97" s="214" t="s">
        <v>172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ht="22.5" outlineLevel="3" x14ac:dyDescent="0.2">
      <c r="A98" s="221"/>
      <c r="B98" s="222"/>
      <c r="C98" s="246" t="s">
        <v>382</v>
      </c>
      <c r="D98" s="225"/>
      <c r="E98" s="226"/>
      <c r="F98" s="224"/>
      <c r="G98" s="22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172</v>
      </c>
      <c r="AH98" s="214">
        <v>0</v>
      </c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3" x14ac:dyDescent="0.2">
      <c r="A99" s="221"/>
      <c r="B99" s="222"/>
      <c r="C99" s="246" t="s">
        <v>383</v>
      </c>
      <c r="D99" s="225"/>
      <c r="E99" s="226"/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172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ht="22.5" outlineLevel="3" x14ac:dyDescent="0.2">
      <c r="A100" s="221"/>
      <c r="B100" s="222"/>
      <c r="C100" s="246" t="s">
        <v>384</v>
      </c>
      <c r="D100" s="225"/>
      <c r="E100" s="226"/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172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3" x14ac:dyDescent="0.2">
      <c r="A101" s="221"/>
      <c r="B101" s="222"/>
      <c r="C101" s="246" t="s">
        <v>385</v>
      </c>
      <c r="D101" s="225"/>
      <c r="E101" s="226"/>
      <c r="F101" s="224"/>
      <c r="G101" s="224"/>
      <c r="H101" s="224"/>
      <c r="I101" s="224"/>
      <c r="J101" s="224"/>
      <c r="K101" s="224"/>
      <c r="L101" s="224"/>
      <c r="M101" s="224"/>
      <c r="N101" s="223"/>
      <c r="O101" s="223"/>
      <c r="P101" s="223"/>
      <c r="Q101" s="223"/>
      <c r="R101" s="224"/>
      <c r="S101" s="224"/>
      <c r="T101" s="224"/>
      <c r="U101" s="224"/>
      <c r="V101" s="224"/>
      <c r="W101" s="224"/>
      <c r="X101" s="224"/>
      <c r="Y101" s="224"/>
      <c r="Z101" s="214"/>
      <c r="AA101" s="214"/>
      <c r="AB101" s="214"/>
      <c r="AC101" s="214"/>
      <c r="AD101" s="214"/>
      <c r="AE101" s="214"/>
      <c r="AF101" s="214"/>
      <c r="AG101" s="214" t="s">
        <v>172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ht="22.5" outlineLevel="3" x14ac:dyDescent="0.2">
      <c r="A102" s="221"/>
      <c r="B102" s="222"/>
      <c r="C102" s="246" t="s">
        <v>386</v>
      </c>
      <c r="D102" s="225"/>
      <c r="E102" s="226"/>
      <c r="F102" s="224"/>
      <c r="G102" s="224"/>
      <c r="H102" s="224"/>
      <c r="I102" s="224"/>
      <c r="J102" s="224"/>
      <c r="K102" s="224"/>
      <c r="L102" s="224"/>
      <c r="M102" s="224"/>
      <c r="N102" s="223"/>
      <c r="O102" s="223"/>
      <c r="P102" s="223"/>
      <c r="Q102" s="223"/>
      <c r="R102" s="224"/>
      <c r="S102" s="224"/>
      <c r="T102" s="224"/>
      <c r="U102" s="224"/>
      <c r="V102" s="224"/>
      <c r="W102" s="224"/>
      <c r="X102" s="224"/>
      <c r="Y102" s="224"/>
      <c r="Z102" s="214"/>
      <c r="AA102" s="214"/>
      <c r="AB102" s="214"/>
      <c r="AC102" s="214"/>
      <c r="AD102" s="214"/>
      <c r="AE102" s="214"/>
      <c r="AF102" s="214"/>
      <c r="AG102" s="214" t="s">
        <v>172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3" x14ac:dyDescent="0.2">
      <c r="A103" s="221"/>
      <c r="B103" s="222"/>
      <c r="C103" s="246" t="s">
        <v>391</v>
      </c>
      <c r="D103" s="225"/>
      <c r="E103" s="226"/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172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21"/>
      <c r="B104" s="222"/>
      <c r="C104" s="246" t="s">
        <v>392</v>
      </c>
      <c r="D104" s="225"/>
      <c r="E104" s="226"/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172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46" t="s">
        <v>393</v>
      </c>
      <c r="D105" s="225"/>
      <c r="E105" s="226"/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172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21"/>
      <c r="B106" s="222"/>
      <c r="C106" s="246" t="s">
        <v>394</v>
      </c>
      <c r="D106" s="225"/>
      <c r="E106" s="226"/>
      <c r="F106" s="224"/>
      <c r="G106" s="22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172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3" x14ac:dyDescent="0.2">
      <c r="A107" s="221"/>
      <c r="B107" s="222"/>
      <c r="C107" s="246" t="s">
        <v>395</v>
      </c>
      <c r="D107" s="225"/>
      <c r="E107" s="226"/>
      <c r="F107" s="224"/>
      <c r="G107" s="224"/>
      <c r="H107" s="224"/>
      <c r="I107" s="224"/>
      <c r="J107" s="224"/>
      <c r="K107" s="224"/>
      <c r="L107" s="224"/>
      <c r="M107" s="224"/>
      <c r="N107" s="223"/>
      <c r="O107" s="223"/>
      <c r="P107" s="223"/>
      <c r="Q107" s="223"/>
      <c r="R107" s="224"/>
      <c r="S107" s="224"/>
      <c r="T107" s="224"/>
      <c r="U107" s="224"/>
      <c r="V107" s="224"/>
      <c r="W107" s="224"/>
      <c r="X107" s="224"/>
      <c r="Y107" s="224"/>
      <c r="Z107" s="214"/>
      <c r="AA107" s="214"/>
      <c r="AB107" s="214"/>
      <c r="AC107" s="214"/>
      <c r="AD107" s="214"/>
      <c r="AE107" s="214"/>
      <c r="AF107" s="214"/>
      <c r="AG107" s="214" t="s">
        <v>172</v>
      </c>
      <c r="AH107" s="214">
        <v>0</v>
      </c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3" x14ac:dyDescent="0.2">
      <c r="A108" s="221"/>
      <c r="B108" s="222"/>
      <c r="C108" s="246" t="s">
        <v>396</v>
      </c>
      <c r="D108" s="225"/>
      <c r="E108" s="226"/>
      <c r="F108" s="224"/>
      <c r="G108" s="224"/>
      <c r="H108" s="224"/>
      <c r="I108" s="224"/>
      <c r="J108" s="224"/>
      <c r="K108" s="224"/>
      <c r="L108" s="224"/>
      <c r="M108" s="224"/>
      <c r="N108" s="223"/>
      <c r="O108" s="223"/>
      <c r="P108" s="223"/>
      <c r="Q108" s="223"/>
      <c r="R108" s="224"/>
      <c r="S108" s="224"/>
      <c r="T108" s="224"/>
      <c r="U108" s="224"/>
      <c r="V108" s="224"/>
      <c r="W108" s="224"/>
      <c r="X108" s="224"/>
      <c r="Y108" s="224"/>
      <c r="Z108" s="214"/>
      <c r="AA108" s="214"/>
      <c r="AB108" s="214"/>
      <c r="AC108" s="214"/>
      <c r="AD108" s="214"/>
      <c r="AE108" s="214"/>
      <c r="AF108" s="214"/>
      <c r="AG108" s="214" t="s">
        <v>172</v>
      </c>
      <c r="AH108" s="214">
        <v>0</v>
      </c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3" x14ac:dyDescent="0.2">
      <c r="A109" s="221"/>
      <c r="B109" s="222"/>
      <c r="C109" s="246" t="s">
        <v>397</v>
      </c>
      <c r="D109" s="225"/>
      <c r="E109" s="226"/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172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46" t="s">
        <v>398</v>
      </c>
      <c r="D110" s="225"/>
      <c r="E110" s="226"/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172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21"/>
      <c r="B111" s="222"/>
      <c r="C111" s="246" t="s">
        <v>399</v>
      </c>
      <c r="D111" s="225"/>
      <c r="E111" s="226"/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172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x14ac:dyDescent="0.2">
      <c r="A112" s="228" t="s">
        <v>161</v>
      </c>
      <c r="B112" s="229" t="s">
        <v>91</v>
      </c>
      <c r="C112" s="244" t="s">
        <v>92</v>
      </c>
      <c r="D112" s="230"/>
      <c r="E112" s="231"/>
      <c r="F112" s="232"/>
      <c r="G112" s="232">
        <f>SUMIF(AG113:AG138,"&lt;&gt;NOR",G113:G138)</f>
        <v>0</v>
      </c>
      <c r="H112" s="232"/>
      <c r="I112" s="232">
        <f>SUM(I113:I138)</f>
        <v>0</v>
      </c>
      <c r="J112" s="232"/>
      <c r="K112" s="232">
        <f>SUM(K113:K138)</f>
        <v>0</v>
      </c>
      <c r="L112" s="232"/>
      <c r="M112" s="232">
        <f>SUM(M113:M138)</f>
        <v>0</v>
      </c>
      <c r="N112" s="231"/>
      <c r="O112" s="231">
        <f>SUM(O113:O138)</f>
        <v>0.37</v>
      </c>
      <c r="P112" s="231"/>
      <c r="Q112" s="231">
        <f>SUM(Q113:Q138)</f>
        <v>0</v>
      </c>
      <c r="R112" s="232"/>
      <c r="S112" s="232"/>
      <c r="T112" s="233"/>
      <c r="U112" s="227"/>
      <c r="V112" s="227">
        <f>SUM(V113:V138)</f>
        <v>97.74</v>
      </c>
      <c r="W112" s="227"/>
      <c r="X112" s="227"/>
      <c r="Y112" s="227"/>
      <c r="AG112" t="s">
        <v>162</v>
      </c>
    </row>
    <row r="113" spans="1:60" ht="22.5" outlineLevel="1" x14ac:dyDescent="0.2">
      <c r="A113" s="235">
        <v>27</v>
      </c>
      <c r="B113" s="236" t="s">
        <v>400</v>
      </c>
      <c r="C113" s="245" t="s">
        <v>401</v>
      </c>
      <c r="D113" s="237" t="s">
        <v>294</v>
      </c>
      <c r="E113" s="238">
        <v>161.16</v>
      </c>
      <c r="F113" s="239"/>
      <c r="G113" s="240">
        <f>ROUND(E113*F113,2)</f>
        <v>0</v>
      </c>
      <c r="H113" s="239"/>
      <c r="I113" s="240">
        <f>ROUND(E113*H113,2)</f>
        <v>0</v>
      </c>
      <c r="J113" s="239"/>
      <c r="K113" s="240">
        <f>ROUND(E113*J113,2)</f>
        <v>0</v>
      </c>
      <c r="L113" s="240">
        <v>21</v>
      </c>
      <c r="M113" s="240">
        <f>G113*(1+L113/100)</f>
        <v>0</v>
      </c>
      <c r="N113" s="238">
        <v>2.3000000000000001E-4</v>
      </c>
      <c r="O113" s="238">
        <f>ROUND(E113*N113,2)</f>
        <v>0.04</v>
      </c>
      <c r="P113" s="238">
        <v>0</v>
      </c>
      <c r="Q113" s="238">
        <f>ROUND(E113*P113,2)</f>
        <v>0</v>
      </c>
      <c r="R113" s="240" t="s">
        <v>344</v>
      </c>
      <c r="S113" s="240" t="s">
        <v>166</v>
      </c>
      <c r="T113" s="241" t="s">
        <v>166</v>
      </c>
      <c r="U113" s="224">
        <v>7.0000000000000007E-2</v>
      </c>
      <c r="V113" s="224">
        <f>ROUND(E113*U113,2)</f>
        <v>11.28</v>
      </c>
      <c r="W113" s="224"/>
      <c r="X113" s="224" t="s">
        <v>279</v>
      </c>
      <c r="Y113" s="224" t="s">
        <v>169</v>
      </c>
      <c r="Z113" s="214"/>
      <c r="AA113" s="214"/>
      <c r="AB113" s="214"/>
      <c r="AC113" s="214"/>
      <c r="AD113" s="214"/>
      <c r="AE113" s="214"/>
      <c r="AF113" s="214"/>
      <c r="AG113" s="214" t="s">
        <v>303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54" t="s">
        <v>373</v>
      </c>
      <c r="D114" s="252"/>
      <c r="E114" s="252"/>
      <c r="F114" s="252"/>
      <c r="G114" s="252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290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2" x14ac:dyDescent="0.2">
      <c r="A115" s="221"/>
      <c r="B115" s="222"/>
      <c r="C115" s="246" t="s">
        <v>402</v>
      </c>
      <c r="D115" s="225"/>
      <c r="E115" s="226">
        <v>90.76</v>
      </c>
      <c r="F115" s="224"/>
      <c r="G115" s="224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172</v>
      </c>
      <c r="AH115" s="214">
        <v>0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21"/>
      <c r="B116" s="222"/>
      <c r="C116" s="246" t="s">
        <v>403</v>
      </c>
      <c r="D116" s="225"/>
      <c r="E116" s="226">
        <v>70.400000000000006</v>
      </c>
      <c r="F116" s="224"/>
      <c r="G116" s="224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172</v>
      </c>
      <c r="AH116" s="214">
        <v>0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5">
        <v>28</v>
      </c>
      <c r="B117" s="236" t="s">
        <v>404</v>
      </c>
      <c r="C117" s="245" t="s">
        <v>405</v>
      </c>
      <c r="D117" s="237" t="s">
        <v>294</v>
      </c>
      <c r="E117" s="238">
        <v>32.805</v>
      </c>
      <c r="F117" s="239"/>
      <c r="G117" s="240">
        <f>ROUND(E117*F117,2)</f>
        <v>0</v>
      </c>
      <c r="H117" s="239"/>
      <c r="I117" s="240">
        <f>ROUND(E117*H117,2)</f>
        <v>0</v>
      </c>
      <c r="J117" s="239"/>
      <c r="K117" s="240">
        <f>ROUND(E117*J117,2)</f>
        <v>0</v>
      </c>
      <c r="L117" s="240">
        <v>21</v>
      </c>
      <c r="M117" s="240">
        <f>G117*(1+L117/100)</f>
        <v>0</v>
      </c>
      <c r="N117" s="238">
        <v>1.48E-3</v>
      </c>
      <c r="O117" s="238">
        <f>ROUND(E117*N117,2)</f>
        <v>0.05</v>
      </c>
      <c r="P117" s="238">
        <v>0</v>
      </c>
      <c r="Q117" s="238">
        <f>ROUND(E117*P117,2)</f>
        <v>0</v>
      </c>
      <c r="R117" s="240" t="s">
        <v>406</v>
      </c>
      <c r="S117" s="240" t="s">
        <v>166</v>
      </c>
      <c r="T117" s="241" t="s">
        <v>166</v>
      </c>
      <c r="U117" s="224">
        <v>5.6000000000000001E-2</v>
      </c>
      <c r="V117" s="224">
        <f>ROUND(E117*U117,2)</f>
        <v>1.84</v>
      </c>
      <c r="W117" s="224"/>
      <c r="X117" s="224" t="s">
        <v>279</v>
      </c>
      <c r="Y117" s="224" t="s">
        <v>169</v>
      </c>
      <c r="Z117" s="214"/>
      <c r="AA117" s="214"/>
      <c r="AB117" s="214"/>
      <c r="AC117" s="214"/>
      <c r="AD117" s="214"/>
      <c r="AE117" s="214"/>
      <c r="AF117" s="214"/>
      <c r="AG117" s="214" t="s">
        <v>303</v>
      </c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2" x14ac:dyDescent="0.2">
      <c r="A118" s="221"/>
      <c r="B118" s="222"/>
      <c r="C118" s="254" t="s">
        <v>407</v>
      </c>
      <c r="D118" s="252"/>
      <c r="E118" s="252"/>
      <c r="F118" s="252"/>
      <c r="G118" s="252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290</v>
      </c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2" x14ac:dyDescent="0.2">
      <c r="A119" s="221"/>
      <c r="B119" s="222"/>
      <c r="C119" s="246" t="s">
        <v>408</v>
      </c>
      <c r="D119" s="225"/>
      <c r="E119" s="226">
        <v>32.805</v>
      </c>
      <c r="F119" s="224"/>
      <c r="G119" s="224"/>
      <c r="H119" s="224"/>
      <c r="I119" s="224"/>
      <c r="J119" s="224"/>
      <c r="K119" s="224"/>
      <c r="L119" s="224"/>
      <c r="M119" s="224"/>
      <c r="N119" s="223"/>
      <c r="O119" s="223"/>
      <c r="P119" s="223"/>
      <c r="Q119" s="223"/>
      <c r="R119" s="224"/>
      <c r="S119" s="224"/>
      <c r="T119" s="224"/>
      <c r="U119" s="224"/>
      <c r="V119" s="224"/>
      <c r="W119" s="224"/>
      <c r="X119" s="224"/>
      <c r="Y119" s="224"/>
      <c r="Z119" s="214"/>
      <c r="AA119" s="214"/>
      <c r="AB119" s="214"/>
      <c r="AC119" s="214"/>
      <c r="AD119" s="214"/>
      <c r="AE119" s="214"/>
      <c r="AF119" s="214"/>
      <c r="AG119" s="214" t="s">
        <v>172</v>
      </c>
      <c r="AH119" s="214">
        <v>0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ht="22.5" outlineLevel="1" x14ac:dyDescent="0.2">
      <c r="A120" s="235">
        <v>29</v>
      </c>
      <c r="B120" s="236" t="s">
        <v>409</v>
      </c>
      <c r="C120" s="245" t="s">
        <v>410</v>
      </c>
      <c r="D120" s="237" t="s">
        <v>294</v>
      </c>
      <c r="E120" s="238">
        <v>5.29</v>
      </c>
      <c r="F120" s="239"/>
      <c r="G120" s="240">
        <f>ROUND(E120*F120,2)</f>
        <v>0</v>
      </c>
      <c r="H120" s="239"/>
      <c r="I120" s="240">
        <f>ROUND(E120*H120,2)</f>
        <v>0</v>
      </c>
      <c r="J120" s="239"/>
      <c r="K120" s="240">
        <f>ROUND(E120*J120,2)</f>
        <v>0</v>
      </c>
      <c r="L120" s="240">
        <v>21</v>
      </c>
      <c r="M120" s="240">
        <f>G120*(1+L120/100)</f>
        <v>0</v>
      </c>
      <c r="N120" s="238">
        <v>1.546E-2</v>
      </c>
      <c r="O120" s="238">
        <f>ROUND(E120*N120,2)</f>
        <v>0.08</v>
      </c>
      <c r="P120" s="238">
        <v>0</v>
      </c>
      <c r="Q120" s="238">
        <f>ROUND(E120*P120,2)</f>
        <v>0</v>
      </c>
      <c r="R120" s="240" t="s">
        <v>344</v>
      </c>
      <c r="S120" s="240" t="s">
        <v>166</v>
      </c>
      <c r="T120" s="241" t="s">
        <v>166</v>
      </c>
      <c r="U120" s="224">
        <v>1.2558</v>
      </c>
      <c r="V120" s="224">
        <f>ROUND(E120*U120,2)</f>
        <v>6.64</v>
      </c>
      <c r="W120" s="224"/>
      <c r="X120" s="224" t="s">
        <v>279</v>
      </c>
      <c r="Y120" s="224" t="s">
        <v>169</v>
      </c>
      <c r="Z120" s="214"/>
      <c r="AA120" s="214"/>
      <c r="AB120" s="214"/>
      <c r="AC120" s="214"/>
      <c r="AD120" s="214"/>
      <c r="AE120" s="214"/>
      <c r="AF120" s="214"/>
      <c r="AG120" s="214" t="s">
        <v>303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ht="22.5" outlineLevel="2" x14ac:dyDescent="0.2">
      <c r="A121" s="221"/>
      <c r="B121" s="222"/>
      <c r="C121" s="254" t="s">
        <v>411</v>
      </c>
      <c r="D121" s="252"/>
      <c r="E121" s="252"/>
      <c r="F121" s="252"/>
      <c r="G121" s="252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290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42" t="str">
        <f>C121</f>
        <v>nanesení lepicího tmelu na izolační desky, nalepení desek, zajištění talířovými hmoždinkami (6 ks/m2), přebroušení desek, natažení stěrky, vtlačení výztužné tkaniny, přehlazení stěrky. Další vrstvy podle popisu položky. Včetně rohových lišt na hranách budov.</v>
      </c>
      <c r="BB121" s="214"/>
      <c r="BC121" s="214"/>
      <c r="BD121" s="214"/>
      <c r="BE121" s="214"/>
      <c r="BF121" s="214"/>
      <c r="BG121" s="214"/>
      <c r="BH121" s="214"/>
    </row>
    <row r="122" spans="1:60" outlineLevel="2" x14ac:dyDescent="0.2">
      <c r="A122" s="221"/>
      <c r="B122" s="222"/>
      <c r="C122" s="246" t="s">
        <v>412</v>
      </c>
      <c r="D122" s="225"/>
      <c r="E122" s="226">
        <v>5.29</v>
      </c>
      <c r="F122" s="224"/>
      <c r="G122" s="224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172</v>
      </c>
      <c r="AH122" s="214">
        <v>0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35">
        <v>30</v>
      </c>
      <c r="B123" s="236" t="s">
        <v>413</v>
      </c>
      <c r="C123" s="245" t="s">
        <v>414</v>
      </c>
      <c r="D123" s="237" t="s">
        <v>294</v>
      </c>
      <c r="E123" s="238">
        <v>201.45</v>
      </c>
      <c r="F123" s="239"/>
      <c r="G123" s="240">
        <f>ROUND(E123*F123,2)</f>
        <v>0</v>
      </c>
      <c r="H123" s="239"/>
      <c r="I123" s="240">
        <f>ROUND(E123*H123,2)</f>
        <v>0</v>
      </c>
      <c r="J123" s="239"/>
      <c r="K123" s="240">
        <f>ROUND(E123*J123,2)</f>
        <v>0</v>
      </c>
      <c r="L123" s="240">
        <v>21</v>
      </c>
      <c r="M123" s="240">
        <f>G123*(1+L123/100)</f>
        <v>0</v>
      </c>
      <c r="N123" s="238">
        <v>9.3000000000000005E-4</v>
      </c>
      <c r="O123" s="238">
        <f>ROUND(E123*N123,2)</f>
        <v>0.19</v>
      </c>
      <c r="P123" s="238">
        <v>0</v>
      </c>
      <c r="Q123" s="238">
        <f>ROUND(E123*P123,2)</f>
        <v>0</v>
      </c>
      <c r="R123" s="240" t="s">
        <v>344</v>
      </c>
      <c r="S123" s="240" t="s">
        <v>166</v>
      </c>
      <c r="T123" s="241" t="s">
        <v>166</v>
      </c>
      <c r="U123" s="224">
        <v>0.21</v>
      </c>
      <c r="V123" s="224">
        <f>ROUND(E123*U123,2)</f>
        <v>42.3</v>
      </c>
      <c r="W123" s="224"/>
      <c r="X123" s="224" t="s">
        <v>279</v>
      </c>
      <c r="Y123" s="224" t="s">
        <v>169</v>
      </c>
      <c r="Z123" s="214"/>
      <c r="AA123" s="214"/>
      <c r="AB123" s="214"/>
      <c r="AC123" s="214"/>
      <c r="AD123" s="214"/>
      <c r="AE123" s="214"/>
      <c r="AF123" s="214"/>
      <c r="AG123" s="214" t="s">
        <v>303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2" x14ac:dyDescent="0.2">
      <c r="A124" s="221"/>
      <c r="B124" s="222"/>
      <c r="C124" s="254" t="s">
        <v>415</v>
      </c>
      <c r="D124" s="252"/>
      <c r="E124" s="252"/>
      <c r="F124" s="252"/>
      <c r="G124" s="252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290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2" x14ac:dyDescent="0.2">
      <c r="A125" s="221"/>
      <c r="B125" s="222"/>
      <c r="C125" s="255" t="s">
        <v>416</v>
      </c>
      <c r="D125" s="253"/>
      <c r="E125" s="253"/>
      <c r="F125" s="253"/>
      <c r="G125" s="253"/>
      <c r="H125" s="224"/>
      <c r="I125" s="224"/>
      <c r="J125" s="224"/>
      <c r="K125" s="224"/>
      <c r="L125" s="224"/>
      <c r="M125" s="224"/>
      <c r="N125" s="223"/>
      <c r="O125" s="223"/>
      <c r="P125" s="223"/>
      <c r="Q125" s="223"/>
      <c r="R125" s="224"/>
      <c r="S125" s="224"/>
      <c r="T125" s="224"/>
      <c r="U125" s="224"/>
      <c r="V125" s="224"/>
      <c r="W125" s="224"/>
      <c r="X125" s="224"/>
      <c r="Y125" s="224"/>
      <c r="Z125" s="214"/>
      <c r="AA125" s="214"/>
      <c r="AB125" s="214"/>
      <c r="AC125" s="214"/>
      <c r="AD125" s="214"/>
      <c r="AE125" s="214"/>
      <c r="AF125" s="214"/>
      <c r="AG125" s="214" t="s">
        <v>218</v>
      </c>
      <c r="AH125" s="214"/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2" x14ac:dyDescent="0.2">
      <c r="A126" s="221"/>
      <c r="B126" s="222"/>
      <c r="C126" s="246" t="s">
        <v>417</v>
      </c>
      <c r="D126" s="225"/>
      <c r="E126" s="226">
        <v>88</v>
      </c>
      <c r="F126" s="224"/>
      <c r="G126" s="224"/>
      <c r="H126" s="224"/>
      <c r="I126" s="224"/>
      <c r="J126" s="224"/>
      <c r="K126" s="224"/>
      <c r="L126" s="224"/>
      <c r="M126" s="224"/>
      <c r="N126" s="223"/>
      <c r="O126" s="223"/>
      <c r="P126" s="223"/>
      <c r="Q126" s="223"/>
      <c r="R126" s="224"/>
      <c r="S126" s="224"/>
      <c r="T126" s="224"/>
      <c r="U126" s="224"/>
      <c r="V126" s="224"/>
      <c r="W126" s="224"/>
      <c r="X126" s="224"/>
      <c r="Y126" s="224"/>
      <c r="Z126" s="214"/>
      <c r="AA126" s="214"/>
      <c r="AB126" s="214"/>
      <c r="AC126" s="214"/>
      <c r="AD126" s="214"/>
      <c r="AE126" s="214"/>
      <c r="AF126" s="214"/>
      <c r="AG126" s="214" t="s">
        <v>172</v>
      </c>
      <c r="AH126" s="214">
        <v>0</v>
      </c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3" x14ac:dyDescent="0.2">
      <c r="A127" s="221"/>
      <c r="B127" s="222"/>
      <c r="C127" s="246" t="s">
        <v>418</v>
      </c>
      <c r="D127" s="225"/>
      <c r="E127" s="226">
        <v>113.45</v>
      </c>
      <c r="F127" s="224"/>
      <c r="G127" s="22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172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5">
        <v>31</v>
      </c>
      <c r="B128" s="236" t="s">
        <v>419</v>
      </c>
      <c r="C128" s="245" t="s">
        <v>420</v>
      </c>
      <c r="D128" s="237" t="s">
        <v>294</v>
      </c>
      <c r="E128" s="238">
        <v>39.799999999999997</v>
      </c>
      <c r="F128" s="239"/>
      <c r="G128" s="240">
        <f>ROUND(E128*F128,2)</f>
        <v>0</v>
      </c>
      <c r="H128" s="239"/>
      <c r="I128" s="240">
        <f>ROUND(E128*H128,2)</f>
        <v>0</v>
      </c>
      <c r="J128" s="239"/>
      <c r="K128" s="240">
        <f>ROUND(E128*J128,2)</f>
        <v>0</v>
      </c>
      <c r="L128" s="240">
        <v>21</v>
      </c>
      <c r="M128" s="240">
        <f>G128*(1+L128/100)</f>
        <v>0</v>
      </c>
      <c r="N128" s="238">
        <v>2.0000000000000002E-5</v>
      </c>
      <c r="O128" s="238">
        <f>ROUND(E128*N128,2)</f>
        <v>0</v>
      </c>
      <c r="P128" s="238">
        <v>0</v>
      </c>
      <c r="Q128" s="238">
        <f>ROUND(E128*P128,2)</f>
        <v>0</v>
      </c>
      <c r="R128" s="240" t="s">
        <v>344</v>
      </c>
      <c r="S128" s="240" t="s">
        <v>166</v>
      </c>
      <c r="T128" s="241" t="s">
        <v>166</v>
      </c>
      <c r="U128" s="224">
        <v>0.2</v>
      </c>
      <c r="V128" s="224">
        <f>ROUND(E128*U128,2)</f>
        <v>7.96</v>
      </c>
      <c r="W128" s="224"/>
      <c r="X128" s="224" t="s">
        <v>279</v>
      </c>
      <c r="Y128" s="224" t="s">
        <v>169</v>
      </c>
      <c r="Z128" s="214"/>
      <c r="AA128" s="214"/>
      <c r="AB128" s="214"/>
      <c r="AC128" s="214"/>
      <c r="AD128" s="214"/>
      <c r="AE128" s="214"/>
      <c r="AF128" s="214"/>
      <c r="AG128" s="214" t="s">
        <v>303</v>
      </c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2" x14ac:dyDescent="0.2">
      <c r="A129" s="221"/>
      <c r="B129" s="222"/>
      <c r="C129" s="246" t="s">
        <v>421</v>
      </c>
      <c r="D129" s="225"/>
      <c r="E129" s="226">
        <v>35.200000000000003</v>
      </c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172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21"/>
      <c r="B130" s="222"/>
      <c r="C130" s="246" t="s">
        <v>422</v>
      </c>
      <c r="D130" s="225"/>
      <c r="E130" s="226">
        <v>4.5999999999999996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172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5">
        <v>32</v>
      </c>
      <c r="B131" s="236" t="s">
        <v>423</v>
      </c>
      <c r="C131" s="245" t="s">
        <v>424</v>
      </c>
      <c r="D131" s="237" t="s">
        <v>294</v>
      </c>
      <c r="E131" s="238">
        <v>39.799999999999997</v>
      </c>
      <c r="F131" s="239"/>
      <c r="G131" s="240">
        <f>ROUND(E131*F131,2)</f>
        <v>0</v>
      </c>
      <c r="H131" s="239"/>
      <c r="I131" s="240">
        <f>ROUND(E131*H131,2)</f>
        <v>0</v>
      </c>
      <c r="J131" s="239"/>
      <c r="K131" s="240">
        <f>ROUND(E131*J131,2)</f>
        <v>0</v>
      </c>
      <c r="L131" s="240">
        <v>21</v>
      </c>
      <c r="M131" s="240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40" t="s">
        <v>344</v>
      </c>
      <c r="S131" s="240" t="s">
        <v>166</v>
      </c>
      <c r="T131" s="241" t="s">
        <v>166</v>
      </c>
      <c r="U131" s="224">
        <v>0.43</v>
      </c>
      <c r="V131" s="224">
        <f>ROUND(E131*U131,2)</f>
        <v>17.11</v>
      </c>
      <c r="W131" s="224"/>
      <c r="X131" s="224" t="s">
        <v>279</v>
      </c>
      <c r="Y131" s="224" t="s">
        <v>169</v>
      </c>
      <c r="Z131" s="214"/>
      <c r="AA131" s="214"/>
      <c r="AB131" s="214"/>
      <c r="AC131" s="214"/>
      <c r="AD131" s="214"/>
      <c r="AE131" s="214"/>
      <c r="AF131" s="214"/>
      <c r="AG131" s="214" t="s">
        <v>303</v>
      </c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2" x14ac:dyDescent="0.2">
      <c r="A132" s="221"/>
      <c r="B132" s="222"/>
      <c r="C132" s="246" t="s">
        <v>421</v>
      </c>
      <c r="D132" s="225"/>
      <c r="E132" s="226">
        <v>35.200000000000003</v>
      </c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172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">
      <c r="A133" s="221"/>
      <c r="B133" s="222"/>
      <c r="C133" s="246" t="s">
        <v>422</v>
      </c>
      <c r="D133" s="225"/>
      <c r="E133" s="226">
        <v>4.5999999999999996</v>
      </c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172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5">
        <v>33</v>
      </c>
      <c r="B134" s="236" t="s">
        <v>425</v>
      </c>
      <c r="C134" s="245" t="s">
        <v>426</v>
      </c>
      <c r="D134" s="237" t="s">
        <v>294</v>
      </c>
      <c r="E134" s="238">
        <v>39.799999999999997</v>
      </c>
      <c r="F134" s="239"/>
      <c r="G134" s="240">
        <f>ROUND(E134*F134,2)</f>
        <v>0</v>
      </c>
      <c r="H134" s="239"/>
      <c r="I134" s="240">
        <f>ROUND(E134*H134,2)</f>
        <v>0</v>
      </c>
      <c r="J134" s="239"/>
      <c r="K134" s="240">
        <f>ROUND(E134*J134,2)</f>
        <v>0</v>
      </c>
      <c r="L134" s="240">
        <v>21</v>
      </c>
      <c r="M134" s="240">
        <f>G134*(1+L134/100)</f>
        <v>0</v>
      </c>
      <c r="N134" s="238">
        <v>3.2000000000000003E-4</v>
      </c>
      <c r="O134" s="238">
        <f>ROUND(E134*N134,2)</f>
        <v>0.01</v>
      </c>
      <c r="P134" s="238">
        <v>0</v>
      </c>
      <c r="Q134" s="238">
        <f>ROUND(E134*P134,2)</f>
        <v>0</v>
      </c>
      <c r="R134" s="240" t="s">
        <v>344</v>
      </c>
      <c r="S134" s="240" t="s">
        <v>166</v>
      </c>
      <c r="T134" s="241" t="s">
        <v>166</v>
      </c>
      <c r="U134" s="224">
        <v>0.25</v>
      </c>
      <c r="V134" s="224">
        <f>ROUND(E134*U134,2)</f>
        <v>9.9499999999999993</v>
      </c>
      <c r="W134" s="224"/>
      <c r="X134" s="224" t="s">
        <v>279</v>
      </c>
      <c r="Y134" s="224" t="s">
        <v>169</v>
      </c>
      <c r="Z134" s="214"/>
      <c r="AA134" s="214"/>
      <c r="AB134" s="214"/>
      <c r="AC134" s="214"/>
      <c r="AD134" s="214"/>
      <c r="AE134" s="214"/>
      <c r="AF134" s="214"/>
      <c r="AG134" s="214" t="s">
        <v>303</v>
      </c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2" x14ac:dyDescent="0.2">
      <c r="A135" s="221"/>
      <c r="B135" s="222"/>
      <c r="C135" s="246" t="s">
        <v>421</v>
      </c>
      <c r="D135" s="225"/>
      <c r="E135" s="226">
        <v>35.200000000000003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172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3" x14ac:dyDescent="0.2">
      <c r="A136" s="221"/>
      <c r="B136" s="222"/>
      <c r="C136" s="246" t="s">
        <v>427</v>
      </c>
      <c r="D136" s="225"/>
      <c r="E136" s="226">
        <v>4.5999999999999996</v>
      </c>
      <c r="F136" s="224"/>
      <c r="G136" s="224"/>
      <c r="H136" s="224"/>
      <c r="I136" s="224"/>
      <c r="J136" s="224"/>
      <c r="K136" s="224"/>
      <c r="L136" s="224"/>
      <c r="M136" s="224"/>
      <c r="N136" s="223"/>
      <c r="O136" s="223"/>
      <c r="P136" s="223"/>
      <c r="Q136" s="223"/>
      <c r="R136" s="224"/>
      <c r="S136" s="224"/>
      <c r="T136" s="224"/>
      <c r="U136" s="224"/>
      <c r="V136" s="224"/>
      <c r="W136" s="224"/>
      <c r="X136" s="224"/>
      <c r="Y136" s="224"/>
      <c r="Z136" s="214"/>
      <c r="AA136" s="214"/>
      <c r="AB136" s="214"/>
      <c r="AC136" s="214"/>
      <c r="AD136" s="214"/>
      <c r="AE136" s="214"/>
      <c r="AF136" s="214"/>
      <c r="AG136" s="214" t="s">
        <v>172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5">
        <v>34</v>
      </c>
      <c r="B137" s="236" t="s">
        <v>428</v>
      </c>
      <c r="C137" s="245" t="s">
        <v>429</v>
      </c>
      <c r="D137" s="237" t="s">
        <v>294</v>
      </c>
      <c r="E137" s="238">
        <v>2</v>
      </c>
      <c r="F137" s="239"/>
      <c r="G137" s="240">
        <f>ROUND(E137*F137,2)</f>
        <v>0</v>
      </c>
      <c r="H137" s="239"/>
      <c r="I137" s="240">
        <f>ROUND(E137*H137,2)</f>
        <v>0</v>
      </c>
      <c r="J137" s="239"/>
      <c r="K137" s="240">
        <f>ROUND(E137*J137,2)</f>
        <v>0</v>
      </c>
      <c r="L137" s="240">
        <v>21</v>
      </c>
      <c r="M137" s="240">
        <f>G137*(1+L137/100)</f>
        <v>0</v>
      </c>
      <c r="N137" s="238">
        <v>2.1000000000000001E-4</v>
      </c>
      <c r="O137" s="238">
        <f>ROUND(E137*N137,2)</f>
        <v>0</v>
      </c>
      <c r="P137" s="238">
        <v>0</v>
      </c>
      <c r="Q137" s="238">
        <f>ROUND(E137*P137,2)</f>
        <v>0</v>
      </c>
      <c r="R137" s="240" t="s">
        <v>353</v>
      </c>
      <c r="S137" s="240" t="s">
        <v>166</v>
      </c>
      <c r="T137" s="241" t="s">
        <v>166</v>
      </c>
      <c r="U137" s="224">
        <v>0.33</v>
      </c>
      <c r="V137" s="224">
        <f>ROUND(E137*U137,2)</f>
        <v>0.66</v>
      </c>
      <c r="W137" s="224"/>
      <c r="X137" s="224" t="s">
        <v>279</v>
      </c>
      <c r="Y137" s="224" t="s">
        <v>169</v>
      </c>
      <c r="Z137" s="214"/>
      <c r="AA137" s="214"/>
      <c r="AB137" s="214"/>
      <c r="AC137" s="214"/>
      <c r="AD137" s="214"/>
      <c r="AE137" s="214"/>
      <c r="AF137" s="214"/>
      <c r="AG137" s="214" t="s">
        <v>303</v>
      </c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2" x14ac:dyDescent="0.2">
      <c r="A138" s="221"/>
      <c r="B138" s="222"/>
      <c r="C138" s="246" t="s">
        <v>430</v>
      </c>
      <c r="D138" s="225"/>
      <c r="E138" s="226">
        <v>2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172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x14ac:dyDescent="0.2">
      <c r="A139" s="228" t="s">
        <v>161</v>
      </c>
      <c r="B139" s="229" t="s">
        <v>93</v>
      </c>
      <c r="C139" s="244" t="s">
        <v>94</v>
      </c>
      <c r="D139" s="230"/>
      <c r="E139" s="231"/>
      <c r="F139" s="232"/>
      <c r="G139" s="232">
        <f>SUMIF(AG140:AG184,"&lt;&gt;NOR",G140:G184)</f>
        <v>0</v>
      </c>
      <c r="H139" s="232"/>
      <c r="I139" s="232">
        <f>SUM(I140:I184)</f>
        <v>0</v>
      </c>
      <c r="J139" s="232"/>
      <c r="K139" s="232">
        <f>SUM(K140:K184)</f>
        <v>0</v>
      </c>
      <c r="L139" s="232"/>
      <c r="M139" s="232">
        <f>SUM(M140:M184)</f>
        <v>0</v>
      </c>
      <c r="N139" s="231"/>
      <c r="O139" s="231">
        <f>SUM(O140:O184)</f>
        <v>0.56000000000000005</v>
      </c>
      <c r="P139" s="231"/>
      <c r="Q139" s="231">
        <f>SUM(Q140:Q184)</f>
        <v>0</v>
      </c>
      <c r="R139" s="232"/>
      <c r="S139" s="232"/>
      <c r="T139" s="233"/>
      <c r="U139" s="227"/>
      <c r="V139" s="227">
        <f>SUM(V140:V184)</f>
        <v>10.34</v>
      </c>
      <c r="W139" s="227"/>
      <c r="X139" s="227"/>
      <c r="Y139" s="227"/>
      <c r="AG139" t="s">
        <v>162</v>
      </c>
    </row>
    <row r="140" spans="1:60" ht="45" outlineLevel="1" x14ac:dyDescent="0.2">
      <c r="A140" s="235">
        <v>35</v>
      </c>
      <c r="B140" s="236" t="s">
        <v>431</v>
      </c>
      <c r="C140" s="245" t="s">
        <v>432</v>
      </c>
      <c r="D140" s="237" t="s">
        <v>294</v>
      </c>
      <c r="E140" s="238">
        <v>9</v>
      </c>
      <c r="F140" s="239"/>
      <c r="G140" s="240">
        <f>ROUND(E140*F140,2)</f>
        <v>0</v>
      </c>
      <c r="H140" s="239"/>
      <c r="I140" s="240">
        <f>ROUND(E140*H140,2)</f>
        <v>0</v>
      </c>
      <c r="J140" s="239"/>
      <c r="K140" s="240">
        <f>ROUND(E140*J140,2)</f>
        <v>0</v>
      </c>
      <c r="L140" s="240">
        <v>21</v>
      </c>
      <c r="M140" s="240">
        <f>G140*(1+L140/100)</f>
        <v>0</v>
      </c>
      <c r="N140" s="238">
        <v>5.731E-2</v>
      </c>
      <c r="O140" s="238">
        <f>ROUND(E140*N140,2)</f>
        <v>0.52</v>
      </c>
      <c r="P140" s="238">
        <v>0</v>
      </c>
      <c r="Q140" s="238">
        <f>ROUND(E140*P140,2)</f>
        <v>0</v>
      </c>
      <c r="R140" s="240" t="s">
        <v>406</v>
      </c>
      <c r="S140" s="240" t="s">
        <v>166</v>
      </c>
      <c r="T140" s="241" t="s">
        <v>166</v>
      </c>
      <c r="U140" s="224">
        <v>1.149</v>
      </c>
      <c r="V140" s="224">
        <f>ROUND(E140*U140,2)</f>
        <v>10.34</v>
      </c>
      <c r="W140" s="224"/>
      <c r="X140" s="224" t="s">
        <v>279</v>
      </c>
      <c r="Y140" s="224" t="s">
        <v>169</v>
      </c>
      <c r="Z140" s="214"/>
      <c r="AA140" s="214"/>
      <c r="AB140" s="214"/>
      <c r="AC140" s="214"/>
      <c r="AD140" s="214"/>
      <c r="AE140" s="214"/>
      <c r="AF140" s="214"/>
      <c r="AG140" s="214" t="s">
        <v>280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2" x14ac:dyDescent="0.2">
      <c r="A141" s="221"/>
      <c r="B141" s="222"/>
      <c r="C141" s="254" t="s">
        <v>433</v>
      </c>
      <c r="D141" s="252"/>
      <c r="E141" s="252"/>
      <c r="F141" s="252"/>
      <c r="G141" s="252"/>
      <c r="H141" s="224"/>
      <c r="I141" s="224"/>
      <c r="J141" s="224"/>
      <c r="K141" s="224"/>
      <c r="L141" s="224"/>
      <c r="M141" s="224"/>
      <c r="N141" s="223"/>
      <c r="O141" s="223"/>
      <c r="P141" s="223"/>
      <c r="Q141" s="223"/>
      <c r="R141" s="224"/>
      <c r="S141" s="224"/>
      <c r="T141" s="224"/>
      <c r="U141" s="224"/>
      <c r="V141" s="224"/>
      <c r="W141" s="224"/>
      <c r="X141" s="224"/>
      <c r="Y141" s="224"/>
      <c r="Z141" s="214"/>
      <c r="AA141" s="214"/>
      <c r="AB141" s="214"/>
      <c r="AC141" s="214"/>
      <c r="AD141" s="214"/>
      <c r="AE141" s="214"/>
      <c r="AF141" s="214"/>
      <c r="AG141" s="214" t="s">
        <v>290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42" t="str">
        <f>C141</f>
        <v>s požlábkem 10 cm vysokým, s očištěním, zdrsněním a pačokováním betonového podkladu na rovinných i zakřivených konstrukcích</v>
      </c>
      <c r="BB141" s="214"/>
      <c r="BC141" s="214"/>
      <c r="BD141" s="214"/>
      <c r="BE141" s="214"/>
      <c r="BF141" s="214"/>
      <c r="BG141" s="214"/>
      <c r="BH141" s="214"/>
    </row>
    <row r="142" spans="1:60" outlineLevel="2" x14ac:dyDescent="0.2">
      <c r="A142" s="221"/>
      <c r="B142" s="222"/>
      <c r="C142" s="246" t="s">
        <v>375</v>
      </c>
      <c r="D142" s="225"/>
      <c r="E142" s="226">
        <v>9</v>
      </c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172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46" t="s">
        <v>337</v>
      </c>
      <c r="D143" s="225"/>
      <c r="E143" s="226"/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172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ht="22.5" outlineLevel="3" x14ac:dyDescent="0.2">
      <c r="A144" s="221"/>
      <c r="B144" s="222"/>
      <c r="C144" s="246" t="s">
        <v>382</v>
      </c>
      <c r="D144" s="225"/>
      <c r="E144" s="226"/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172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46" t="s">
        <v>383</v>
      </c>
      <c r="D145" s="225"/>
      <c r="E145" s="226"/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172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ht="22.5" outlineLevel="3" x14ac:dyDescent="0.2">
      <c r="A146" s="221"/>
      <c r="B146" s="222"/>
      <c r="C146" s="246" t="s">
        <v>384</v>
      </c>
      <c r="D146" s="225"/>
      <c r="E146" s="226"/>
      <c r="F146" s="224"/>
      <c r="G146" s="224"/>
      <c r="H146" s="224"/>
      <c r="I146" s="224"/>
      <c r="J146" s="224"/>
      <c r="K146" s="224"/>
      <c r="L146" s="224"/>
      <c r="M146" s="224"/>
      <c r="N146" s="223"/>
      <c r="O146" s="223"/>
      <c r="P146" s="223"/>
      <c r="Q146" s="223"/>
      <c r="R146" s="224"/>
      <c r="S146" s="224"/>
      <c r="T146" s="224"/>
      <c r="U146" s="224"/>
      <c r="V146" s="224"/>
      <c r="W146" s="224"/>
      <c r="X146" s="224"/>
      <c r="Y146" s="224"/>
      <c r="Z146" s="214"/>
      <c r="AA146" s="214"/>
      <c r="AB146" s="214"/>
      <c r="AC146" s="214"/>
      <c r="AD146" s="214"/>
      <c r="AE146" s="214"/>
      <c r="AF146" s="214"/>
      <c r="AG146" s="214" t="s">
        <v>172</v>
      </c>
      <c r="AH146" s="214">
        <v>0</v>
      </c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ht="22.5" outlineLevel="3" x14ac:dyDescent="0.2">
      <c r="A147" s="221"/>
      <c r="B147" s="222"/>
      <c r="C147" s="246" t="s">
        <v>385</v>
      </c>
      <c r="D147" s="225"/>
      <c r="E147" s="226"/>
      <c r="F147" s="224"/>
      <c r="G147" s="22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172</v>
      </c>
      <c r="AH147" s="214">
        <v>0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3" x14ac:dyDescent="0.2">
      <c r="A148" s="221"/>
      <c r="B148" s="222"/>
      <c r="C148" s="246" t="s">
        <v>386</v>
      </c>
      <c r="D148" s="225"/>
      <c r="E148" s="226"/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4"/>
      <c r="AA148" s="214"/>
      <c r="AB148" s="214"/>
      <c r="AC148" s="214"/>
      <c r="AD148" s="214"/>
      <c r="AE148" s="214"/>
      <c r="AF148" s="214"/>
      <c r="AG148" s="214" t="s">
        <v>172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ht="33.75" outlineLevel="1" x14ac:dyDescent="0.2">
      <c r="A149" s="235">
        <v>36</v>
      </c>
      <c r="B149" s="236" t="s">
        <v>434</v>
      </c>
      <c r="C149" s="245" t="s">
        <v>435</v>
      </c>
      <c r="D149" s="237" t="s">
        <v>436</v>
      </c>
      <c r="E149" s="238">
        <v>15.525</v>
      </c>
      <c r="F149" s="239"/>
      <c r="G149" s="240">
        <f>ROUND(E149*F149,2)</f>
        <v>0</v>
      </c>
      <c r="H149" s="239"/>
      <c r="I149" s="240">
        <f>ROUND(E149*H149,2)</f>
        <v>0</v>
      </c>
      <c r="J149" s="239"/>
      <c r="K149" s="240">
        <f>ROUND(E149*J149,2)</f>
        <v>0</v>
      </c>
      <c r="L149" s="240">
        <v>21</v>
      </c>
      <c r="M149" s="240">
        <f>G149*(1+L149/100)</f>
        <v>0</v>
      </c>
      <c r="N149" s="238">
        <v>1E-3</v>
      </c>
      <c r="O149" s="238">
        <f>ROUND(E149*N149,2)</f>
        <v>0.02</v>
      </c>
      <c r="P149" s="238">
        <v>0</v>
      </c>
      <c r="Q149" s="238">
        <f>ROUND(E149*P149,2)</f>
        <v>0</v>
      </c>
      <c r="R149" s="240" t="s">
        <v>368</v>
      </c>
      <c r="S149" s="240" t="s">
        <v>166</v>
      </c>
      <c r="T149" s="241" t="s">
        <v>166</v>
      </c>
      <c r="U149" s="224">
        <v>0</v>
      </c>
      <c r="V149" s="224">
        <f>ROUND(E149*U149,2)</f>
        <v>0</v>
      </c>
      <c r="W149" s="224"/>
      <c r="X149" s="224" t="s">
        <v>369</v>
      </c>
      <c r="Y149" s="224" t="s">
        <v>169</v>
      </c>
      <c r="Z149" s="214"/>
      <c r="AA149" s="214"/>
      <c r="AB149" s="214"/>
      <c r="AC149" s="214"/>
      <c r="AD149" s="214"/>
      <c r="AE149" s="214"/>
      <c r="AF149" s="214"/>
      <c r="AG149" s="214" t="s">
        <v>370</v>
      </c>
      <c r="AH149" s="214"/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2" x14ac:dyDescent="0.2">
      <c r="A150" s="221"/>
      <c r="B150" s="222"/>
      <c r="C150" s="246" t="s">
        <v>437</v>
      </c>
      <c r="D150" s="225"/>
      <c r="E150" s="226">
        <v>15.525</v>
      </c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172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21"/>
      <c r="B151" s="222"/>
      <c r="C151" s="246" t="s">
        <v>337</v>
      </c>
      <c r="D151" s="225"/>
      <c r="E151" s="226"/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172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3" x14ac:dyDescent="0.2">
      <c r="A152" s="221"/>
      <c r="B152" s="222"/>
      <c r="C152" s="246" t="s">
        <v>382</v>
      </c>
      <c r="D152" s="225"/>
      <c r="E152" s="226"/>
      <c r="F152" s="224"/>
      <c r="G152" s="224"/>
      <c r="H152" s="224"/>
      <c r="I152" s="224"/>
      <c r="J152" s="224"/>
      <c r="K152" s="224"/>
      <c r="L152" s="224"/>
      <c r="M152" s="224"/>
      <c r="N152" s="223"/>
      <c r="O152" s="223"/>
      <c r="P152" s="223"/>
      <c r="Q152" s="223"/>
      <c r="R152" s="224"/>
      <c r="S152" s="224"/>
      <c r="T152" s="224"/>
      <c r="U152" s="224"/>
      <c r="V152" s="224"/>
      <c r="W152" s="224"/>
      <c r="X152" s="224"/>
      <c r="Y152" s="224"/>
      <c r="Z152" s="214"/>
      <c r="AA152" s="214"/>
      <c r="AB152" s="214"/>
      <c r="AC152" s="214"/>
      <c r="AD152" s="214"/>
      <c r="AE152" s="214"/>
      <c r="AF152" s="214"/>
      <c r="AG152" s="214" t="s">
        <v>172</v>
      </c>
      <c r="AH152" s="214">
        <v>0</v>
      </c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3" x14ac:dyDescent="0.2">
      <c r="A153" s="221"/>
      <c r="B153" s="222"/>
      <c r="C153" s="246" t="s">
        <v>383</v>
      </c>
      <c r="D153" s="225"/>
      <c r="E153" s="226"/>
      <c r="F153" s="224"/>
      <c r="G153" s="22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172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ht="22.5" outlineLevel="3" x14ac:dyDescent="0.2">
      <c r="A154" s="221"/>
      <c r="B154" s="222"/>
      <c r="C154" s="246" t="s">
        <v>384</v>
      </c>
      <c r="D154" s="225"/>
      <c r="E154" s="226"/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172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ht="22.5" outlineLevel="3" x14ac:dyDescent="0.2">
      <c r="A155" s="221"/>
      <c r="B155" s="222"/>
      <c r="C155" s="246" t="s">
        <v>385</v>
      </c>
      <c r="D155" s="225"/>
      <c r="E155" s="226"/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172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ht="22.5" outlineLevel="3" x14ac:dyDescent="0.2">
      <c r="A156" s="221"/>
      <c r="B156" s="222"/>
      <c r="C156" s="246" t="s">
        <v>386</v>
      </c>
      <c r="D156" s="225"/>
      <c r="E156" s="226"/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172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3" x14ac:dyDescent="0.2">
      <c r="A157" s="221"/>
      <c r="B157" s="222"/>
      <c r="C157" s="246" t="s">
        <v>391</v>
      </c>
      <c r="D157" s="225"/>
      <c r="E157" s="226"/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4"/>
      <c r="AA157" s="214"/>
      <c r="AB157" s="214"/>
      <c r="AC157" s="214"/>
      <c r="AD157" s="214"/>
      <c r="AE157" s="214"/>
      <c r="AF157" s="214"/>
      <c r="AG157" s="214" t="s">
        <v>172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21"/>
      <c r="B158" s="222"/>
      <c r="C158" s="246" t="s">
        <v>392</v>
      </c>
      <c r="D158" s="225"/>
      <c r="E158" s="226"/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172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21"/>
      <c r="B159" s="222"/>
      <c r="C159" s="246" t="s">
        <v>393</v>
      </c>
      <c r="D159" s="225"/>
      <c r="E159" s="226"/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172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3" x14ac:dyDescent="0.2">
      <c r="A160" s="221"/>
      <c r="B160" s="222"/>
      <c r="C160" s="246" t="s">
        <v>394</v>
      </c>
      <c r="D160" s="225"/>
      <c r="E160" s="226"/>
      <c r="F160" s="224"/>
      <c r="G160" s="224"/>
      <c r="H160" s="224"/>
      <c r="I160" s="224"/>
      <c r="J160" s="224"/>
      <c r="K160" s="224"/>
      <c r="L160" s="224"/>
      <c r="M160" s="224"/>
      <c r="N160" s="223"/>
      <c r="O160" s="223"/>
      <c r="P160" s="223"/>
      <c r="Q160" s="223"/>
      <c r="R160" s="224"/>
      <c r="S160" s="224"/>
      <c r="T160" s="224"/>
      <c r="U160" s="224"/>
      <c r="V160" s="224"/>
      <c r="W160" s="224"/>
      <c r="X160" s="224"/>
      <c r="Y160" s="224"/>
      <c r="Z160" s="214"/>
      <c r="AA160" s="214"/>
      <c r="AB160" s="214"/>
      <c r="AC160" s="214"/>
      <c r="AD160" s="214"/>
      <c r="AE160" s="214"/>
      <c r="AF160" s="214"/>
      <c r="AG160" s="214" t="s">
        <v>172</v>
      </c>
      <c r="AH160" s="214">
        <v>0</v>
      </c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3" x14ac:dyDescent="0.2">
      <c r="A161" s="221"/>
      <c r="B161" s="222"/>
      <c r="C161" s="246" t="s">
        <v>395</v>
      </c>
      <c r="D161" s="225"/>
      <c r="E161" s="226"/>
      <c r="F161" s="224"/>
      <c r="G161" s="22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4"/>
      <c r="AA161" s="214"/>
      <c r="AB161" s="214"/>
      <c r="AC161" s="214"/>
      <c r="AD161" s="214"/>
      <c r="AE161" s="214"/>
      <c r="AF161" s="214"/>
      <c r="AG161" s="214" t="s">
        <v>172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3" x14ac:dyDescent="0.2">
      <c r="A162" s="221"/>
      <c r="B162" s="222"/>
      <c r="C162" s="246" t="s">
        <v>396</v>
      </c>
      <c r="D162" s="225"/>
      <c r="E162" s="226"/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172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">
      <c r="A163" s="221"/>
      <c r="B163" s="222"/>
      <c r="C163" s="246" t="s">
        <v>397</v>
      </c>
      <c r="D163" s="225"/>
      <c r="E163" s="226"/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172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">
      <c r="A164" s="221"/>
      <c r="B164" s="222"/>
      <c r="C164" s="246" t="s">
        <v>398</v>
      </c>
      <c r="D164" s="225"/>
      <c r="E164" s="226"/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172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">
      <c r="A165" s="221"/>
      <c r="B165" s="222"/>
      <c r="C165" s="246" t="s">
        <v>399</v>
      </c>
      <c r="D165" s="225"/>
      <c r="E165" s="226"/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172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5">
        <v>37</v>
      </c>
      <c r="B166" s="236" t="s">
        <v>438</v>
      </c>
      <c r="C166" s="245" t="s">
        <v>439</v>
      </c>
      <c r="D166" s="237" t="s">
        <v>436</v>
      </c>
      <c r="E166" s="238">
        <v>15.525</v>
      </c>
      <c r="F166" s="239"/>
      <c r="G166" s="240">
        <f>ROUND(E166*F166,2)</f>
        <v>0</v>
      </c>
      <c r="H166" s="239"/>
      <c r="I166" s="240">
        <f>ROUND(E166*H166,2)</f>
        <v>0</v>
      </c>
      <c r="J166" s="239"/>
      <c r="K166" s="240">
        <f>ROUND(E166*J166,2)</f>
        <v>0</v>
      </c>
      <c r="L166" s="240">
        <v>21</v>
      </c>
      <c r="M166" s="240">
        <f>G166*(1+L166/100)</f>
        <v>0</v>
      </c>
      <c r="N166" s="238">
        <v>1E-3</v>
      </c>
      <c r="O166" s="238">
        <f>ROUND(E166*N166,2)</f>
        <v>0.02</v>
      </c>
      <c r="P166" s="238">
        <v>0</v>
      </c>
      <c r="Q166" s="238">
        <f>ROUND(E166*P166,2)</f>
        <v>0</v>
      </c>
      <c r="R166" s="240" t="s">
        <v>368</v>
      </c>
      <c r="S166" s="240" t="s">
        <v>166</v>
      </c>
      <c r="T166" s="241" t="s">
        <v>166</v>
      </c>
      <c r="U166" s="224">
        <v>0</v>
      </c>
      <c r="V166" s="224">
        <f>ROUND(E166*U166,2)</f>
        <v>0</v>
      </c>
      <c r="W166" s="224"/>
      <c r="X166" s="224" t="s">
        <v>369</v>
      </c>
      <c r="Y166" s="224" t="s">
        <v>169</v>
      </c>
      <c r="Z166" s="214"/>
      <c r="AA166" s="214"/>
      <c r="AB166" s="214"/>
      <c r="AC166" s="214"/>
      <c r="AD166" s="214"/>
      <c r="AE166" s="214"/>
      <c r="AF166" s="214"/>
      <c r="AG166" s="214" t="s">
        <v>370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2" x14ac:dyDescent="0.2">
      <c r="A167" s="221"/>
      <c r="B167" s="222"/>
      <c r="C167" s="246" t="s">
        <v>437</v>
      </c>
      <c r="D167" s="225"/>
      <c r="E167" s="226">
        <v>15.525</v>
      </c>
      <c r="F167" s="224"/>
      <c r="G167" s="22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4"/>
      <c r="AA167" s="214"/>
      <c r="AB167" s="214"/>
      <c r="AC167" s="214"/>
      <c r="AD167" s="214"/>
      <c r="AE167" s="214"/>
      <c r="AF167" s="214"/>
      <c r="AG167" s="214" t="s">
        <v>172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3" x14ac:dyDescent="0.2">
      <c r="A168" s="221"/>
      <c r="B168" s="222"/>
      <c r="C168" s="246" t="s">
        <v>337</v>
      </c>
      <c r="D168" s="225"/>
      <c r="E168" s="226"/>
      <c r="F168" s="224"/>
      <c r="G168" s="224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172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3" x14ac:dyDescent="0.2">
      <c r="A169" s="221"/>
      <c r="B169" s="222"/>
      <c r="C169" s="246" t="s">
        <v>382</v>
      </c>
      <c r="D169" s="225"/>
      <c r="E169" s="226"/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172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">
      <c r="A170" s="221"/>
      <c r="B170" s="222"/>
      <c r="C170" s="246" t="s">
        <v>383</v>
      </c>
      <c r="D170" s="225"/>
      <c r="E170" s="226"/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172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ht="22.5" outlineLevel="3" x14ac:dyDescent="0.2">
      <c r="A171" s="221"/>
      <c r="B171" s="222"/>
      <c r="C171" s="246" t="s">
        <v>384</v>
      </c>
      <c r="D171" s="225"/>
      <c r="E171" s="226"/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172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ht="22.5" outlineLevel="3" x14ac:dyDescent="0.2">
      <c r="A172" s="221"/>
      <c r="B172" s="222"/>
      <c r="C172" s="246" t="s">
        <v>385</v>
      </c>
      <c r="D172" s="225"/>
      <c r="E172" s="226"/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172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ht="22.5" outlineLevel="3" x14ac:dyDescent="0.2">
      <c r="A173" s="221"/>
      <c r="B173" s="222"/>
      <c r="C173" s="246" t="s">
        <v>386</v>
      </c>
      <c r="D173" s="225"/>
      <c r="E173" s="226"/>
      <c r="F173" s="224"/>
      <c r="G173" s="224"/>
      <c r="H173" s="224"/>
      <c r="I173" s="224"/>
      <c r="J173" s="224"/>
      <c r="K173" s="224"/>
      <c r="L173" s="224"/>
      <c r="M173" s="224"/>
      <c r="N173" s="223"/>
      <c r="O173" s="223"/>
      <c r="P173" s="223"/>
      <c r="Q173" s="223"/>
      <c r="R173" s="224"/>
      <c r="S173" s="224"/>
      <c r="T173" s="224"/>
      <c r="U173" s="224"/>
      <c r="V173" s="224"/>
      <c r="W173" s="224"/>
      <c r="X173" s="224"/>
      <c r="Y173" s="224"/>
      <c r="Z173" s="214"/>
      <c r="AA173" s="214"/>
      <c r="AB173" s="214"/>
      <c r="AC173" s="214"/>
      <c r="AD173" s="214"/>
      <c r="AE173" s="214"/>
      <c r="AF173" s="214"/>
      <c r="AG173" s="214" t="s">
        <v>172</v>
      </c>
      <c r="AH173" s="214">
        <v>0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3" x14ac:dyDescent="0.2">
      <c r="A174" s="221"/>
      <c r="B174" s="222"/>
      <c r="C174" s="246" t="s">
        <v>391</v>
      </c>
      <c r="D174" s="225"/>
      <c r="E174" s="226"/>
      <c r="F174" s="224"/>
      <c r="G174" s="224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172</v>
      </c>
      <c r="AH174" s="214">
        <v>0</v>
      </c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3" x14ac:dyDescent="0.2">
      <c r="A175" s="221"/>
      <c r="B175" s="222"/>
      <c r="C175" s="246" t="s">
        <v>392</v>
      </c>
      <c r="D175" s="225"/>
      <c r="E175" s="226"/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172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3" x14ac:dyDescent="0.2">
      <c r="A176" s="221"/>
      <c r="B176" s="222"/>
      <c r="C176" s="246" t="s">
        <v>393</v>
      </c>
      <c r="D176" s="225"/>
      <c r="E176" s="226"/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4"/>
      <c r="AA176" s="214"/>
      <c r="AB176" s="214"/>
      <c r="AC176" s="214"/>
      <c r="AD176" s="214"/>
      <c r="AE176" s="214"/>
      <c r="AF176" s="214"/>
      <c r="AG176" s="214" t="s">
        <v>172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">
      <c r="A177" s="221"/>
      <c r="B177" s="222"/>
      <c r="C177" s="246" t="s">
        <v>394</v>
      </c>
      <c r="D177" s="225"/>
      <c r="E177" s="226"/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172</v>
      </c>
      <c r="AH177" s="214">
        <v>0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3" x14ac:dyDescent="0.2">
      <c r="A178" s="221"/>
      <c r="B178" s="222"/>
      <c r="C178" s="246" t="s">
        <v>395</v>
      </c>
      <c r="D178" s="225"/>
      <c r="E178" s="226"/>
      <c r="F178" s="224"/>
      <c r="G178" s="224"/>
      <c r="H178" s="224"/>
      <c r="I178" s="224"/>
      <c r="J178" s="224"/>
      <c r="K178" s="224"/>
      <c r="L178" s="224"/>
      <c r="M178" s="224"/>
      <c r="N178" s="223"/>
      <c r="O178" s="223"/>
      <c r="P178" s="223"/>
      <c r="Q178" s="223"/>
      <c r="R178" s="224"/>
      <c r="S178" s="224"/>
      <c r="T178" s="224"/>
      <c r="U178" s="224"/>
      <c r="V178" s="224"/>
      <c r="W178" s="224"/>
      <c r="X178" s="224"/>
      <c r="Y178" s="224"/>
      <c r="Z178" s="214"/>
      <c r="AA178" s="214"/>
      <c r="AB178" s="214"/>
      <c r="AC178" s="214"/>
      <c r="AD178" s="214"/>
      <c r="AE178" s="214"/>
      <c r="AF178" s="214"/>
      <c r="AG178" s="214" t="s">
        <v>172</v>
      </c>
      <c r="AH178" s="214">
        <v>0</v>
      </c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3" x14ac:dyDescent="0.2">
      <c r="A179" s="221"/>
      <c r="B179" s="222"/>
      <c r="C179" s="246" t="s">
        <v>396</v>
      </c>
      <c r="D179" s="225"/>
      <c r="E179" s="226"/>
      <c r="F179" s="224"/>
      <c r="G179" s="224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172</v>
      </c>
      <c r="AH179" s="214">
        <v>0</v>
      </c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3" x14ac:dyDescent="0.2">
      <c r="A180" s="221"/>
      <c r="B180" s="222"/>
      <c r="C180" s="246" t="s">
        <v>397</v>
      </c>
      <c r="D180" s="225"/>
      <c r="E180" s="226"/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172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46" t="s">
        <v>398</v>
      </c>
      <c r="D181" s="225"/>
      <c r="E181" s="226"/>
      <c r="F181" s="224"/>
      <c r="G181" s="224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172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3" x14ac:dyDescent="0.2">
      <c r="A182" s="221"/>
      <c r="B182" s="222"/>
      <c r="C182" s="246" t="s">
        <v>399</v>
      </c>
      <c r="D182" s="225"/>
      <c r="E182" s="226"/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172</v>
      </c>
      <c r="AH182" s="214">
        <v>0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outlineLevel="3" x14ac:dyDescent="0.2">
      <c r="A183" s="221"/>
      <c r="B183" s="222"/>
      <c r="C183" s="246" t="s">
        <v>440</v>
      </c>
      <c r="D183" s="225"/>
      <c r="E183" s="226"/>
      <c r="F183" s="224"/>
      <c r="G183" s="224"/>
      <c r="H183" s="224"/>
      <c r="I183" s="224"/>
      <c r="J183" s="224"/>
      <c r="K183" s="224"/>
      <c r="L183" s="224"/>
      <c r="M183" s="224"/>
      <c r="N183" s="223"/>
      <c r="O183" s="223"/>
      <c r="P183" s="223"/>
      <c r="Q183" s="223"/>
      <c r="R183" s="224"/>
      <c r="S183" s="224"/>
      <c r="T183" s="224"/>
      <c r="U183" s="224"/>
      <c r="V183" s="224"/>
      <c r="W183" s="224"/>
      <c r="X183" s="224"/>
      <c r="Y183" s="224"/>
      <c r="Z183" s="214"/>
      <c r="AA183" s="214"/>
      <c r="AB183" s="214"/>
      <c r="AC183" s="214"/>
      <c r="AD183" s="214"/>
      <c r="AE183" s="214"/>
      <c r="AF183" s="214"/>
      <c r="AG183" s="214" t="s">
        <v>172</v>
      </c>
      <c r="AH183" s="214">
        <v>0</v>
      </c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3" x14ac:dyDescent="0.2">
      <c r="A184" s="221"/>
      <c r="B184" s="222"/>
      <c r="C184" s="246" t="s">
        <v>441</v>
      </c>
      <c r="D184" s="225"/>
      <c r="E184" s="226"/>
      <c r="F184" s="224"/>
      <c r="G184" s="22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172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x14ac:dyDescent="0.2">
      <c r="A185" s="228" t="s">
        <v>161</v>
      </c>
      <c r="B185" s="229" t="s">
        <v>95</v>
      </c>
      <c r="C185" s="244" t="s">
        <v>96</v>
      </c>
      <c r="D185" s="230"/>
      <c r="E185" s="231"/>
      <c r="F185" s="232"/>
      <c r="G185" s="232">
        <f>SUMIF(AG186:AG191,"&lt;&gt;NOR",G186:G191)</f>
        <v>0</v>
      </c>
      <c r="H185" s="232"/>
      <c r="I185" s="232">
        <f>SUM(I186:I191)</f>
        <v>0</v>
      </c>
      <c r="J185" s="232"/>
      <c r="K185" s="232">
        <f>SUM(K186:K191)</f>
        <v>0</v>
      </c>
      <c r="L185" s="232"/>
      <c r="M185" s="232">
        <f>SUM(M186:M191)</f>
        <v>0</v>
      </c>
      <c r="N185" s="231"/>
      <c r="O185" s="231">
        <f>SUM(O186:O191)</f>
        <v>0.31</v>
      </c>
      <c r="P185" s="231"/>
      <c r="Q185" s="231">
        <f>SUM(Q186:Q191)</f>
        <v>0</v>
      </c>
      <c r="R185" s="232"/>
      <c r="S185" s="232"/>
      <c r="T185" s="233"/>
      <c r="U185" s="227"/>
      <c r="V185" s="227">
        <f>SUM(V186:V191)</f>
        <v>2.29</v>
      </c>
      <c r="W185" s="227"/>
      <c r="X185" s="227"/>
      <c r="Y185" s="227"/>
      <c r="AG185" t="s">
        <v>162</v>
      </c>
    </row>
    <row r="186" spans="1:60" outlineLevel="1" x14ac:dyDescent="0.2">
      <c r="A186" s="235">
        <v>38</v>
      </c>
      <c r="B186" s="236" t="s">
        <v>442</v>
      </c>
      <c r="C186" s="245" t="s">
        <v>443</v>
      </c>
      <c r="D186" s="237" t="s">
        <v>322</v>
      </c>
      <c r="E186" s="238">
        <v>42.48</v>
      </c>
      <c r="F186" s="239"/>
      <c r="G186" s="240">
        <f>ROUND(E186*F186,2)</f>
        <v>0</v>
      </c>
      <c r="H186" s="239"/>
      <c r="I186" s="240">
        <f>ROUND(E186*H186,2)</f>
        <v>0</v>
      </c>
      <c r="J186" s="239"/>
      <c r="K186" s="240">
        <f>ROUND(E186*J186,2)</f>
        <v>0</v>
      </c>
      <c r="L186" s="240">
        <v>21</v>
      </c>
      <c r="M186" s="240">
        <f>G186*(1+L186/100)</f>
        <v>0</v>
      </c>
      <c r="N186" s="238">
        <v>7.3499999999999998E-3</v>
      </c>
      <c r="O186" s="238">
        <f>ROUND(E186*N186,2)</f>
        <v>0.31</v>
      </c>
      <c r="P186" s="238">
        <v>0</v>
      </c>
      <c r="Q186" s="238">
        <f>ROUND(E186*P186,2)</f>
        <v>0</v>
      </c>
      <c r="R186" s="240" t="s">
        <v>444</v>
      </c>
      <c r="S186" s="240" t="s">
        <v>166</v>
      </c>
      <c r="T186" s="241" t="s">
        <v>166</v>
      </c>
      <c r="U186" s="224">
        <v>3.3000000000000002E-2</v>
      </c>
      <c r="V186" s="224">
        <f>ROUND(E186*U186,2)</f>
        <v>1.4</v>
      </c>
      <c r="W186" s="224"/>
      <c r="X186" s="224" t="s">
        <v>279</v>
      </c>
      <c r="Y186" s="224" t="s">
        <v>169</v>
      </c>
      <c r="Z186" s="214"/>
      <c r="AA186" s="214"/>
      <c r="AB186" s="214"/>
      <c r="AC186" s="214"/>
      <c r="AD186" s="214"/>
      <c r="AE186" s="214"/>
      <c r="AF186" s="214"/>
      <c r="AG186" s="214" t="s">
        <v>303</v>
      </c>
      <c r="AH186" s="214"/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2" x14ac:dyDescent="0.2">
      <c r="A187" s="221"/>
      <c r="B187" s="222"/>
      <c r="C187" s="254" t="s">
        <v>445</v>
      </c>
      <c r="D187" s="252"/>
      <c r="E187" s="252"/>
      <c r="F187" s="252"/>
      <c r="G187" s="252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290</v>
      </c>
      <c r="AH187" s="214"/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2" x14ac:dyDescent="0.2">
      <c r="A188" s="221"/>
      <c r="B188" s="222"/>
      <c r="C188" s="246" t="s">
        <v>446</v>
      </c>
      <c r="D188" s="225"/>
      <c r="E188" s="226">
        <v>42.48</v>
      </c>
      <c r="F188" s="224"/>
      <c r="G188" s="22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172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1" x14ac:dyDescent="0.2">
      <c r="A189" s="235">
        <v>39</v>
      </c>
      <c r="B189" s="236" t="s">
        <v>447</v>
      </c>
      <c r="C189" s="245" t="s">
        <v>448</v>
      </c>
      <c r="D189" s="237" t="s">
        <v>322</v>
      </c>
      <c r="E189" s="238">
        <v>42.48</v>
      </c>
      <c r="F189" s="239"/>
      <c r="G189" s="240">
        <f>ROUND(E189*F189,2)</f>
        <v>0</v>
      </c>
      <c r="H189" s="239"/>
      <c r="I189" s="240">
        <f>ROUND(E189*H189,2)</f>
        <v>0</v>
      </c>
      <c r="J189" s="239"/>
      <c r="K189" s="240">
        <f>ROUND(E189*J189,2)</f>
        <v>0</v>
      </c>
      <c r="L189" s="240">
        <v>21</v>
      </c>
      <c r="M189" s="240">
        <f>G189*(1+L189/100)</f>
        <v>0</v>
      </c>
      <c r="N189" s="238">
        <v>0</v>
      </c>
      <c r="O189" s="238">
        <f>ROUND(E189*N189,2)</f>
        <v>0</v>
      </c>
      <c r="P189" s="238">
        <v>0</v>
      </c>
      <c r="Q189" s="238">
        <f>ROUND(E189*P189,2)</f>
        <v>0</v>
      </c>
      <c r="R189" s="240" t="s">
        <v>444</v>
      </c>
      <c r="S189" s="240" t="s">
        <v>166</v>
      </c>
      <c r="T189" s="241" t="s">
        <v>166</v>
      </c>
      <c r="U189" s="224">
        <v>2.1000000000000001E-2</v>
      </c>
      <c r="V189" s="224">
        <f>ROUND(E189*U189,2)</f>
        <v>0.89</v>
      </c>
      <c r="W189" s="224"/>
      <c r="X189" s="224" t="s">
        <v>279</v>
      </c>
      <c r="Y189" s="224" t="s">
        <v>169</v>
      </c>
      <c r="Z189" s="214"/>
      <c r="AA189" s="214"/>
      <c r="AB189" s="214"/>
      <c r="AC189" s="214"/>
      <c r="AD189" s="214"/>
      <c r="AE189" s="214"/>
      <c r="AF189" s="214"/>
      <c r="AG189" s="214" t="s">
        <v>303</v>
      </c>
      <c r="AH189" s="214"/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2" x14ac:dyDescent="0.2">
      <c r="A190" s="221"/>
      <c r="B190" s="222"/>
      <c r="C190" s="254" t="s">
        <v>449</v>
      </c>
      <c r="D190" s="252"/>
      <c r="E190" s="252"/>
      <c r="F190" s="252"/>
      <c r="G190" s="252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4"/>
      <c r="AA190" s="214"/>
      <c r="AB190" s="214"/>
      <c r="AC190" s="214"/>
      <c r="AD190" s="214"/>
      <c r="AE190" s="214"/>
      <c r="AF190" s="214"/>
      <c r="AG190" s="214" t="s">
        <v>290</v>
      </c>
      <c r="AH190" s="214"/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2" x14ac:dyDescent="0.2">
      <c r="A191" s="221"/>
      <c r="B191" s="222"/>
      <c r="C191" s="246" t="s">
        <v>446</v>
      </c>
      <c r="D191" s="225"/>
      <c r="E191" s="226">
        <v>42.48</v>
      </c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172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x14ac:dyDescent="0.2">
      <c r="A192" s="228" t="s">
        <v>161</v>
      </c>
      <c r="B192" s="229" t="s">
        <v>97</v>
      </c>
      <c r="C192" s="244" t="s">
        <v>98</v>
      </c>
      <c r="D192" s="230"/>
      <c r="E192" s="231"/>
      <c r="F192" s="232"/>
      <c r="G192" s="232">
        <f>SUMIF(AG193:AG202,"&lt;&gt;NOR",G193:G202)</f>
        <v>0</v>
      </c>
      <c r="H192" s="232"/>
      <c r="I192" s="232">
        <f>SUM(I193:I202)</f>
        <v>0</v>
      </c>
      <c r="J192" s="232"/>
      <c r="K192" s="232">
        <f>SUM(K193:K202)</f>
        <v>0</v>
      </c>
      <c r="L192" s="232"/>
      <c r="M192" s="232">
        <f>SUM(M193:M202)</f>
        <v>0</v>
      </c>
      <c r="N192" s="231"/>
      <c r="O192" s="231">
        <f>SUM(O193:O202)</f>
        <v>0</v>
      </c>
      <c r="P192" s="231"/>
      <c r="Q192" s="231">
        <f>SUM(Q193:Q202)</f>
        <v>0</v>
      </c>
      <c r="R192" s="232"/>
      <c r="S192" s="232"/>
      <c r="T192" s="233"/>
      <c r="U192" s="227"/>
      <c r="V192" s="227">
        <f>SUM(V193:V202)</f>
        <v>6.5299999999999994</v>
      </c>
      <c r="W192" s="227"/>
      <c r="X192" s="227"/>
      <c r="Y192" s="227"/>
      <c r="AG192" t="s">
        <v>162</v>
      </c>
    </row>
    <row r="193" spans="1:60" ht="22.5" outlineLevel="1" x14ac:dyDescent="0.2">
      <c r="A193" s="235">
        <v>40</v>
      </c>
      <c r="B193" s="236" t="s">
        <v>450</v>
      </c>
      <c r="C193" s="245" t="s">
        <v>451</v>
      </c>
      <c r="D193" s="237" t="s">
        <v>294</v>
      </c>
      <c r="E193" s="238">
        <v>18</v>
      </c>
      <c r="F193" s="239"/>
      <c r="G193" s="240">
        <f>ROUND(E193*F193,2)</f>
        <v>0</v>
      </c>
      <c r="H193" s="239"/>
      <c r="I193" s="240">
        <f>ROUND(E193*H193,2)</f>
        <v>0</v>
      </c>
      <c r="J193" s="239"/>
      <c r="K193" s="240">
        <f>ROUND(E193*J193,2)</f>
        <v>0</v>
      </c>
      <c r="L193" s="240">
        <v>21</v>
      </c>
      <c r="M193" s="240">
        <f>G193*(1+L193/100)</f>
        <v>0</v>
      </c>
      <c r="N193" s="238">
        <v>1.0000000000000001E-5</v>
      </c>
      <c r="O193" s="238">
        <f>ROUND(E193*N193,2)</f>
        <v>0</v>
      </c>
      <c r="P193" s="238">
        <v>0</v>
      </c>
      <c r="Q193" s="238">
        <f>ROUND(E193*P193,2)</f>
        <v>0</v>
      </c>
      <c r="R193" s="240" t="s">
        <v>406</v>
      </c>
      <c r="S193" s="240" t="s">
        <v>166</v>
      </c>
      <c r="T193" s="241" t="s">
        <v>166</v>
      </c>
      <c r="U193" s="224">
        <v>0.17100000000000001</v>
      </c>
      <c r="V193" s="224">
        <f>ROUND(E193*U193,2)</f>
        <v>3.08</v>
      </c>
      <c r="W193" s="224"/>
      <c r="X193" s="224" t="s">
        <v>279</v>
      </c>
      <c r="Y193" s="224" t="s">
        <v>169</v>
      </c>
      <c r="Z193" s="214"/>
      <c r="AA193" s="214"/>
      <c r="AB193" s="214"/>
      <c r="AC193" s="214"/>
      <c r="AD193" s="214"/>
      <c r="AE193" s="214"/>
      <c r="AF193" s="214"/>
      <c r="AG193" s="214" t="s">
        <v>280</v>
      </c>
      <c r="AH193" s="214"/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2" x14ac:dyDescent="0.2">
      <c r="A194" s="221"/>
      <c r="B194" s="222"/>
      <c r="C194" s="254" t="s">
        <v>452</v>
      </c>
      <c r="D194" s="252"/>
      <c r="E194" s="252"/>
      <c r="F194" s="252"/>
      <c r="G194" s="252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290</v>
      </c>
      <c r="AH194" s="214"/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2" x14ac:dyDescent="0.2">
      <c r="A195" s="221"/>
      <c r="B195" s="222"/>
      <c r="C195" s="246" t="s">
        <v>453</v>
      </c>
      <c r="D195" s="225"/>
      <c r="E195" s="226">
        <v>18</v>
      </c>
      <c r="F195" s="224"/>
      <c r="G195" s="224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172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outlineLevel="3" x14ac:dyDescent="0.2">
      <c r="A196" s="221"/>
      <c r="B196" s="222"/>
      <c r="C196" s="246" t="s">
        <v>454</v>
      </c>
      <c r="D196" s="225"/>
      <c r="E196" s="226"/>
      <c r="F196" s="224"/>
      <c r="G196" s="224"/>
      <c r="H196" s="224"/>
      <c r="I196" s="224"/>
      <c r="J196" s="224"/>
      <c r="K196" s="224"/>
      <c r="L196" s="224"/>
      <c r="M196" s="224"/>
      <c r="N196" s="223"/>
      <c r="O196" s="223"/>
      <c r="P196" s="223"/>
      <c r="Q196" s="223"/>
      <c r="R196" s="224"/>
      <c r="S196" s="224"/>
      <c r="T196" s="224"/>
      <c r="U196" s="224"/>
      <c r="V196" s="224"/>
      <c r="W196" s="224"/>
      <c r="X196" s="224"/>
      <c r="Y196" s="224"/>
      <c r="Z196" s="214"/>
      <c r="AA196" s="214"/>
      <c r="AB196" s="214"/>
      <c r="AC196" s="214"/>
      <c r="AD196" s="214"/>
      <c r="AE196" s="214"/>
      <c r="AF196" s="214"/>
      <c r="AG196" s="214" t="s">
        <v>172</v>
      </c>
      <c r="AH196" s="214">
        <v>0</v>
      </c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1" x14ac:dyDescent="0.2">
      <c r="A197" s="235">
        <v>41</v>
      </c>
      <c r="B197" s="236" t="s">
        <v>455</v>
      </c>
      <c r="C197" s="245" t="s">
        <v>456</v>
      </c>
      <c r="D197" s="237" t="s">
        <v>294</v>
      </c>
      <c r="E197" s="238">
        <v>18</v>
      </c>
      <c r="F197" s="239"/>
      <c r="G197" s="240">
        <f>ROUND(E197*F197,2)</f>
        <v>0</v>
      </c>
      <c r="H197" s="239"/>
      <c r="I197" s="240">
        <f>ROUND(E197*H197,2)</f>
        <v>0</v>
      </c>
      <c r="J197" s="239"/>
      <c r="K197" s="240">
        <f>ROUND(E197*J197,2)</f>
        <v>0</v>
      </c>
      <c r="L197" s="240">
        <v>21</v>
      </c>
      <c r="M197" s="240">
        <f>G197*(1+L197/100)</f>
        <v>0</v>
      </c>
      <c r="N197" s="238">
        <v>2.0000000000000001E-4</v>
      </c>
      <c r="O197" s="238">
        <f>ROUND(E197*N197,2)</f>
        <v>0</v>
      </c>
      <c r="P197" s="238">
        <v>0</v>
      </c>
      <c r="Q197" s="238">
        <f>ROUND(E197*P197,2)</f>
        <v>0</v>
      </c>
      <c r="R197" s="240" t="s">
        <v>406</v>
      </c>
      <c r="S197" s="240" t="s">
        <v>166</v>
      </c>
      <c r="T197" s="241" t="s">
        <v>166</v>
      </c>
      <c r="U197" s="224">
        <v>8.5999999999999993E-2</v>
      </c>
      <c r="V197" s="224">
        <f>ROUND(E197*U197,2)</f>
        <v>1.55</v>
      </c>
      <c r="W197" s="224"/>
      <c r="X197" s="224" t="s">
        <v>279</v>
      </c>
      <c r="Y197" s="224" t="s">
        <v>169</v>
      </c>
      <c r="Z197" s="214"/>
      <c r="AA197" s="214"/>
      <c r="AB197" s="214"/>
      <c r="AC197" s="214"/>
      <c r="AD197" s="214"/>
      <c r="AE197" s="214"/>
      <c r="AF197" s="214"/>
      <c r="AG197" s="214" t="s">
        <v>280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54" t="s">
        <v>452</v>
      </c>
      <c r="D198" s="252"/>
      <c r="E198" s="252"/>
      <c r="F198" s="252"/>
      <c r="G198" s="252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290</v>
      </c>
      <c r="AH198" s="214"/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2" x14ac:dyDescent="0.2">
      <c r="A199" s="221"/>
      <c r="B199" s="222"/>
      <c r="C199" s="246" t="s">
        <v>453</v>
      </c>
      <c r="D199" s="225"/>
      <c r="E199" s="226">
        <v>18</v>
      </c>
      <c r="F199" s="224"/>
      <c r="G199" s="22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4"/>
      <c r="AA199" s="214"/>
      <c r="AB199" s="214"/>
      <c r="AC199" s="214"/>
      <c r="AD199" s="214"/>
      <c r="AE199" s="214"/>
      <c r="AF199" s="214"/>
      <c r="AG199" s="214" t="s">
        <v>172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3" x14ac:dyDescent="0.2">
      <c r="A200" s="221"/>
      <c r="B200" s="222"/>
      <c r="C200" s="246" t="s">
        <v>454</v>
      </c>
      <c r="D200" s="225"/>
      <c r="E200" s="226"/>
      <c r="F200" s="224"/>
      <c r="G200" s="22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172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ht="22.5" outlineLevel="1" x14ac:dyDescent="0.2">
      <c r="A201" s="235">
        <v>42</v>
      </c>
      <c r="B201" s="236" t="s">
        <v>457</v>
      </c>
      <c r="C201" s="245" t="s">
        <v>458</v>
      </c>
      <c r="D201" s="237" t="s">
        <v>389</v>
      </c>
      <c r="E201" s="238">
        <v>12</v>
      </c>
      <c r="F201" s="239"/>
      <c r="G201" s="240">
        <f>ROUND(E201*F201,2)</f>
        <v>0</v>
      </c>
      <c r="H201" s="239"/>
      <c r="I201" s="240">
        <f>ROUND(E201*H201,2)</f>
        <v>0</v>
      </c>
      <c r="J201" s="239"/>
      <c r="K201" s="240">
        <f>ROUND(E201*J201,2)</f>
        <v>0</v>
      </c>
      <c r="L201" s="240">
        <v>21</v>
      </c>
      <c r="M201" s="240">
        <f>G201*(1+L201/100)</f>
        <v>0</v>
      </c>
      <c r="N201" s="238">
        <v>0</v>
      </c>
      <c r="O201" s="238">
        <f>ROUND(E201*N201,2)</f>
        <v>0</v>
      </c>
      <c r="P201" s="238">
        <v>0</v>
      </c>
      <c r="Q201" s="238">
        <f>ROUND(E201*P201,2)</f>
        <v>0</v>
      </c>
      <c r="R201" s="240" t="s">
        <v>380</v>
      </c>
      <c r="S201" s="240" t="s">
        <v>166</v>
      </c>
      <c r="T201" s="241" t="s">
        <v>166</v>
      </c>
      <c r="U201" s="224">
        <v>0.158</v>
      </c>
      <c r="V201" s="224">
        <f>ROUND(E201*U201,2)</f>
        <v>1.9</v>
      </c>
      <c r="W201" s="224"/>
      <c r="X201" s="224" t="s">
        <v>279</v>
      </c>
      <c r="Y201" s="224" t="s">
        <v>169</v>
      </c>
      <c r="Z201" s="214"/>
      <c r="AA201" s="214"/>
      <c r="AB201" s="214"/>
      <c r="AC201" s="214"/>
      <c r="AD201" s="214"/>
      <c r="AE201" s="214"/>
      <c r="AF201" s="214"/>
      <c r="AG201" s="214" t="s">
        <v>303</v>
      </c>
      <c r="AH201" s="214"/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2" x14ac:dyDescent="0.2">
      <c r="A202" s="221"/>
      <c r="B202" s="222"/>
      <c r="C202" s="246" t="s">
        <v>459</v>
      </c>
      <c r="D202" s="225"/>
      <c r="E202" s="226">
        <v>12</v>
      </c>
      <c r="F202" s="224"/>
      <c r="G202" s="22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4"/>
      <c r="AA202" s="214"/>
      <c r="AB202" s="214"/>
      <c r="AC202" s="214"/>
      <c r="AD202" s="214"/>
      <c r="AE202" s="214"/>
      <c r="AF202" s="214"/>
      <c r="AG202" s="214" t="s">
        <v>172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x14ac:dyDescent="0.2">
      <c r="A203" s="228" t="s">
        <v>161</v>
      </c>
      <c r="B203" s="229" t="s">
        <v>99</v>
      </c>
      <c r="C203" s="244" t="s">
        <v>100</v>
      </c>
      <c r="D203" s="230"/>
      <c r="E203" s="231"/>
      <c r="F203" s="232"/>
      <c r="G203" s="232">
        <f>SUMIF(AG204:AG211,"&lt;&gt;NOR",G204:G211)</f>
        <v>0</v>
      </c>
      <c r="H203" s="232"/>
      <c r="I203" s="232">
        <f>SUM(I204:I211)</f>
        <v>0</v>
      </c>
      <c r="J203" s="232"/>
      <c r="K203" s="232">
        <f>SUM(K204:K211)</f>
        <v>0</v>
      </c>
      <c r="L203" s="232"/>
      <c r="M203" s="232">
        <f>SUM(M204:M211)</f>
        <v>0</v>
      </c>
      <c r="N203" s="231"/>
      <c r="O203" s="231">
        <f>SUM(O204:O211)</f>
        <v>0</v>
      </c>
      <c r="P203" s="231"/>
      <c r="Q203" s="231">
        <f>SUM(Q204:Q211)</f>
        <v>1.17</v>
      </c>
      <c r="R203" s="232"/>
      <c r="S203" s="232"/>
      <c r="T203" s="233"/>
      <c r="U203" s="227"/>
      <c r="V203" s="227">
        <f>SUM(V204:V211)</f>
        <v>12.95</v>
      </c>
      <c r="W203" s="227"/>
      <c r="X203" s="227"/>
      <c r="Y203" s="227"/>
      <c r="AG203" t="s">
        <v>162</v>
      </c>
    </row>
    <row r="204" spans="1:60" ht="22.5" outlineLevel="1" x14ac:dyDescent="0.2">
      <c r="A204" s="235">
        <v>43</v>
      </c>
      <c r="B204" s="236" t="s">
        <v>460</v>
      </c>
      <c r="C204" s="245" t="s">
        <v>461</v>
      </c>
      <c r="D204" s="237" t="s">
        <v>322</v>
      </c>
      <c r="E204" s="238">
        <v>0.16</v>
      </c>
      <c r="F204" s="239"/>
      <c r="G204" s="240">
        <f>ROUND(E204*F204,2)</f>
        <v>0</v>
      </c>
      <c r="H204" s="239"/>
      <c r="I204" s="240">
        <f>ROUND(E204*H204,2)</f>
        <v>0</v>
      </c>
      <c r="J204" s="239"/>
      <c r="K204" s="240">
        <f>ROUND(E204*J204,2)</f>
        <v>0</v>
      </c>
      <c r="L204" s="240">
        <v>21</v>
      </c>
      <c r="M204" s="240">
        <f>G204*(1+L204/100)</f>
        <v>0</v>
      </c>
      <c r="N204" s="238">
        <v>1.2800000000000001E-3</v>
      </c>
      <c r="O204" s="238">
        <f>ROUND(E204*N204,2)</f>
        <v>0</v>
      </c>
      <c r="P204" s="238">
        <v>1.8</v>
      </c>
      <c r="Q204" s="238">
        <f>ROUND(E204*P204,2)</f>
        <v>0.28999999999999998</v>
      </c>
      <c r="R204" s="240" t="s">
        <v>462</v>
      </c>
      <c r="S204" s="240" t="s">
        <v>166</v>
      </c>
      <c r="T204" s="241" t="s">
        <v>166</v>
      </c>
      <c r="U204" s="224">
        <v>1.52</v>
      </c>
      <c r="V204" s="224">
        <f>ROUND(E204*U204,2)</f>
        <v>0.24</v>
      </c>
      <c r="W204" s="224"/>
      <c r="X204" s="224" t="s">
        <v>279</v>
      </c>
      <c r="Y204" s="224" t="s">
        <v>169</v>
      </c>
      <c r="Z204" s="214"/>
      <c r="AA204" s="214"/>
      <c r="AB204" s="214"/>
      <c r="AC204" s="214"/>
      <c r="AD204" s="214"/>
      <c r="AE204" s="214"/>
      <c r="AF204" s="214"/>
      <c r="AG204" s="214" t="s">
        <v>303</v>
      </c>
      <c r="AH204" s="214"/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ht="22.5" outlineLevel="2" x14ac:dyDescent="0.2">
      <c r="A205" s="221"/>
      <c r="B205" s="222"/>
      <c r="C205" s="254" t="s">
        <v>463</v>
      </c>
      <c r="D205" s="252"/>
      <c r="E205" s="252"/>
      <c r="F205" s="252"/>
      <c r="G205" s="252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290</v>
      </c>
      <c r="AH205" s="214"/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42" t="str">
        <f>C205</f>
        <v>nebo vybourání otvorů průřezové plochy přes 4 m2 ve zdivu nadzákladovém, včetně pomocného lešení o výšce podlahy do 1900 mm a pro zatížení do 1,5 kPa  (150 kg/m2)</v>
      </c>
      <c r="BB205" s="214"/>
      <c r="BC205" s="214"/>
      <c r="BD205" s="214"/>
      <c r="BE205" s="214"/>
      <c r="BF205" s="214"/>
      <c r="BG205" s="214"/>
      <c r="BH205" s="214"/>
    </row>
    <row r="206" spans="1:60" outlineLevel="2" x14ac:dyDescent="0.2">
      <c r="A206" s="221"/>
      <c r="B206" s="222"/>
      <c r="C206" s="246" t="s">
        <v>464</v>
      </c>
      <c r="D206" s="225"/>
      <c r="E206" s="226">
        <v>0.16</v>
      </c>
      <c r="F206" s="224"/>
      <c r="G206" s="224"/>
      <c r="H206" s="224"/>
      <c r="I206" s="224"/>
      <c r="J206" s="224"/>
      <c r="K206" s="224"/>
      <c r="L206" s="224"/>
      <c r="M206" s="224"/>
      <c r="N206" s="223"/>
      <c r="O206" s="223"/>
      <c r="P206" s="223"/>
      <c r="Q206" s="223"/>
      <c r="R206" s="224"/>
      <c r="S206" s="224"/>
      <c r="T206" s="224"/>
      <c r="U206" s="224"/>
      <c r="V206" s="224"/>
      <c r="W206" s="224"/>
      <c r="X206" s="224"/>
      <c r="Y206" s="224"/>
      <c r="Z206" s="214"/>
      <c r="AA206" s="214"/>
      <c r="AB206" s="214"/>
      <c r="AC206" s="214"/>
      <c r="AD206" s="214"/>
      <c r="AE206" s="214"/>
      <c r="AF206" s="214"/>
      <c r="AG206" s="214" t="s">
        <v>172</v>
      </c>
      <c r="AH206" s="214">
        <v>0</v>
      </c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ht="33.75" outlineLevel="1" x14ac:dyDescent="0.2">
      <c r="A207" s="235">
        <v>44</v>
      </c>
      <c r="B207" s="236" t="s">
        <v>465</v>
      </c>
      <c r="C207" s="245" t="s">
        <v>466</v>
      </c>
      <c r="D207" s="237" t="s">
        <v>294</v>
      </c>
      <c r="E207" s="238">
        <v>3.8</v>
      </c>
      <c r="F207" s="239"/>
      <c r="G207" s="240">
        <f>ROUND(E207*F207,2)</f>
        <v>0</v>
      </c>
      <c r="H207" s="239"/>
      <c r="I207" s="240">
        <f>ROUND(E207*H207,2)</f>
        <v>0</v>
      </c>
      <c r="J207" s="239"/>
      <c r="K207" s="240">
        <f>ROUND(E207*J207,2)</f>
        <v>0</v>
      </c>
      <c r="L207" s="240">
        <v>21</v>
      </c>
      <c r="M207" s="240">
        <f>G207*(1+L207/100)</f>
        <v>0</v>
      </c>
      <c r="N207" s="238">
        <v>1E-3</v>
      </c>
      <c r="O207" s="238">
        <f>ROUND(E207*N207,2)</f>
        <v>0</v>
      </c>
      <c r="P207" s="238">
        <v>6.3E-2</v>
      </c>
      <c r="Q207" s="238">
        <f>ROUND(E207*P207,2)</f>
        <v>0.24</v>
      </c>
      <c r="R207" s="240" t="s">
        <v>462</v>
      </c>
      <c r="S207" s="240" t="s">
        <v>166</v>
      </c>
      <c r="T207" s="241" t="s">
        <v>166</v>
      </c>
      <c r="U207" s="224">
        <v>0.71799999999999997</v>
      </c>
      <c r="V207" s="224">
        <f>ROUND(E207*U207,2)</f>
        <v>2.73</v>
      </c>
      <c r="W207" s="224"/>
      <c r="X207" s="224" t="s">
        <v>279</v>
      </c>
      <c r="Y207" s="224" t="s">
        <v>169</v>
      </c>
      <c r="Z207" s="214"/>
      <c r="AA207" s="214"/>
      <c r="AB207" s="214"/>
      <c r="AC207" s="214"/>
      <c r="AD207" s="214"/>
      <c r="AE207" s="214"/>
      <c r="AF207" s="214"/>
      <c r="AG207" s="214" t="s">
        <v>303</v>
      </c>
      <c r="AH207" s="214"/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2" x14ac:dyDescent="0.2">
      <c r="A208" s="221"/>
      <c r="B208" s="222"/>
      <c r="C208" s="246" t="s">
        <v>467</v>
      </c>
      <c r="D208" s="225"/>
      <c r="E208" s="226">
        <v>2.4</v>
      </c>
      <c r="F208" s="224"/>
      <c r="G208" s="224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172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46" t="s">
        <v>468</v>
      </c>
      <c r="D209" s="225"/>
      <c r="E209" s="226">
        <v>1.4</v>
      </c>
      <c r="F209" s="224"/>
      <c r="G209" s="22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172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1" x14ac:dyDescent="0.2">
      <c r="A210" s="235">
        <v>45</v>
      </c>
      <c r="B210" s="236" t="s">
        <v>469</v>
      </c>
      <c r="C210" s="245" t="s">
        <v>470</v>
      </c>
      <c r="D210" s="237" t="s">
        <v>294</v>
      </c>
      <c r="E210" s="238">
        <v>45.38</v>
      </c>
      <c r="F210" s="239"/>
      <c r="G210" s="240">
        <f>ROUND(E210*F210,2)</f>
        <v>0</v>
      </c>
      <c r="H210" s="239"/>
      <c r="I210" s="240">
        <f>ROUND(E210*H210,2)</f>
        <v>0</v>
      </c>
      <c r="J210" s="239"/>
      <c r="K210" s="240">
        <f>ROUND(E210*J210,2)</f>
        <v>0</v>
      </c>
      <c r="L210" s="240">
        <v>21</v>
      </c>
      <c r="M210" s="240">
        <f>G210*(1+L210/100)</f>
        <v>0</v>
      </c>
      <c r="N210" s="238">
        <v>0</v>
      </c>
      <c r="O210" s="238">
        <f>ROUND(E210*N210,2)</f>
        <v>0</v>
      </c>
      <c r="P210" s="238">
        <v>1.4E-2</v>
      </c>
      <c r="Q210" s="238">
        <f>ROUND(E210*P210,2)</f>
        <v>0.64</v>
      </c>
      <c r="R210" s="240" t="s">
        <v>462</v>
      </c>
      <c r="S210" s="240" t="s">
        <v>166</v>
      </c>
      <c r="T210" s="241" t="s">
        <v>166</v>
      </c>
      <c r="U210" s="224">
        <v>0.22</v>
      </c>
      <c r="V210" s="224">
        <f>ROUND(E210*U210,2)</f>
        <v>9.98</v>
      </c>
      <c r="W210" s="224"/>
      <c r="X210" s="224" t="s">
        <v>279</v>
      </c>
      <c r="Y210" s="224" t="s">
        <v>169</v>
      </c>
      <c r="Z210" s="214"/>
      <c r="AA210" s="214"/>
      <c r="AB210" s="214"/>
      <c r="AC210" s="214"/>
      <c r="AD210" s="214"/>
      <c r="AE210" s="214"/>
      <c r="AF210" s="214"/>
      <c r="AG210" s="214" t="s">
        <v>303</v>
      </c>
      <c r="AH210" s="214"/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outlineLevel="2" x14ac:dyDescent="0.2">
      <c r="A211" s="221"/>
      <c r="B211" s="222"/>
      <c r="C211" s="246" t="s">
        <v>336</v>
      </c>
      <c r="D211" s="225"/>
      <c r="E211" s="226">
        <v>45.38</v>
      </c>
      <c r="F211" s="224"/>
      <c r="G211" s="224"/>
      <c r="H211" s="224"/>
      <c r="I211" s="224"/>
      <c r="J211" s="224"/>
      <c r="K211" s="224"/>
      <c r="L211" s="224"/>
      <c r="M211" s="224"/>
      <c r="N211" s="223"/>
      <c r="O211" s="223"/>
      <c r="P211" s="223"/>
      <c r="Q211" s="223"/>
      <c r="R211" s="224"/>
      <c r="S211" s="224"/>
      <c r="T211" s="224"/>
      <c r="U211" s="224"/>
      <c r="V211" s="224"/>
      <c r="W211" s="224"/>
      <c r="X211" s="224"/>
      <c r="Y211" s="224"/>
      <c r="Z211" s="214"/>
      <c r="AA211" s="214"/>
      <c r="AB211" s="214"/>
      <c r="AC211" s="214"/>
      <c r="AD211" s="214"/>
      <c r="AE211" s="214"/>
      <c r="AF211" s="214"/>
      <c r="AG211" s="214" t="s">
        <v>172</v>
      </c>
      <c r="AH211" s="214">
        <v>0</v>
      </c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x14ac:dyDescent="0.2">
      <c r="A212" s="228" t="s">
        <v>161</v>
      </c>
      <c r="B212" s="229" t="s">
        <v>101</v>
      </c>
      <c r="C212" s="244" t="s">
        <v>102</v>
      </c>
      <c r="D212" s="230"/>
      <c r="E212" s="231"/>
      <c r="F212" s="232"/>
      <c r="G212" s="232">
        <f>SUMIF(AG213:AG225,"&lt;&gt;NOR",G213:G225)</f>
        <v>0</v>
      </c>
      <c r="H212" s="232"/>
      <c r="I212" s="232">
        <f>SUM(I213:I225)</f>
        <v>0</v>
      </c>
      <c r="J212" s="232"/>
      <c r="K212" s="232">
        <f>SUM(K213:K225)</f>
        <v>0</v>
      </c>
      <c r="L212" s="232"/>
      <c r="M212" s="232">
        <f>SUM(M213:M225)</f>
        <v>0</v>
      </c>
      <c r="N212" s="231"/>
      <c r="O212" s="231">
        <f>SUM(O213:O225)</f>
        <v>0</v>
      </c>
      <c r="P212" s="231"/>
      <c r="Q212" s="231">
        <f>SUM(Q213:Q225)</f>
        <v>0.23</v>
      </c>
      <c r="R212" s="232"/>
      <c r="S212" s="232"/>
      <c r="T212" s="233"/>
      <c r="U212" s="227"/>
      <c r="V212" s="227">
        <f>SUM(V213:V225)</f>
        <v>22.09</v>
      </c>
      <c r="W212" s="227"/>
      <c r="X212" s="227"/>
      <c r="Y212" s="227"/>
      <c r="AG212" t="s">
        <v>162</v>
      </c>
    </row>
    <row r="213" spans="1:60" ht="22.5" outlineLevel="1" x14ac:dyDescent="0.2">
      <c r="A213" s="235">
        <v>46</v>
      </c>
      <c r="B213" s="236" t="s">
        <v>471</v>
      </c>
      <c r="C213" s="245" t="s">
        <v>472</v>
      </c>
      <c r="D213" s="237" t="s">
        <v>389</v>
      </c>
      <c r="E213" s="238">
        <v>25</v>
      </c>
      <c r="F213" s="239"/>
      <c r="G213" s="240">
        <f>ROUND(E213*F213,2)</f>
        <v>0</v>
      </c>
      <c r="H213" s="239"/>
      <c r="I213" s="240">
        <f>ROUND(E213*H213,2)</f>
        <v>0</v>
      </c>
      <c r="J213" s="239"/>
      <c r="K213" s="240">
        <f>ROUND(E213*J213,2)</f>
        <v>0</v>
      </c>
      <c r="L213" s="240">
        <v>21</v>
      </c>
      <c r="M213" s="240">
        <f>G213*(1+L213/100)</f>
        <v>0</v>
      </c>
      <c r="N213" s="238">
        <v>0</v>
      </c>
      <c r="O213" s="238">
        <f>ROUND(E213*N213,2)</f>
        <v>0</v>
      </c>
      <c r="P213" s="238">
        <v>8.9999999999999993E-3</v>
      </c>
      <c r="Q213" s="238">
        <f>ROUND(E213*P213,2)</f>
        <v>0.23</v>
      </c>
      <c r="R213" s="240" t="s">
        <v>462</v>
      </c>
      <c r="S213" s="240" t="s">
        <v>166</v>
      </c>
      <c r="T213" s="241" t="s">
        <v>166</v>
      </c>
      <c r="U213" s="224">
        <v>0.86699999999999999</v>
      </c>
      <c r="V213" s="224">
        <f>ROUND(E213*U213,2)</f>
        <v>21.68</v>
      </c>
      <c r="W213" s="224"/>
      <c r="X213" s="224" t="s">
        <v>279</v>
      </c>
      <c r="Y213" s="224" t="s">
        <v>169</v>
      </c>
      <c r="Z213" s="214"/>
      <c r="AA213" s="214"/>
      <c r="AB213" s="214"/>
      <c r="AC213" s="214"/>
      <c r="AD213" s="214"/>
      <c r="AE213" s="214"/>
      <c r="AF213" s="214"/>
      <c r="AG213" s="214" t="s">
        <v>303</v>
      </c>
      <c r="AH213" s="214"/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2" x14ac:dyDescent="0.2">
      <c r="A214" s="221"/>
      <c r="B214" s="222"/>
      <c r="C214" s="246" t="s">
        <v>473</v>
      </c>
      <c r="D214" s="225"/>
      <c r="E214" s="226">
        <v>25</v>
      </c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172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1" x14ac:dyDescent="0.2">
      <c r="A215" s="235">
        <v>47</v>
      </c>
      <c r="B215" s="236" t="s">
        <v>474</v>
      </c>
      <c r="C215" s="245" t="s">
        <v>475</v>
      </c>
      <c r="D215" s="237" t="s">
        <v>476</v>
      </c>
      <c r="E215" s="238">
        <v>3.9707499999999998</v>
      </c>
      <c r="F215" s="239"/>
      <c r="G215" s="240">
        <f>ROUND(E215*F215,2)</f>
        <v>0</v>
      </c>
      <c r="H215" s="239"/>
      <c r="I215" s="240">
        <f>ROUND(E215*H215,2)</f>
        <v>0</v>
      </c>
      <c r="J215" s="239"/>
      <c r="K215" s="240">
        <f>ROUND(E215*J215,2)</f>
        <v>0</v>
      </c>
      <c r="L215" s="240">
        <v>21</v>
      </c>
      <c r="M215" s="240">
        <f>G215*(1+L215/100)</f>
        <v>0</v>
      </c>
      <c r="N215" s="238">
        <v>0</v>
      </c>
      <c r="O215" s="238">
        <f>ROUND(E215*N215,2)</f>
        <v>0</v>
      </c>
      <c r="P215" s="238">
        <v>0</v>
      </c>
      <c r="Q215" s="238">
        <f>ROUND(E215*P215,2)</f>
        <v>0</v>
      </c>
      <c r="R215" s="240" t="s">
        <v>363</v>
      </c>
      <c r="S215" s="240" t="s">
        <v>166</v>
      </c>
      <c r="T215" s="241" t="s">
        <v>166</v>
      </c>
      <c r="U215" s="224">
        <v>9.9000000000000005E-2</v>
      </c>
      <c r="V215" s="224">
        <f>ROUND(E215*U215,2)</f>
        <v>0.39</v>
      </c>
      <c r="W215" s="224"/>
      <c r="X215" s="224" t="s">
        <v>279</v>
      </c>
      <c r="Y215" s="224" t="s">
        <v>169</v>
      </c>
      <c r="Z215" s="214"/>
      <c r="AA215" s="214"/>
      <c r="AB215" s="214"/>
      <c r="AC215" s="214"/>
      <c r="AD215" s="214"/>
      <c r="AE215" s="214"/>
      <c r="AF215" s="214"/>
      <c r="AG215" s="214" t="s">
        <v>477</v>
      </c>
      <c r="AH215" s="214"/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outlineLevel="2" x14ac:dyDescent="0.2">
      <c r="A216" s="221"/>
      <c r="B216" s="222"/>
      <c r="C216" s="254" t="s">
        <v>478</v>
      </c>
      <c r="D216" s="252"/>
      <c r="E216" s="252"/>
      <c r="F216" s="252"/>
      <c r="G216" s="252"/>
      <c r="H216" s="224"/>
      <c r="I216" s="224"/>
      <c r="J216" s="224"/>
      <c r="K216" s="224"/>
      <c r="L216" s="224"/>
      <c r="M216" s="224"/>
      <c r="N216" s="223"/>
      <c r="O216" s="223"/>
      <c r="P216" s="223"/>
      <c r="Q216" s="223"/>
      <c r="R216" s="224"/>
      <c r="S216" s="224"/>
      <c r="T216" s="224"/>
      <c r="U216" s="224"/>
      <c r="V216" s="224"/>
      <c r="W216" s="224"/>
      <c r="X216" s="224"/>
      <c r="Y216" s="224"/>
      <c r="Z216" s="214"/>
      <c r="AA216" s="214"/>
      <c r="AB216" s="214"/>
      <c r="AC216" s="214"/>
      <c r="AD216" s="214"/>
      <c r="AE216" s="214"/>
      <c r="AF216" s="214"/>
      <c r="AG216" s="214" t="s">
        <v>290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46" t="s">
        <v>479</v>
      </c>
      <c r="D217" s="225"/>
      <c r="E217" s="226">
        <v>3.9707499999999998</v>
      </c>
      <c r="F217" s="224"/>
      <c r="G217" s="224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4"/>
      <c r="AA217" s="214"/>
      <c r="AB217" s="214"/>
      <c r="AC217" s="214"/>
      <c r="AD217" s="214"/>
      <c r="AE217" s="214"/>
      <c r="AF217" s="214"/>
      <c r="AG217" s="214" t="s">
        <v>172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">
      <c r="A218" s="221"/>
      <c r="B218" s="222"/>
      <c r="C218" s="246" t="s">
        <v>480</v>
      </c>
      <c r="D218" s="225"/>
      <c r="E218" s="226"/>
      <c r="F218" s="224"/>
      <c r="G218" s="22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4"/>
      <c r="AA218" s="214"/>
      <c r="AB218" s="214"/>
      <c r="AC218" s="214"/>
      <c r="AD218" s="214"/>
      <c r="AE218" s="214"/>
      <c r="AF218" s="214"/>
      <c r="AG218" s="214" t="s">
        <v>172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1" x14ac:dyDescent="0.2">
      <c r="A219" s="235">
        <v>48</v>
      </c>
      <c r="B219" s="236" t="s">
        <v>481</v>
      </c>
      <c r="C219" s="245" t="s">
        <v>482</v>
      </c>
      <c r="D219" s="237" t="s">
        <v>476</v>
      </c>
      <c r="E219" s="238">
        <v>3.9707499999999998</v>
      </c>
      <c r="F219" s="239"/>
      <c r="G219" s="240">
        <f>ROUND(E219*F219,2)</f>
        <v>0</v>
      </c>
      <c r="H219" s="239"/>
      <c r="I219" s="240">
        <f>ROUND(E219*H219,2)</f>
        <v>0</v>
      </c>
      <c r="J219" s="239"/>
      <c r="K219" s="240">
        <f>ROUND(E219*J219,2)</f>
        <v>0</v>
      </c>
      <c r="L219" s="240">
        <v>21</v>
      </c>
      <c r="M219" s="240">
        <f>G219*(1+L219/100)</f>
        <v>0</v>
      </c>
      <c r="N219" s="238">
        <v>0</v>
      </c>
      <c r="O219" s="238">
        <f>ROUND(E219*N219,2)</f>
        <v>0</v>
      </c>
      <c r="P219" s="238">
        <v>0</v>
      </c>
      <c r="Q219" s="238">
        <f>ROUND(E219*P219,2)</f>
        <v>0</v>
      </c>
      <c r="R219" s="240" t="s">
        <v>462</v>
      </c>
      <c r="S219" s="240" t="s">
        <v>166</v>
      </c>
      <c r="T219" s="241" t="s">
        <v>166</v>
      </c>
      <c r="U219" s="224">
        <v>0</v>
      </c>
      <c r="V219" s="224">
        <f>ROUND(E219*U219,2)</f>
        <v>0</v>
      </c>
      <c r="W219" s="224"/>
      <c r="X219" s="224" t="s">
        <v>279</v>
      </c>
      <c r="Y219" s="224" t="s">
        <v>169</v>
      </c>
      <c r="Z219" s="214"/>
      <c r="AA219" s="214"/>
      <c r="AB219" s="214"/>
      <c r="AC219" s="214"/>
      <c r="AD219" s="214"/>
      <c r="AE219" s="214"/>
      <c r="AF219" s="214"/>
      <c r="AG219" s="214" t="s">
        <v>280</v>
      </c>
      <c r="AH219" s="214"/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2" x14ac:dyDescent="0.2">
      <c r="A220" s="221"/>
      <c r="B220" s="222"/>
      <c r="C220" s="246" t="s">
        <v>479</v>
      </c>
      <c r="D220" s="225"/>
      <c r="E220" s="226">
        <v>3.9707499999999998</v>
      </c>
      <c r="F220" s="224"/>
      <c r="G220" s="22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4"/>
      <c r="AA220" s="214"/>
      <c r="AB220" s="214"/>
      <c r="AC220" s="214"/>
      <c r="AD220" s="214"/>
      <c r="AE220" s="214"/>
      <c r="AF220" s="214"/>
      <c r="AG220" s="214" t="s">
        <v>172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3" x14ac:dyDescent="0.2">
      <c r="A221" s="221"/>
      <c r="B221" s="222"/>
      <c r="C221" s="246" t="s">
        <v>480</v>
      </c>
      <c r="D221" s="225"/>
      <c r="E221" s="226"/>
      <c r="F221" s="224"/>
      <c r="G221" s="224"/>
      <c r="H221" s="224"/>
      <c r="I221" s="224"/>
      <c r="J221" s="224"/>
      <c r="K221" s="224"/>
      <c r="L221" s="224"/>
      <c r="M221" s="224"/>
      <c r="N221" s="223"/>
      <c r="O221" s="223"/>
      <c r="P221" s="223"/>
      <c r="Q221" s="223"/>
      <c r="R221" s="224"/>
      <c r="S221" s="224"/>
      <c r="T221" s="224"/>
      <c r="U221" s="224"/>
      <c r="V221" s="224"/>
      <c r="W221" s="224"/>
      <c r="X221" s="224"/>
      <c r="Y221" s="224"/>
      <c r="Z221" s="214"/>
      <c r="AA221" s="214"/>
      <c r="AB221" s="214"/>
      <c r="AC221" s="214"/>
      <c r="AD221" s="214"/>
      <c r="AE221" s="214"/>
      <c r="AF221" s="214"/>
      <c r="AG221" s="214" t="s">
        <v>172</v>
      </c>
      <c r="AH221" s="214">
        <v>0</v>
      </c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1" x14ac:dyDescent="0.2">
      <c r="A222" s="235">
        <v>49</v>
      </c>
      <c r="B222" s="236" t="s">
        <v>483</v>
      </c>
      <c r="C222" s="245" t="s">
        <v>484</v>
      </c>
      <c r="D222" s="237" t="s">
        <v>476</v>
      </c>
      <c r="E222" s="238">
        <v>3.9707499999999998</v>
      </c>
      <c r="F222" s="239"/>
      <c r="G222" s="240">
        <f>ROUND(E222*F222,2)</f>
        <v>0</v>
      </c>
      <c r="H222" s="239"/>
      <c r="I222" s="240">
        <f>ROUND(E222*H222,2)</f>
        <v>0</v>
      </c>
      <c r="J222" s="239"/>
      <c r="K222" s="240">
        <f>ROUND(E222*J222,2)</f>
        <v>0</v>
      </c>
      <c r="L222" s="240">
        <v>21</v>
      </c>
      <c r="M222" s="240">
        <f>G222*(1+L222/100)</f>
        <v>0</v>
      </c>
      <c r="N222" s="238">
        <v>0</v>
      </c>
      <c r="O222" s="238">
        <f>ROUND(E222*N222,2)</f>
        <v>0</v>
      </c>
      <c r="P222" s="238">
        <v>0</v>
      </c>
      <c r="Q222" s="238">
        <f>ROUND(E222*P222,2)</f>
        <v>0</v>
      </c>
      <c r="R222" s="240" t="s">
        <v>485</v>
      </c>
      <c r="S222" s="240" t="s">
        <v>166</v>
      </c>
      <c r="T222" s="241" t="s">
        <v>166</v>
      </c>
      <c r="U222" s="224">
        <v>6.0000000000000001E-3</v>
      </c>
      <c r="V222" s="224">
        <f>ROUND(E222*U222,2)</f>
        <v>0.02</v>
      </c>
      <c r="W222" s="224"/>
      <c r="X222" s="224" t="s">
        <v>279</v>
      </c>
      <c r="Y222" s="224" t="s">
        <v>169</v>
      </c>
      <c r="Z222" s="214"/>
      <c r="AA222" s="214"/>
      <c r="AB222" s="214"/>
      <c r="AC222" s="214"/>
      <c r="AD222" s="214"/>
      <c r="AE222" s="214"/>
      <c r="AF222" s="214"/>
      <c r="AG222" s="214" t="s">
        <v>477</v>
      </c>
      <c r="AH222" s="214"/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2" x14ac:dyDescent="0.2">
      <c r="A223" s="221"/>
      <c r="B223" s="222"/>
      <c r="C223" s="254" t="s">
        <v>486</v>
      </c>
      <c r="D223" s="252"/>
      <c r="E223" s="252"/>
      <c r="F223" s="252"/>
      <c r="G223" s="252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4"/>
      <c r="AA223" s="214"/>
      <c r="AB223" s="214"/>
      <c r="AC223" s="214"/>
      <c r="AD223" s="214"/>
      <c r="AE223" s="214"/>
      <c r="AF223" s="214"/>
      <c r="AG223" s="214" t="s">
        <v>290</v>
      </c>
      <c r="AH223" s="214"/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2" x14ac:dyDescent="0.2">
      <c r="A224" s="221"/>
      <c r="B224" s="222"/>
      <c r="C224" s="246" t="s">
        <v>479</v>
      </c>
      <c r="D224" s="225"/>
      <c r="E224" s="226">
        <v>3.9707499999999998</v>
      </c>
      <c r="F224" s="224"/>
      <c r="G224" s="224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172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">
      <c r="A225" s="221"/>
      <c r="B225" s="222"/>
      <c r="C225" s="246" t="s">
        <v>480</v>
      </c>
      <c r="D225" s="225"/>
      <c r="E225" s="226"/>
      <c r="F225" s="224"/>
      <c r="G225" s="22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4"/>
      <c r="AA225" s="214"/>
      <c r="AB225" s="214"/>
      <c r="AC225" s="214"/>
      <c r="AD225" s="214"/>
      <c r="AE225" s="214"/>
      <c r="AF225" s="214"/>
      <c r="AG225" s="214" t="s">
        <v>172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x14ac:dyDescent="0.2">
      <c r="A226" s="228" t="s">
        <v>161</v>
      </c>
      <c r="B226" s="229" t="s">
        <v>103</v>
      </c>
      <c r="C226" s="244" t="s">
        <v>104</v>
      </c>
      <c r="D226" s="230"/>
      <c r="E226" s="231"/>
      <c r="F226" s="232"/>
      <c r="G226" s="232">
        <f>SUMIF(AG227:AG234,"&lt;&gt;NOR",G227:G234)</f>
        <v>0</v>
      </c>
      <c r="H226" s="232"/>
      <c r="I226" s="232">
        <f>SUM(I227:I234)</f>
        <v>0</v>
      </c>
      <c r="J226" s="232"/>
      <c r="K226" s="232">
        <f>SUM(K227:K234)</f>
        <v>0</v>
      </c>
      <c r="L226" s="232"/>
      <c r="M226" s="232">
        <f>SUM(M227:M234)</f>
        <v>0</v>
      </c>
      <c r="N226" s="231"/>
      <c r="O226" s="231">
        <f>SUM(O227:O234)</f>
        <v>0</v>
      </c>
      <c r="P226" s="231"/>
      <c r="Q226" s="231">
        <f>SUM(Q227:Q234)</f>
        <v>0</v>
      </c>
      <c r="R226" s="232"/>
      <c r="S226" s="232"/>
      <c r="T226" s="233"/>
      <c r="U226" s="227"/>
      <c r="V226" s="227">
        <f>SUM(V227:V234)</f>
        <v>3.8</v>
      </c>
      <c r="W226" s="227"/>
      <c r="X226" s="227"/>
      <c r="Y226" s="227"/>
      <c r="AG226" t="s">
        <v>162</v>
      </c>
    </row>
    <row r="227" spans="1:60" outlineLevel="1" x14ac:dyDescent="0.2">
      <c r="A227" s="235">
        <v>50</v>
      </c>
      <c r="B227" s="236" t="s">
        <v>487</v>
      </c>
      <c r="C227" s="245" t="s">
        <v>488</v>
      </c>
      <c r="D227" s="237" t="s">
        <v>476</v>
      </c>
      <c r="E227" s="238">
        <v>6.1353099999999996</v>
      </c>
      <c r="F227" s="239"/>
      <c r="G227" s="240">
        <f>ROUND(E227*F227,2)</f>
        <v>0</v>
      </c>
      <c r="H227" s="239"/>
      <c r="I227" s="240">
        <f>ROUND(E227*H227,2)</f>
        <v>0</v>
      </c>
      <c r="J227" s="239"/>
      <c r="K227" s="240">
        <f>ROUND(E227*J227,2)</f>
        <v>0</v>
      </c>
      <c r="L227" s="240">
        <v>21</v>
      </c>
      <c r="M227" s="240">
        <f>G227*(1+L227/100)</f>
        <v>0</v>
      </c>
      <c r="N227" s="238">
        <v>0</v>
      </c>
      <c r="O227" s="238">
        <f>ROUND(E227*N227,2)</f>
        <v>0</v>
      </c>
      <c r="P227" s="238">
        <v>0</v>
      </c>
      <c r="Q227" s="238">
        <f>ROUND(E227*P227,2)</f>
        <v>0</v>
      </c>
      <c r="R227" s="240"/>
      <c r="S227" s="240" t="s">
        <v>166</v>
      </c>
      <c r="T227" s="241" t="s">
        <v>166</v>
      </c>
      <c r="U227" s="224">
        <v>0.41599999999999998</v>
      </c>
      <c r="V227" s="224">
        <f>ROUND(E227*U227,2)</f>
        <v>2.5499999999999998</v>
      </c>
      <c r="W227" s="224"/>
      <c r="X227" s="224" t="s">
        <v>489</v>
      </c>
      <c r="Y227" s="224" t="s">
        <v>169</v>
      </c>
      <c r="Z227" s="214"/>
      <c r="AA227" s="214"/>
      <c r="AB227" s="214"/>
      <c r="AC227" s="214"/>
      <c r="AD227" s="214"/>
      <c r="AE227" s="214"/>
      <c r="AF227" s="214"/>
      <c r="AG227" s="214" t="s">
        <v>490</v>
      </c>
      <c r="AH227" s="214"/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2" x14ac:dyDescent="0.2">
      <c r="A228" s="221"/>
      <c r="B228" s="222"/>
      <c r="C228" s="246" t="s">
        <v>491</v>
      </c>
      <c r="D228" s="225"/>
      <c r="E228" s="226"/>
      <c r="F228" s="224"/>
      <c r="G228" s="224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4"/>
      <c r="AA228" s="214"/>
      <c r="AB228" s="214"/>
      <c r="AC228" s="214"/>
      <c r="AD228" s="214"/>
      <c r="AE228" s="214"/>
      <c r="AF228" s="214"/>
      <c r="AG228" s="214" t="s">
        <v>172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3" x14ac:dyDescent="0.2">
      <c r="A229" s="221"/>
      <c r="B229" s="222"/>
      <c r="C229" s="246" t="s">
        <v>492</v>
      </c>
      <c r="D229" s="225"/>
      <c r="E229" s="226"/>
      <c r="F229" s="224"/>
      <c r="G229" s="22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4"/>
      <c r="AA229" s="214"/>
      <c r="AB229" s="214"/>
      <c r="AC229" s="214"/>
      <c r="AD229" s="214"/>
      <c r="AE229" s="214"/>
      <c r="AF229" s="214"/>
      <c r="AG229" s="214" t="s">
        <v>172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3" x14ac:dyDescent="0.2">
      <c r="A230" s="221"/>
      <c r="B230" s="222"/>
      <c r="C230" s="246" t="s">
        <v>493</v>
      </c>
      <c r="D230" s="225"/>
      <c r="E230" s="226">
        <v>6.1353099999999996</v>
      </c>
      <c r="F230" s="224"/>
      <c r="G230" s="22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172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outlineLevel="1" x14ac:dyDescent="0.2">
      <c r="A231" s="235">
        <v>51</v>
      </c>
      <c r="B231" s="236" t="s">
        <v>494</v>
      </c>
      <c r="C231" s="245" t="s">
        <v>495</v>
      </c>
      <c r="D231" s="237" t="s">
        <v>476</v>
      </c>
      <c r="E231" s="238">
        <v>6.1353099999999996</v>
      </c>
      <c r="F231" s="239"/>
      <c r="G231" s="240">
        <f>ROUND(E231*F231,2)</f>
        <v>0</v>
      </c>
      <c r="H231" s="239"/>
      <c r="I231" s="240">
        <f>ROUND(E231*H231,2)</f>
        <v>0</v>
      </c>
      <c r="J231" s="239"/>
      <c r="K231" s="240">
        <f>ROUND(E231*J231,2)</f>
        <v>0</v>
      </c>
      <c r="L231" s="240">
        <v>21</v>
      </c>
      <c r="M231" s="240">
        <f>G231*(1+L231/100)</f>
        <v>0</v>
      </c>
      <c r="N231" s="238">
        <v>0</v>
      </c>
      <c r="O231" s="238">
        <f>ROUND(E231*N231,2)</f>
        <v>0</v>
      </c>
      <c r="P231" s="238">
        <v>0</v>
      </c>
      <c r="Q231" s="238">
        <f>ROUND(E231*P231,2)</f>
        <v>0</v>
      </c>
      <c r="R231" s="240"/>
      <c r="S231" s="240" t="s">
        <v>166</v>
      </c>
      <c r="T231" s="241" t="s">
        <v>166</v>
      </c>
      <c r="U231" s="224">
        <v>0.20399999999999999</v>
      </c>
      <c r="V231" s="224">
        <f>ROUND(E231*U231,2)</f>
        <v>1.25</v>
      </c>
      <c r="W231" s="224"/>
      <c r="X231" s="224" t="s">
        <v>489</v>
      </c>
      <c r="Y231" s="224" t="s">
        <v>169</v>
      </c>
      <c r="Z231" s="214"/>
      <c r="AA231" s="214"/>
      <c r="AB231" s="214"/>
      <c r="AC231" s="214"/>
      <c r="AD231" s="214"/>
      <c r="AE231" s="214"/>
      <c r="AF231" s="214"/>
      <c r="AG231" s="214" t="s">
        <v>490</v>
      </c>
      <c r="AH231" s="214"/>
      <c r="AI231" s="214"/>
      <c r="AJ231" s="214"/>
      <c r="AK231" s="214"/>
      <c r="AL231" s="214"/>
      <c r="AM231" s="214"/>
      <c r="AN231" s="214"/>
      <c r="AO231" s="214"/>
      <c r="AP231" s="214"/>
      <c r="AQ231" s="214"/>
      <c r="AR231" s="214"/>
      <c r="AS231" s="214"/>
      <c r="AT231" s="214"/>
      <c r="AU231" s="214"/>
      <c r="AV231" s="214"/>
      <c r="AW231" s="214"/>
      <c r="AX231" s="214"/>
      <c r="AY231" s="214"/>
      <c r="AZ231" s="214"/>
      <c r="BA231" s="214"/>
      <c r="BB231" s="214"/>
      <c r="BC231" s="214"/>
      <c r="BD231" s="214"/>
      <c r="BE231" s="214"/>
      <c r="BF231" s="214"/>
      <c r="BG231" s="214"/>
      <c r="BH231" s="214"/>
    </row>
    <row r="232" spans="1:60" outlineLevel="2" x14ac:dyDescent="0.2">
      <c r="A232" s="221"/>
      <c r="B232" s="222"/>
      <c r="C232" s="246" t="s">
        <v>491</v>
      </c>
      <c r="D232" s="225"/>
      <c r="E232" s="226"/>
      <c r="F232" s="224"/>
      <c r="G232" s="224"/>
      <c r="H232" s="224"/>
      <c r="I232" s="224"/>
      <c r="J232" s="224"/>
      <c r="K232" s="224"/>
      <c r="L232" s="224"/>
      <c r="M232" s="224"/>
      <c r="N232" s="223"/>
      <c r="O232" s="223"/>
      <c r="P232" s="223"/>
      <c r="Q232" s="223"/>
      <c r="R232" s="224"/>
      <c r="S232" s="224"/>
      <c r="T232" s="224"/>
      <c r="U232" s="224"/>
      <c r="V232" s="224"/>
      <c r="W232" s="224"/>
      <c r="X232" s="224"/>
      <c r="Y232" s="224"/>
      <c r="Z232" s="214"/>
      <c r="AA232" s="214"/>
      <c r="AB232" s="214"/>
      <c r="AC232" s="214"/>
      <c r="AD232" s="214"/>
      <c r="AE232" s="214"/>
      <c r="AF232" s="214"/>
      <c r="AG232" s="214" t="s">
        <v>172</v>
      </c>
      <c r="AH232" s="214">
        <v>0</v>
      </c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3" x14ac:dyDescent="0.2">
      <c r="A233" s="221"/>
      <c r="B233" s="222"/>
      <c r="C233" s="246" t="s">
        <v>492</v>
      </c>
      <c r="D233" s="225"/>
      <c r="E233" s="226"/>
      <c r="F233" s="224"/>
      <c r="G233" s="22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172</v>
      </c>
      <c r="AH233" s="214">
        <v>0</v>
      </c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3" x14ac:dyDescent="0.2">
      <c r="A234" s="221"/>
      <c r="B234" s="222"/>
      <c r="C234" s="246" t="s">
        <v>493</v>
      </c>
      <c r="D234" s="225"/>
      <c r="E234" s="226">
        <v>6.1353099999999996</v>
      </c>
      <c r="F234" s="224"/>
      <c r="G234" s="224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4"/>
      <c r="AA234" s="214"/>
      <c r="AB234" s="214"/>
      <c r="AC234" s="214"/>
      <c r="AD234" s="214"/>
      <c r="AE234" s="214"/>
      <c r="AF234" s="214"/>
      <c r="AG234" s="214" t="s">
        <v>172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x14ac:dyDescent="0.2">
      <c r="A235" s="228" t="s">
        <v>161</v>
      </c>
      <c r="B235" s="229" t="s">
        <v>105</v>
      </c>
      <c r="C235" s="244" t="s">
        <v>106</v>
      </c>
      <c r="D235" s="230"/>
      <c r="E235" s="231"/>
      <c r="F235" s="232"/>
      <c r="G235" s="232">
        <f>SUMIF(AG236:AG243,"&lt;&gt;NOR",G236:G243)</f>
        <v>0</v>
      </c>
      <c r="H235" s="232"/>
      <c r="I235" s="232">
        <f>SUM(I236:I243)</f>
        <v>0</v>
      </c>
      <c r="J235" s="232"/>
      <c r="K235" s="232">
        <f>SUM(K236:K243)</f>
        <v>0</v>
      </c>
      <c r="L235" s="232"/>
      <c r="M235" s="232">
        <f>SUM(M236:M243)</f>
        <v>0</v>
      </c>
      <c r="N235" s="231"/>
      <c r="O235" s="231">
        <f>SUM(O236:O243)</f>
        <v>0.21</v>
      </c>
      <c r="P235" s="231"/>
      <c r="Q235" s="231">
        <f>SUM(Q236:Q243)</f>
        <v>0</v>
      </c>
      <c r="R235" s="232"/>
      <c r="S235" s="232"/>
      <c r="T235" s="233"/>
      <c r="U235" s="227"/>
      <c r="V235" s="227">
        <f>SUM(V236:V243)</f>
        <v>18.04</v>
      </c>
      <c r="W235" s="227"/>
      <c r="X235" s="227"/>
      <c r="Y235" s="227"/>
      <c r="AG235" t="s">
        <v>162</v>
      </c>
    </row>
    <row r="236" spans="1:60" outlineLevel="1" x14ac:dyDescent="0.2">
      <c r="A236" s="235">
        <v>52</v>
      </c>
      <c r="B236" s="236" t="s">
        <v>496</v>
      </c>
      <c r="C236" s="245" t="s">
        <v>497</v>
      </c>
      <c r="D236" s="237" t="s">
        <v>294</v>
      </c>
      <c r="E236" s="238">
        <v>45.38</v>
      </c>
      <c r="F236" s="239"/>
      <c r="G236" s="240">
        <f>ROUND(E236*F236,2)</f>
        <v>0</v>
      </c>
      <c r="H236" s="239"/>
      <c r="I236" s="240">
        <f>ROUND(E236*H236,2)</f>
        <v>0</v>
      </c>
      <c r="J236" s="239"/>
      <c r="K236" s="240">
        <f>ROUND(E236*J236,2)</f>
        <v>0</v>
      </c>
      <c r="L236" s="240">
        <v>21</v>
      </c>
      <c r="M236" s="240">
        <f>G236*(1+L236/100)</f>
        <v>0</v>
      </c>
      <c r="N236" s="238">
        <v>4.7299999999999998E-3</v>
      </c>
      <c r="O236" s="238">
        <f>ROUND(E236*N236,2)</f>
        <v>0.21</v>
      </c>
      <c r="P236" s="238">
        <v>0</v>
      </c>
      <c r="Q236" s="238">
        <f>ROUND(E236*P236,2)</f>
        <v>0</v>
      </c>
      <c r="R236" s="240" t="s">
        <v>498</v>
      </c>
      <c r="S236" s="240" t="s">
        <v>166</v>
      </c>
      <c r="T236" s="241" t="s">
        <v>166</v>
      </c>
      <c r="U236" s="224">
        <v>0.39</v>
      </c>
      <c r="V236" s="224">
        <f>ROUND(E236*U236,2)</f>
        <v>17.7</v>
      </c>
      <c r="W236" s="224"/>
      <c r="X236" s="224" t="s">
        <v>279</v>
      </c>
      <c r="Y236" s="224" t="s">
        <v>169</v>
      </c>
      <c r="Z236" s="214"/>
      <c r="AA236" s="214"/>
      <c r="AB236" s="214"/>
      <c r="AC236" s="214"/>
      <c r="AD236" s="214"/>
      <c r="AE236" s="214"/>
      <c r="AF236" s="214"/>
      <c r="AG236" s="214" t="s">
        <v>303</v>
      </c>
      <c r="AH236" s="214"/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outlineLevel="2" x14ac:dyDescent="0.2">
      <c r="A237" s="221"/>
      <c r="B237" s="222"/>
      <c r="C237" s="247" t="s">
        <v>499</v>
      </c>
      <c r="D237" s="243"/>
      <c r="E237" s="243"/>
      <c r="F237" s="243"/>
      <c r="G237" s="243"/>
      <c r="H237" s="224"/>
      <c r="I237" s="224"/>
      <c r="J237" s="224"/>
      <c r="K237" s="224"/>
      <c r="L237" s="224"/>
      <c r="M237" s="224"/>
      <c r="N237" s="223"/>
      <c r="O237" s="223"/>
      <c r="P237" s="223"/>
      <c r="Q237" s="223"/>
      <c r="R237" s="224"/>
      <c r="S237" s="224"/>
      <c r="T237" s="224"/>
      <c r="U237" s="224"/>
      <c r="V237" s="224"/>
      <c r="W237" s="224"/>
      <c r="X237" s="224"/>
      <c r="Y237" s="224"/>
      <c r="Z237" s="214"/>
      <c r="AA237" s="214"/>
      <c r="AB237" s="214"/>
      <c r="AC237" s="214"/>
      <c r="AD237" s="214"/>
      <c r="AE237" s="214"/>
      <c r="AF237" s="214"/>
      <c r="AG237" s="214" t="s">
        <v>218</v>
      </c>
      <c r="AH237" s="214"/>
      <c r="AI237" s="214"/>
      <c r="AJ237" s="214"/>
      <c r="AK237" s="214"/>
      <c r="AL237" s="214"/>
      <c r="AM237" s="214"/>
      <c r="AN237" s="214"/>
      <c r="AO237" s="214"/>
      <c r="AP237" s="214"/>
      <c r="AQ237" s="214"/>
      <c r="AR237" s="214"/>
      <c r="AS237" s="214"/>
      <c r="AT237" s="214"/>
      <c r="AU237" s="214"/>
      <c r="AV237" s="214"/>
      <c r="AW237" s="214"/>
      <c r="AX237" s="214"/>
      <c r="AY237" s="214"/>
      <c r="AZ237" s="214"/>
      <c r="BA237" s="214"/>
      <c r="BB237" s="214"/>
      <c r="BC237" s="214"/>
      <c r="BD237" s="214"/>
      <c r="BE237" s="214"/>
      <c r="BF237" s="214"/>
      <c r="BG237" s="214"/>
      <c r="BH237" s="214"/>
    </row>
    <row r="238" spans="1:60" outlineLevel="2" x14ac:dyDescent="0.2">
      <c r="A238" s="221"/>
      <c r="B238" s="222"/>
      <c r="C238" s="246" t="s">
        <v>336</v>
      </c>
      <c r="D238" s="225"/>
      <c r="E238" s="226">
        <v>45.38</v>
      </c>
      <c r="F238" s="224"/>
      <c r="G238" s="224"/>
      <c r="H238" s="224"/>
      <c r="I238" s="224"/>
      <c r="J238" s="224"/>
      <c r="K238" s="224"/>
      <c r="L238" s="224"/>
      <c r="M238" s="224"/>
      <c r="N238" s="223"/>
      <c r="O238" s="223"/>
      <c r="P238" s="223"/>
      <c r="Q238" s="223"/>
      <c r="R238" s="224"/>
      <c r="S238" s="224"/>
      <c r="T238" s="224"/>
      <c r="U238" s="224"/>
      <c r="V238" s="224"/>
      <c r="W238" s="224"/>
      <c r="X238" s="224"/>
      <c r="Y238" s="224"/>
      <c r="Z238" s="214"/>
      <c r="AA238" s="214"/>
      <c r="AB238" s="214"/>
      <c r="AC238" s="214"/>
      <c r="AD238" s="214"/>
      <c r="AE238" s="214"/>
      <c r="AF238" s="214"/>
      <c r="AG238" s="214" t="s">
        <v>172</v>
      </c>
      <c r="AH238" s="214">
        <v>0</v>
      </c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1" x14ac:dyDescent="0.2">
      <c r="A239" s="235">
        <v>53</v>
      </c>
      <c r="B239" s="236" t="s">
        <v>500</v>
      </c>
      <c r="C239" s="245" t="s">
        <v>501</v>
      </c>
      <c r="D239" s="237" t="s">
        <v>476</v>
      </c>
      <c r="E239" s="238">
        <v>0.21465000000000001</v>
      </c>
      <c r="F239" s="239"/>
      <c r="G239" s="240">
        <f>ROUND(E239*F239,2)</f>
        <v>0</v>
      </c>
      <c r="H239" s="239"/>
      <c r="I239" s="240">
        <f>ROUND(E239*H239,2)</f>
        <v>0</v>
      </c>
      <c r="J239" s="239"/>
      <c r="K239" s="240">
        <f>ROUND(E239*J239,2)</f>
        <v>0</v>
      </c>
      <c r="L239" s="240">
        <v>21</v>
      </c>
      <c r="M239" s="240">
        <f>G239*(1+L239/100)</f>
        <v>0</v>
      </c>
      <c r="N239" s="238">
        <v>0</v>
      </c>
      <c r="O239" s="238">
        <f>ROUND(E239*N239,2)</f>
        <v>0</v>
      </c>
      <c r="P239" s="238">
        <v>0</v>
      </c>
      <c r="Q239" s="238">
        <f>ROUND(E239*P239,2)</f>
        <v>0</v>
      </c>
      <c r="R239" s="240" t="s">
        <v>498</v>
      </c>
      <c r="S239" s="240" t="s">
        <v>166</v>
      </c>
      <c r="T239" s="241" t="s">
        <v>166</v>
      </c>
      <c r="U239" s="224">
        <v>1.5669999999999999</v>
      </c>
      <c r="V239" s="224">
        <f>ROUND(E239*U239,2)</f>
        <v>0.34</v>
      </c>
      <c r="W239" s="224"/>
      <c r="X239" s="224" t="s">
        <v>489</v>
      </c>
      <c r="Y239" s="224" t="s">
        <v>169</v>
      </c>
      <c r="Z239" s="214"/>
      <c r="AA239" s="214"/>
      <c r="AB239" s="214"/>
      <c r="AC239" s="214"/>
      <c r="AD239" s="214"/>
      <c r="AE239" s="214"/>
      <c r="AF239" s="214"/>
      <c r="AG239" s="214" t="s">
        <v>490</v>
      </c>
      <c r="AH239" s="214"/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outlineLevel="2" x14ac:dyDescent="0.2">
      <c r="A240" s="221"/>
      <c r="B240" s="222"/>
      <c r="C240" s="254" t="s">
        <v>502</v>
      </c>
      <c r="D240" s="252"/>
      <c r="E240" s="252"/>
      <c r="F240" s="252"/>
      <c r="G240" s="252"/>
      <c r="H240" s="224"/>
      <c r="I240" s="224"/>
      <c r="J240" s="224"/>
      <c r="K240" s="224"/>
      <c r="L240" s="224"/>
      <c r="M240" s="224"/>
      <c r="N240" s="223"/>
      <c r="O240" s="223"/>
      <c r="P240" s="223"/>
      <c r="Q240" s="223"/>
      <c r="R240" s="224"/>
      <c r="S240" s="224"/>
      <c r="T240" s="224"/>
      <c r="U240" s="224"/>
      <c r="V240" s="224"/>
      <c r="W240" s="224"/>
      <c r="X240" s="224"/>
      <c r="Y240" s="224"/>
      <c r="Z240" s="214"/>
      <c r="AA240" s="214"/>
      <c r="AB240" s="214"/>
      <c r="AC240" s="214"/>
      <c r="AD240" s="214"/>
      <c r="AE240" s="214"/>
      <c r="AF240" s="214"/>
      <c r="AG240" s="214" t="s">
        <v>290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2" x14ac:dyDescent="0.2">
      <c r="A241" s="221"/>
      <c r="B241" s="222"/>
      <c r="C241" s="246" t="s">
        <v>491</v>
      </c>
      <c r="D241" s="225"/>
      <c r="E241" s="226"/>
      <c r="F241" s="224"/>
      <c r="G241" s="22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4"/>
      <c r="AA241" s="214"/>
      <c r="AB241" s="214"/>
      <c r="AC241" s="214"/>
      <c r="AD241" s="214"/>
      <c r="AE241" s="214"/>
      <c r="AF241" s="214"/>
      <c r="AG241" s="214" t="s">
        <v>172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3" x14ac:dyDescent="0.2">
      <c r="A242" s="221"/>
      <c r="B242" s="222"/>
      <c r="C242" s="246" t="s">
        <v>503</v>
      </c>
      <c r="D242" s="225"/>
      <c r="E242" s="226"/>
      <c r="F242" s="224"/>
      <c r="G242" s="224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172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3" x14ac:dyDescent="0.2">
      <c r="A243" s="221"/>
      <c r="B243" s="222"/>
      <c r="C243" s="246" t="s">
        <v>504</v>
      </c>
      <c r="D243" s="225"/>
      <c r="E243" s="226">
        <v>0.21465000000000001</v>
      </c>
      <c r="F243" s="224"/>
      <c r="G243" s="224"/>
      <c r="H243" s="224"/>
      <c r="I243" s="224"/>
      <c r="J243" s="224"/>
      <c r="K243" s="224"/>
      <c r="L243" s="224"/>
      <c r="M243" s="224"/>
      <c r="N243" s="223"/>
      <c r="O243" s="223"/>
      <c r="P243" s="223"/>
      <c r="Q243" s="223"/>
      <c r="R243" s="224"/>
      <c r="S243" s="224"/>
      <c r="T243" s="224"/>
      <c r="U243" s="224"/>
      <c r="V243" s="224"/>
      <c r="W243" s="224"/>
      <c r="X243" s="224"/>
      <c r="Y243" s="224"/>
      <c r="Z243" s="214"/>
      <c r="AA243" s="214"/>
      <c r="AB243" s="214"/>
      <c r="AC243" s="214"/>
      <c r="AD243" s="214"/>
      <c r="AE243" s="214"/>
      <c r="AF243" s="214"/>
      <c r="AG243" s="214" t="s">
        <v>172</v>
      </c>
      <c r="AH243" s="214">
        <v>0</v>
      </c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x14ac:dyDescent="0.2">
      <c r="A244" s="228" t="s">
        <v>161</v>
      </c>
      <c r="B244" s="229" t="s">
        <v>107</v>
      </c>
      <c r="C244" s="244" t="s">
        <v>108</v>
      </c>
      <c r="D244" s="230"/>
      <c r="E244" s="231"/>
      <c r="F244" s="232"/>
      <c r="G244" s="232">
        <f>SUMIF(AG245:AG348,"&lt;&gt;NOR",G245:G348)</f>
        <v>0</v>
      </c>
      <c r="H244" s="232"/>
      <c r="I244" s="232">
        <f>SUM(I245:I348)</f>
        <v>0</v>
      </c>
      <c r="J244" s="232"/>
      <c r="K244" s="232">
        <f>SUM(K245:K348)</f>
        <v>0</v>
      </c>
      <c r="L244" s="232"/>
      <c r="M244" s="232">
        <f>SUM(M245:M348)</f>
        <v>0</v>
      </c>
      <c r="N244" s="231"/>
      <c r="O244" s="231">
        <f>SUM(O245:O348)</f>
        <v>0.54</v>
      </c>
      <c r="P244" s="231"/>
      <c r="Q244" s="231">
        <f>SUM(Q245:Q348)</f>
        <v>0.09</v>
      </c>
      <c r="R244" s="232"/>
      <c r="S244" s="232"/>
      <c r="T244" s="233"/>
      <c r="U244" s="227"/>
      <c r="V244" s="227">
        <f>SUM(V245:V348)</f>
        <v>31.26</v>
      </c>
      <c r="W244" s="227"/>
      <c r="X244" s="227"/>
      <c r="Y244" s="227"/>
      <c r="AG244" t="s">
        <v>162</v>
      </c>
    </row>
    <row r="245" spans="1:60" outlineLevel="1" x14ac:dyDescent="0.2">
      <c r="A245" s="235">
        <v>54</v>
      </c>
      <c r="B245" s="236" t="s">
        <v>505</v>
      </c>
      <c r="C245" s="245" t="s">
        <v>506</v>
      </c>
      <c r="D245" s="237" t="s">
        <v>389</v>
      </c>
      <c r="E245" s="238">
        <v>1</v>
      </c>
      <c r="F245" s="239"/>
      <c r="G245" s="240">
        <f>ROUND(E245*F245,2)</f>
        <v>0</v>
      </c>
      <c r="H245" s="239"/>
      <c r="I245" s="240">
        <f>ROUND(E245*H245,2)</f>
        <v>0</v>
      </c>
      <c r="J245" s="239"/>
      <c r="K245" s="240">
        <f>ROUND(E245*J245,2)</f>
        <v>0</v>
      </c>
      <c r="L245" s="240">
        <v>21</v>
      </c>
      <c r="M245" s="240">
        <f>G245*(1+L245/100)</f>
        <v>0</v>
      </c>
      <c r="N245" s="238">
        <v>1.39E-3</v>
      </c>
      <c r="O245" s="238">
        <f>ROUND(E245*N245,2)</f>
        <v>0</v>
      </c>
      <c r="P245" s="238">
        <v>0</v>
      </c>
      <c r="Q245" s="238">
        <f>ROUND(E245*P245,2)</f>
        <v>0</v>
      </c>
      <c r="R245" s="240" t="s">
        <v>358</v>
      </c>
      <c r="S245" s="240" t="s">
        <v>166</v>
      </c>
      <c r="T245" s="241" t="s">
        <v>166</v>
      </c>
      <c r="U245" s="224">
        <v>1.02</v>
      </c>
      <c r="V245" s="224">
        <f>ROUND(E245*U245,2)</f>
        <v>1.02</v>
      </c>
      <c r="W245" s="224"/>
      <c r="X245" s="224" t="s">
        <v>279</v>
      </c>
      <c r="Y245" s="224" t="s">
        <v>169</v>
      </c>
      <c r="Z245" s="214"/>
      <c r="AA245" s="214"/>
      <c r="AB245" s="214"/>
      <c r="AC245" s="214"/>
      <c r="AD245" s="214"/>
      <c r="AE245" s="214"/>
      <c r="AF245" s="214"/>
      <c r="AG245" s="214" t="s">
        <v>303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46" t="s">
        <v>507</v>
      </c>
      <c r="D246" s="225"/>
      <c r="E246" s="226">
        <v>1</v>
      </c>
      <c r="F246" s="224"/>
      <c r="G246" s="224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172</v>
      </c>
      <c r="AH246" s="214">
        <v>0</v>
      </c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ht="22.5" outlineLevel="1" x14ac:dyDescent="0.2">
      <c r="A247" s="235">
        <v>55</v>
      </c>
      <c r="B247" s="236" t="s">
        <v>508</v>
      </c>
      <c r="C247" s="245" t="s">
        <v>509</v>
      </c>
      <c r="D247" s="237" t="s">
        <v>284</v>
      </c>
      <c r="E247" s="238">
        <v>8.0500000000000007</v>
      </c>
      <c r="F247" s="239"/>
      <c r="G247" s="240">
        <f>ROUND(E247*F247,2)</f>
        <v>0</v>
      </c>
      <c r="H247" s="239"/>
      <c r="I247" s="240">
        <f>ROUND(E247*H247,2)</f>
        <v>0</v>
      </c>
      <c r="J247" s="239"/>
      <c r="K247" s="240">
        <f>ROUND(E247*J247,2)</f>
        <v>0</v>
      </c>
      <c r="L247" s="240">
        <v>21</v>
      </c>
      <c r="M247" s="240">
        <f>G247*(1+L247/100)</f>
        <v>0</v>
      </c>
      <c r="N247" s="238">
        <v>1.7930000000000001E-2</v>
      </c>
      <c r="O247" s="238">
        <f>ROUND(E247*N247,2)</f>
        <v>0.14000000000000001</v>
      </c>
      <c r="P247" s="238">
        <v>0</v>
      </c>
      <c r="Q247" s="238">
        <f>ROUND(E247*P247,2)</f>
        <v>0</v>
      </c>
      <c r="R247" s="240" t="s">
        <v>510</v>
      </c>
      <c r="S247" s="240" t="s">
        <v>166</v>
      </c>
      <c r="T247" s="241" t="s">
        <v>166</v>
      </c>
      <c r="U247" s="224">
        <v>1.02</v>
      </c>
      <c r="V247" s="224">
        <f>ROUND(E247*U247,2)</f>
        <v>8.2100000000000009</v>
      </c>
      <c r="W247" s="224"/>
      <c r="X247" s="224" t="s">
        <v>279</v>
      </c>
      <c r="Y247" s="224" t="s">
        <v>169</v>
      </c>
      <c r="Z247" s="214"/>
      <c r="AA247" s="214"/>
      <c r="AB247" s="214"/>
      <c r="AC247" s="214"/>
      <c r="AD247" s="214"/>
      <c r="AE247" s="214"/>
      <c r="AF247" s="214"/>
      <c r="AG247" s="214" t="s">
        <v>511</v>
      </c>
      <c r="AH247" s="214"/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2" x14ac:dyDescent="0.2">
      <c r="A248" s="221"/>
      <c r="B248" s="222"/>
      <c r="C248" s="247" t="s">
        <v>512</v>
      </c>
      <c r="D248" s="243"/>
      <c r="E248" s="243"/>
      <c r="F248" s="243"/>
      <c r="G248" s="243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24"/>
      <c r="Z248" s="214"/>
      <c r="AA248" s="214"/>
      <c r="AB248" s="214"/>
      <c r="AC248" s="214"/>
      <c r="AD248" s="214"/>
      <c r="AE248" s="214"/>
      <c r="AF248" s="214"/>
      <c r="AG248" s="214" t="s">
        <v>218</v>
      </c>
      <c r="AH248" s="214"/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2" x14ac:dyDescent="0.2">
      <c r="A249" s="221"/>
      <c r="B249" s="222"/>
      <c r="C249" s="246" t="s">
        <v>513</v>
      </c>
      <c r="D249" s="225"/>
      <c r="E249" s="226"/>
      <c r="F249" s="224"/>
      <c r="G249" s="224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24"/>
      <c r="Z249" s="214"/>
      <c r="AA249" s="214"/>
      <c r="AB249" s="214"/>
      <c r="AC249" s="214"/>
      <c r="AD249" s="214"/>
      <c r="AE249" s="214"/>
      <c r="AF249" s="214"/>
      <c r="AG249" s="214" t="s">
        <v>172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3" x14ac:dyDescent="0.2">
      <c r="A250" s="221"/>
      <c r="B250" s="222"/>
      <c r="C250" s="246" t="s">
        <v>514</v>
      </c>
      <c r="D250" s="225"/>
      <c r="E250" s="226">
        <v>1.4950000000000001</v>
      </c>
      <c r="F250" s="224"/>
      <c r="G250" s="224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4"/>
      <c r="AA250" s="214"/>
      <c r="AB250" s="214"/>
      <c r="AC250" s="214"/>
      <c r="AD250" s="214"/>
      <c r="AE250" s="214"/>
      <c r="AF250" s="214"/>
      <c r="AG250" s="214" t="s">
        <v>172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3" x14ac:dyDescent="0.2">
      <c r="A251" s="221"/>
      <c r="B251" s="222"/>
      <c r="C251" s="246" t="s">
        <v>515</v>
      </c>
      <c r="D251" s="225"/>
      <c r="E251" s="226">
        <v>1.0349999999999999</v>
      </c>
      <c r="F251" s="224"/>
      <c r="G251" s="224"/>
      <c r="H251" s="224"/>
      <c r="I251" s="224"/>
      <c r="J251" s="224"/>
      <c r="K251" s="224"/>
      <c r="L251" s="224"/>
      <c r="M251" s="224"/>
      <c r="N251" s="223"/>
      <c r="O251" s="223"/>
      <c r="P251" s="223"/>
      <c r="Q251" s="223"/>
      <c r="R251" s="224"/>
      <c r="S251" s="224"/>
      <c r="T251" s="224"/>
      <c r="U251" s="224"/>
      <c r="V251" s="224"/>
      <c r="W251" s="224"/>
      <c r="X251" s="224"/>
      <c r="Y251" s="224"/>
      <c r="Z251" s="214"/>
      <c r="AA251" s="214"/>
      <c r="AB251" s="214"/>
      <c r="AC251" s="214"/>
      <c r="AD251" s="214"/>
      <c r="AE251" s="214"/>
      <c r="AF251" s="214"/>
      <c r="AG251" s="214" t="s">
        <v>172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3" x14ac:dyDescent="0.2">
      <c r="A252" s="221"/>
      <c r="B252" s="222"/>
      <c r="C252" s="246" t="s">
        <v>516</v>
      </c>
      <c r="D252" s="225"/>
      <c r="E252" s="226">
        <v>0.92</v>
      </c>
      <c r="F252" s="224"/>
      <c r="G252" s="224"/>
      <c r="H252" s="224"/>
      <c r="I252" s="224"/>
      <c r="J252" s="224"/>
      <c r="K252" s="224"/>
      <c r="L252" s="224"/>
      <c r="M252" s="224"/>
      <c r="N252" s="223"/>
      <c r="O252" s="223"/>
      <c r="P252" s="223"/>
      <c r="Q252" s="223"/>
      <c r="R252" s="224"/>
      <c r="S252" s="224"/>
      <c r="T252" s="224"/>
      <c r="U252" s="224"/>
      <c r="V252" s="224"/>
      <c r="W252" s="224"/>
      <c r="X252" s="224"/>
      <c r="Y252" s="224"/>
      <c r="Z252" s="214"/>
      <c r="AA252" s="214"/>
      <c r="AB252" s="214"/>
      <c r="AC252" s="214"/>
      <c r="AD252" s="214"/>
      <c r="AE252" s="214"/>
      <c r="AF252" s="214"/>
      <c r="AG252" s="214" t="s">
        <v>172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3" x14ac:dyDescent="0.2">
      <c r="A253" s="221"/>
      <c r="B253" s="222"/>
      <c r="C253" s="246" t="s">
        <v>517</v>
      </c>
      <c r="D253" s="225"/>
      <c r="E253" s="226">
        <v>0.69</v>
      </c>
      <c r="F253" s="224"/>
      <c r="G253" s="224"/>
      <c r="H253" s="224"/>
      <c r="I253" s="224"/>
      <c r="J253" s="224"/>
      <c r="K253" s="224"/>
      <c r="L253" s="224"/>
      <c r="M253" s="224"/>
      <c r="N253" s="223"/>
      <c r="O253" s="223"/>
      <c r="P253" s="223"/>
      <c r="Q253" s="223"/>
      <c r="R253" s="224"/>
      <c r="S253" s="224"/>
      <c r="T253" s="224"/>
      <c r="U253" s="224"/>
      <c r="V253" s="224"/>
      <c r="W253" s="224"/>
      <c r="X253" s="224"/>
      <c r="Y253" s="224"/>
      <c r="Z253" s="214"/>
      <c r="AA253" s="214"/>
      <c r="AB253" s="214"/>
      <c r="AC253" s="214"/>
      <c r="AD253" s="214"/>
      <c r="AE253" s="214"/>
      <c r="AF253" s="214"/>
      <c r="AG253" s="214" t="s">
        <v>172</v>
      </c>
      <c r="AH253" s="214">
        <v>0</v>
      </c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3" x14ac:dyDescent="0.2">
      <c r="A254" s="221"/>
      <c r="B254" s="222"/>
      <c r="C254" s="246" t="s">
        <v>518</v>
      </c>
      <c r="D254" s="225"/>
      <c r="E254" s="226">
        <v>0.57499999999999996</v>
      </c>
      <c r="F254" s="224"/>
      <c r="G254" s="224"/>
      <c r="H254" s="224"/>
      <c r="I254" s="224"/>
      <c r="J254" s="224"/>
      <c r="K254" s="224"/>
      <c r="L254" s="224"/>
      <c r="M254" s="224"/>
      <c r="N254" s="223"/>
      <c r="O254" s="223"/>
      <c r="P254" s="223"/>
      <c r="Q254" s="223"/>
      <c r="R254" s="224"/>
      <c r="S254" s="224"/>
      <c r="T254" s="224"/>
      <c r="U254" s="224"/>
      <c r="V254" s="224"/>
      <c r="W254" s="224"/>
      <c r="X254" s="224"/>
      <c r="Y254" s="224"/>
      <c r="Z254" s="214"/>
      <c r="AA254" s="214"/>
      <c r="AB254" s="214"/>
      <c r="AC254" s="214"/>
      <c r="AD254" s="214"/>
      <c r="AE254" s="214"/>
      <c r="AF254" s="214"/>
      <c r="AG254" s="214" t="s">
        <v>172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3" x14ac:dyDescent="0.2">
      <c r="A255" s="221"/>
      <c r="B255" s="222"/>
      <c r="C255" s="246" t="s">
        <v>519</v>
      </c>
      <c r="D255" s="225"/>
      <c r="E255" s="226">
        <v>0.92</v>
      </c>
      <c r="F255" s="224"/>
      <c r="G255" s="224"/>
      <c r="H255" s="224"/>
      <c r="I255" s="224"/>
      <c r="J255" s="224"/>
      <c r="K255" s="224"/>
      <c r="L255" s="224"/>
      <c r="M255" s="224"/>
      <c r="N255" s="223"/>
      <c r="O255" s="223"/>
      <c r="P255" s="223"/>
      <c r="Q255" s="223"/>
      <c r="R255" s="224"/>
      <c r="S255" s="224"/>
      <c r="T255" s="224"/>
      <c r="U255" s="224"/>
      <c r="V255" s="224"/>
      <c r="W255" s="224"/>
      <c r="X255" s="224"/>
      <c r="Y255" s="224"/>
      <c r="Z255" s="214"/>
      <c r="AA255" s="214"/>
      <c r="AB255" s="214"/>
      <c r="AC255" s="214"/>
      <c r="AD255" s="214"/>
      <c r="AE255" s="214"/>
      <c r="AF255" s="214"/>
      <c r="AG255" s="214" t="s">
        <v>172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3" x14ac:dyDescent="0.2">
      <c r="A256" s="221"/>
      <c r="B256" s="222"/>
      <c r="C256" s="246" t="s">
        <v>520</v>
      </c>
      <c r="D256" s="225"/>
      <c r="E256" s="226">
        <v>0.69</v>
      </c>
      <c r="F256" s="224"/>
      <c r="G256" s="224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4"/>
      <c r="AA256" s="214"/>
      <c r="AB256" s="214"/>
      <c r="AC256" s="214"/>
      <c r="AD256" s="214"/>
      <c r="AE256" s="214"/>
      <c r="AF256" s="214"/>
      <c r="AG256" s="214" t="s">
        <v>172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">
      <c r="A257" s="221"/>
      <c r="B257" s="222"/>
      <c r="C257" s="246" t="s">
        <v>521</v>
      </c>
      <c r="D257" s="225"/>
      <c r="E257" s="226">
        <v>0.40250000000000002</v>
      </c>
      <c r="F257" s="224"/>
      <c r="G257" s="224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172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3" x14ac:dyDescent="0.2">
      <c r="A258" s="221"/>
      <c r="B258" s="222"/>
      <c r="C258" s="246" t="s">
        <v>522</v>
      </c>
      <c r="D258" s="225"/>
      <c r="E258" s="226">
        <v>0.57499999999999996</v>
      </c>
      <c r="F258" s="224"/>
      <c r="G258" s="224"/>
      <c r="H258" s="224"/>
      <c r="I258" s="224"/>
      <c r="J258" s="224"/>
      <c r="K258" s="224"/>
      <c r="L258" s="224"/>
      <c r="M258" s="224"/>
      <c r="N258" s="223"/>
      <c r="O258" s="223"/>
      <c r="P258" s="223"/>
      <c r="Q258" s="223"/>
      <c r="R258" s="224"/>
      <c r="S258" s="224"/>
      <c r="T258" s="224"/>
      <c r="U258" s="224"/>
      <c r="V258" s="224"/>
      <c r="W258" s="224"/>
      <c r="X258" s="224"/>
      <c r="Y258" s="224"/>
      <c r="Z258" s="214"/>
      <c r="AA258" s="214"/>
      <c r="AB258" s="214"/>
      <c r="AC258" s="214"/>
      <c r="AD258" s="214"/>
      <c r="AE258" s="214"/>
      <c r="AF258" s="214"/>
      <c r="AG258" s="214" t="s">
        <v>172</v>
      </c>
      <c r="AH258" s="214">
        <v>0</v>
      </c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3" x14ac:dyDescent="0.2">
      <c r="A259" s="221"/>
      <c r="B259" s="222"/>
      <c r="C259" s="246" t="s">
        <v>523</v>
      </c>
      <c r="D259" s="225"/>
      <c r="E259" s="226">
        <v>0.23</v>
      </c>
      <c r="F259" s="224"/>
      <c r="G259" s="224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172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3" x14ac:dyDescent="0.2">
      <c r="A260" s="221"/>
      <c r="B260" s="222"/>
      <c r="C260" s="246" t="s">
        <v>524</v>
      </c>
      <c r="D260" s="225"/>
      <c r="E260" s="226">
        <v>0.51749999999999996</v>
      </c>
      <c r="F260" s="224"/>
      <c r="G260" s="224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4"/>
      <c r="AA260" s="214"/>
      <c r="AB260" s="214"/>
      <c r="AC260" s="214"/>
      <c r="AD260" s="214"/>
      <c r="AE260" s="214"/>
      <c r="AF260" s="214"/>
      <c r="AG260" s="214" t="s">
        <v>172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3" x14ac:dyDescent="0.2">
      <c r="A261" s="221"/>
      <c r="B261" s="222"/>
      <c r="C261" s="246" t="s">
        <v>525</v>
      </c>
      <c r="D261" s="225"/>
      <c r="E261" s="226"/>
      <c r="F261" s="224"/>
      <c r="G261" s="224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4"/>
      <c r="AA261" s="214"/>
      <c r="AB261" s="214"/>
      <c r="AC261" s="214"/>
      <c r="AD261" s="214"/>
      <c r="AE261" s="214"/>
      <c r="AF261" s="214"/>
      <c r="AG261" s="214" t="s">
        <v>172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ht="22.5" outlineLevel="1" x14ac:dyDescent="0.2">
      <c r="A262" s="235">
        <v>56</v>
      </c>
      <c r="B262" s="236" t="s">
        <v>526</v>
      </c>
      <c r="C262" s="245" t="s">
        <v>527</v>
      </c>
      <c r="D262" s="237" t="s">
        <v>284</v>
      </c>
      <c r="E262" s="238">
        <v>0.69</v>
      </c>
      <c r="F262" s="239"/>
      <c r="G262" s="240">
        <f>ROUND(E262*F262,2)</f>
        <v>0</v>
      </c>
      <c r="H262" s="239"/>
      <c r="I262" s="240">
        <f>ROUND(E262*H262,2)</f>
        <v>0</v>
      </c>
      <c r="J262" s="239"/>
      <c r="K262" s="240">
        <f>ROUND(E262*J262,2)</f>
        <v>0</v>
      </c>
      <c r="L262" s="240">
        <v>21</v>
      </c>
      <c r="M262" s="240">
        <f>G262*(1+L262/100)</f>
        <v>0</v>
      </c>
      <c r="N262" s="238">
        <v>1.8380000000000001E-2</v>
      </c>
      <c r="O262" s="238">
        <f>ROUND(E262*N262,2)</f>
        <v>0.01</v>
      </c>
      <c r="P262" s="238">
        <v>0</v>
      </c>
      <c r="Q262" s="238">
        <f>ROUND(E262*P262,2)</f>
        <v>0</v>
      </c>
      <c r="R262" s="240" t="s">
        <v>510</v>
      </c>
      <c r="S262" s="240" t="s">
        <v>166</v>
      </c>
      <c r="T262" s="241" t="s">
        <v>166</v>
      </c>
      <c r="U262" s="224">
        <v>1.157</v>
      </c>
      <c r="V262" s="224">
        <f>ROUND(E262*U262,2)</f>
        <v>0.8</v>
      </c>
      <c r="W262" s="224"/>
      <c r="X262" s="224" t="s">
        <v>279</v>
      </c>
      <c r="Y262" s="224" t="s">
        <v>169</v>
      </c>
      <c r="Z262" s="214"/>
      <c r="AA262" s="214"/>
      <c r="AB262" s="214"/>
      <c r="AC262" s="214"/>
      <c r="AD262" s="214"/>
      <c r="AE262" s="214"/>
      <c r="AF262" s="214"/>
      <c r="AG262" s="214" t="s">
        <v>303</v>
      </c>
      <c r="AH262" s="214"/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2" x14ac:dyDescent="0.2">
      <c r="A263" s="221"/>
      <c r="B263" s="222"/>
      <c r="C263" s="247" t="s">
        <v>512</v>
      </c>
      <c r="D263" s="243"/>
      <c r="E263" s="243"/>
      <c r="F263" s="243"/>
      <c r="G263" s="243"/>
      <c r="H263" s="224"/>
      <c r="I263" s="224"/>
      <c r="J263" s="224"/>
      <c r="K263" s="224"/>
      <c r="L263" s="224"/>
      <c r="M263" s="224"/>
      <c r="N263" s="223"/>
      <c r="O263" s="223"/>
      <c r="P263" s="223"/>
      <c r="Q263" s="223"/>
      <c r="R263" s="224"/>
      <c r="S263" s="224"/>
      <c r="T263" s="224"/>
      <c r="U263" s="224"/>
      <c r="V263" s="224"/>
      <c r="W263" s="224"/>
      <c r="X263" s="224"/>
      <c r="Y263" s="224"/>
      <c r="Z263" s="214"/>
      <c r="AA263" s="214"/>
      <c r="AB263" s="214"/>
      <c r="AC263" s="214"/>
      <c r="AD263" s="214"/>
      <c r="AE263" s="214"/>
      <c r="AF263" s="214"/>
      <c r="AG263" s="214" t="s">
        <v>218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2" x14ac:dyDescent="0.2">
      <c r="A264" s="221"/>
      <c r="B264" s="222"/>
      <c r="C264" s="246" t="s">
        <v>513</v>
      </c>
      <c r="D264" s="225"/>
      <c r="E264" s="226"/>
      <c r="F264" s="224"/>
      <c r="G264" s="224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4"/>
      <c r="AA264" s="214"/>
      <c r="AB264" s="214"/>
      <c r="AC264" s="214"/>
      <c r="AD264" s="214"/>
      <c r="AE264" s="214"/>
      <c r="AF264" s="214"/>
      <c r="AG264" s="214" t="s">
        <v>172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3" x14ac:dyDescent="0.2">
      <c r="A265" s="221"/>
      <c r="B265" s="222"/>
      <c r="C265" s="246" t="s">
        <v>528</v>
      </c>
      <c r="D265" s="225"/>
      <c r="E265" s="226">
        <v>0.69</v>
      </c>
      <c r="F265" s="224"/>
      <c r="G265" s="224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4"/>
      <c r="AA265" s="214"/>
      <c r="AB265" s="214"/>
      <c r="AC265" s="214"/>
      <c r="AD265" s="214"/>
      <c r="AE265" s="214"/>
      <c r="AF265" s="214"/>
      <c r="AG265" s="214" t="s">
        <v>172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ht="22.5" outlineLevel="1" x14ac:dyDescent="0.2">
      <c r="A266" s="235">
        <v>57</v>
      </c>
      <c r="B266" s="236" t="s">
        <v>529</v>
      </c>
      <c r="C266" s="245" t="s">
        <v>530</v>
      </c>
      <c r="D266" s="237" t="s">
        <v>389</v>
      </c>
      <c r="E266" s="238">
        <v>2</v>
      </c>
      <c r="F266" s="239"/>
      <c r="G266" s="240">
        <f>ROUND(E266*F266,2)</f>
        <v>0</v>
      </c>
      <c r="H266" s="239"/>
      <c r="I266" s="240">
        <f>ROUND(E266*H266,2)</f>
        <v>0</v>
      </c>
      <c r="J266" s="239"/>
      <c r="K266" s="240">
        <f>ROUND(E266*J266,2)</f>
        <v>0</v>
      </c>
      <c r="L266" s="240">
        <v>21</v>
      </c>
      <c r="M266" s="240">
        <f>G266*(1+L266/100)</f>
        <v>0</v>
      </c>
      <c r="N266" s="238">
        <v>0</v>
      </c>
      <c r="O266" s="238">
        <f>ROUND(E266*N266,2)</f>
        <v>0</v>
      </c>
      <c r="P266" s="238">
        <v>2.826E-2</v>
      </c>
      <c r="Q266" s="238">
        <f>ROUND(E266*P266,2)</f>
        <v>0.06</v>
      </c>
      <c r="R266" s="240" t="s">
        <v>510</v>
      </c>
      <c r="S266" s="240" t="s">
        <v>166</v>
      </c>
      <c r="T266" s="241" t="s">
        <v>166</v>
      </c>
      <c r="U266" s="224">
        <v>0.434</v>
      </c>
      <c r="V266" s="224">
        <f>ROUND(E266*U266,2)</f>
        <v>0.87</v>
      </c>
      <c r="W266" s="224"/>
      <c r="X266" s="224" t="s">
        <v>279</v>
      </c>
      <c r="Y266" s="224" t="s">
        <v>169</v>
      </c>
      <c r="Z266" s="214"/>
      <c r="AA266" s="214"/>
      <c r="AB266" s="214"/>
      <c r="AC266" s="214"/>
      <c r="AD266" s="214"/>
      <c r="AE266" s="214"/>
      <c r="AF266" s="214"/>
      <c r="AG266" s="214" t="s">
        <v>303</v>
      </c>
      <c r="AH266" s="214"/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2" x14ac:dyDescent="0.2">
      <c r="A267" s="221"/>
      <c r="B267" s="222"/>
      <c r="C267" s="246" t="s">
        <v>430</v>
      </c>
      <c r="D267" s="225"/>
      <c r="E267" s="226">
        <v>2</v>
      </c>
      <c r="F267" s="224"/>
      <c r="G267" s="224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4"/>
      <c r="AA267" s="214"/>
      <c r="AB267" s="214"/>
      <c r="AC267" s="214"/>
      <c r="AD267" s="214"/>
      <c r="AE267" s="214"/>
      <c r="AF267" s="214"/>
      <c r="AG267" s="214" t="s">
        <v>172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1" x14ac:dyDescent="0.2">
      <c r="A268" s="235">
        <v>58</v>
      </c>
      <c r="B268" s="236" t="s">
        <v>531</v>
      </c>
      <c r="C268" s="245" t="s">
        <v>532</v>
      </c>
      <c r="D268" s="237" t="s">
        <v>389</v>
      </c>
      <c r="E268" s="238">
        <v>3</v>
      </c>
      <c r="F268" s="239"/>
      <c r="G268" s="240">
        <f>ROUND(E268*F268,2)</f>
        <v>0</v>
      </c>
      <c r="H268" s="239"/>
      <c r="I268" s="240">
        <f>ROUND(E268*H268,2)</f>
        <v>0</v>
      </c>
      <c r="J268" s="239"/>
      <c r="K268" s="240">
        <f>ROUND(E268*J268,2)</f>
        <v>0</v>
      </c>
      <c r="L268" s="240">
        <v>21</v>
      </c>
      <c r="M268" s="240">
        <f>G268*(1+L268/100)</f>
        <v>0</v>
      </c>
      <c r="N268" s="238">
        <v>0</v>
      </c>
      <c r="O268" s="238">
        <f>ROUND(E268*N268,2)</f>
        <v>0</v>
      </c>
      <c r="P268" s="238">
        <v>1.1650000000000001E-2</v>
      </c>
      <c r="Q268" s="238">
        <f>ROUND(E268*P268,2)</f>
        <v>0.03</v>
      </c>
      <c r="R268" s="240" t="s">
        <v>510</v>
      </c>
      <c r="S268" s="240" t="s">
        <v>166</v>
      </c>
      <c r="T268" s="241" t="s">
        <v>166</v>
      </c>
      <c r="U268" s="224">
        <v>0.41399999999999998</v>
      </c>
      <c r="V268" s="224">
        <f>ROUND(E268*U268,2)</f>
        <v>1.24</v>
      </c>
      <c r="W268" s="224"/>
      <c r="X268" s="224" t="s">
        <v>279</v>
      </c>
      <c r="Y268" s="224" t="s">
        <v>169</v>
      </c>
      <c r="Z268" s="214"/>
      <c r="AA268" s="214"/>
      <c r="AB268" s="214"/>
      <c r="AC268" s="214"/>
      <c r="AD268" s="214"/>
      <c r="AE268" s="214"/>
      <c r="AF268" s="214"/>
      <c r="AG268" s="214" t="s">
        <v>303</v>
      </c>
      <c r="AH268" s="214"/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2" x14ac:dyDescent="0.2">
      <c r="A269" s="221"/>
      <c r="B269" s="222"/>
      <c r="C269" s="246" t="s">
        <v>533</v>
      </c>
      <c r="D269" s="225"/>
      <c r="E269" s="226">
        <v>3</v>
      </c>
      <c r="F269" s="224"/>
      <c r="G269" s="224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4"/>
      <c r="AA269" s="214"/>
      <c r="AB269" s="214"/>
      <c r="AC269" s="214"/>
      <c r="AD269" s="214"/>
      <c r="AE269" s="214"/>
      <c r="AF269" s="214"/>
      <c r="AG269" s="214" t="s">
        <v>172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outlineLevel="1" x14ac:dyDescent="0.2">
      <c r="A270" s="235">
        <v>59</v>
      </c>
      <c r="B270" s="236" t="s">
        <v>534</v>
      </c>
      <c r="C270" s="245" t="s">
        <v>535</v>
      </c>
      <c r="D270" s="237" t="s">
        <v>389</v>
      </c>
      <c r="E270" s="238">
        <v>3</v>
      </c>
      <c r="F270" s="239"/>
      <c r="G270" s="240">
        <f>ROUND(E270*F270,2)</f>
        <v>0</v>
      </c>
      <c r="H270" s="239"/>
      <c r="I270" s="240">
        <f>ROUND(E270*H270,2)</f>
        <v>0</v>
      </c>
      <c r="J270" s="239"/>
      <c r="K270" s="240">
        <f>ROUND(E270*J270,2)</f>
        <v>0</v>
      </c>
      <c r="L270" s="240">
        <v>21</v>
      </c>
      <c r="M270" s="240">
        <f>G270*(1+L270/100)</f>
        <v>0</v>
      </c>
      <c r="N270" s="238">
        <v>5.5100000000000001E-3</v>
      </c>
      <c r="O270" s="238">
        <f>ROUND(E270*N270,2)</f>
        <v>0.02</v>
      </c>
      <c r="P270" s="238">
        <v>0</v>
      </c>
      <c r="Q270" s="238">
        <f>ROUND(E270*P270,2)</f>
        <v>0</v>
      </c>
      <c r="R270" s="240" t="s">
        <v>510</v>
      </c>
      <c r="S270" s="240" t="s">
        <v>166</v>
      </c>
      <c r="T270" s="241" t="s">
        <v>166</v>
      </c>
      <c r="U270" s="224">
        <v>1.3540000000000001</v>
      </c>
      <c r="V270" s="224">
        <f>ROUND(E270*U270,2)</f>
        <v>4.0599999999999996</v>
      </c>
      <c r="W270" s="224"/>
      <c r="X270" s="224" t="s">
        <v>279</v>
      </c>
      <c r="Y270" s="224" t="s">
        <v>169</v>
      </c>
      <c r="Z270" s="214"/>
      <c r="AA270" s="214"/>
      <c r="AB270" s="214"/>
      <c r="AC270" s="214"/>
      <c r="AD270" s="214"/>
      <c r="AE270" s="214"/>
      <c r="AF270" s="214"/>
      <c r="AG270" s="214" t="s">
        <v>303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2" x14ac:dyDescent="0.2">
      <c r="A271" s="221"/>
      <c r="B271" s="222"/>
      <c r="C271" s="246" t="s">
        <v>533</v>
      </c>
      <c r="D271" s="225"/>
      <c r="E271" s="226">
        <v>3</v>
      </c>
      <c r="F271" s="224"/>
      <c r="G271" s="224"/>
      <c r="H271" s="224"/>
      <c r="I271" s="224"/>
      <c r="J271" s="224"/>
      <c r="K271" s="224"/>
      <c r="L271" s="224"/>
      <c r="M271" s="224"/>
      <c r="N271" s="223"/>
      <c r="O271" s="223"/>
      <c r="P271" s="223"/>
      <c r="Q271" s="223"/>
      <c r="R271" s="224"/>
      <c r="S271" s="224"/>
      <c r="T271" s="224"/>
      <c r="U271" s="224"/>
      <c r="V271" s="224"/>
      <c r="W271" s="224"/>
      <c r="X271" s="224"/>
      <c r="Y271" s="224"/>
      <c r="Z271" s="214"/>
      <c r="AA271" s="214"/>
      <c r="AB271" s="214"/>
      <c r="AC271" s="214"/>
      <c r="AD271" s="214"/>
      <c r="AE271" s="214"/>
      <c r="AF271" s="214"/>
      <c r="AG271" s="214" t="s">
        <v>172</v>
      </c>
      <c r="AH271" s="214">
        <v>0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1" x14ac:dyDescent="0.2">
      <c r="A272" s="235">
        <v>60</v>
      </c>
      <c r="B272" s="236" t="s">
        <v>536</v>
      </c>
      <c r="C272" s="245" t="s">
        <v>537</v>
      </c>
      <c r="D272" s="237" t="s">
        <v>389</v>
      </c>
      <c r="E272" s="238">
        <v>4</v>
      </c>
      <c r="F272" s="239"/>
      <c r="G272" s="240">
        <f>ROUND(E272*F272,2)</f>
        <v>0</v>
      </c>
      <c r="H272" s="239"/>
      <c r="I272" s="240">
        <f>ROUND(E272*H272,2)</f>
        <v>0</v>
      </c>
      <c r="J272" s="239"/>
      <c r="K272" s="240">
        <f>ROUND(E272*J272,2)</f>
        <v>0</v>
      </c>
      <c r="L272" s="240">
        <v>21</v>
      </c>
      <c r="M272" s="240">
        <f>G272*(1+L272/100)</f>
        <v>0</v>
      </c>
      <c r="N272" s="238">
        <v>0</v>
      </c>
      <c r="O272" s="238">
        <f>ROUND(E272*N272,2)</f>
        <v>0</v>
      </c>
      <c r="P272" s="238">
        <v>0</v>
      </c>
      <c r="Q272" s="238">
        <f>ROUND(E272*P272,2)</f>
        <v>0</v>
      </c>
      <c r="R272" s="240"/>
      <c r="S272" s="240" t="s">
        <v>166</v>
      </c>
      <c r="T272" s="241" t="s">
        <v>166</v>
      </c>
      <c r="U272" s="224">
        <v>0.14000000000000001</v>
      </c>
      <c r="V272" s="224">
        <f>ROUND(E272*U272,2)</f>
        <v>0.56000000000000005</v>
      </c>
      <c r="W272" s="224"/>
      <c r="X272" s="224" t="s">
        <v>279</v>
      </c>
      <c r="Y272" s="224" t="s">
        <v>169</v>
      </c>
      <c r="Z272" s="214"/>
      <c r="AA272" s="214"/>
      <c r="AB272" s="214"/>
      <c r="AC272" s="214"/>
      <c r="AD272" s="214"/>
      <c r="AE272" s="214"/>
      <c r="AF272" s="214"/>
      <c r="AG272" s="214" t="s">
        <v>538</v>
      </c>
      <c r="AH272" s="214"/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2" x14ac:dyDescent="0.2">
      <c r="A273" s="221"/>
      <c r="B273" s="222"/>
      <c r="C273" s="246" t="s">
        <v>539</v>
      </c>
      <c r="D273" s="225"/>
      <c r="E273" s="226">
        <v>4</v>
      </c>
      <c r="F273" s="224"/>
      <c r="G273" s="224"/>
      <c r="H273" s="224"/>
      <c r="I273" s="224"/>
      <c r="J273" s="224"/>
      <c r="K273" s="224"/>
      <c r="L273" s="224"/>
      <c r="M273" s="224"/>
      <c r="N273" s="223"/>
      <c r="O273" s="223"/>
      <c r="P273" s="223"/>
      <c r="Q273" s="223"/>
      <c r="R273" s="224"/>
      <c r="S273" s="224"/>
      <c r="T273" s="224"/>
      <c r="U273" s="224"/>
      <c r="V273" s="224"/>
      <c r="W273" s="224"/>
      <c r="X273" s="224"/>
      <c r="Y273" s="224"/>
      <c r="Z273" s="214"/>
      <c r="AA273" s="214"/>
      <c r="AB273" s="214"/>
      <c r="AC273" s="214"/>
      <c r="AD273" s="214"/>
      <c r="AE273" s="214"/>
      <c r="AF273" s="214"/>
      <c r="AG273" s="214" t="s">
        <v>172</v>
      </c>
      <c r="AH273" s="214">
        <v>0</v>
      </c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1" x14ac:dyDescent="0.2">
      <c r="A274" s="235">
        <v>61</v>
      </c>
      <c r="B274" s="236" t="s">
        <v>540</v>
      </c>
      <c r="C274" s="245" t="s">
        <v>541</v>
      </c>
      <c r="D274" s="237" t="s">
        <v>542</v>
      </c>
      <c r="E274" s="238">
        <v>2</v>
      </c>
      <c r="F274" s="239"/>
      <c r="G274" s="240">
        <f>ROUND(E274*F274,2)</f>
        <v>0</v>
      </c>
      <c r="H274" s="239"/>
      <c r="I274" s="240">
        <f>ROUND(E274*H274,2)</f>
        <v>0</v>
      </c>
      <c r="J274" s="239"/>
      <c r="K274" s="240">
        <f>ROUND(E274*J274,2)</f>
        <v>0</v>
      </c>
      <c r="L274" s="240">
        <v>21</v>
      </c>
      <c r="M274" s="240">
        <f>G274*(1+L274/100)</f>
        <v>0</v>
      </c>
      <c r="N274" s="238">
        <v>0</v>
      </c>
      <c r="O274" s="238">
        <f>ROUND(E274*N274,2)</f>
        <v>0</v>
      </c>
      <c r="P274" s="238">
        <v>0</v>
      </c>
      <c r="Q274" s="238">
        <f>ROUND(E274*P274,2)</f>
        <v>0</v>
      </c>
      <c r="R274" s="240"/>
      <c r="S274" s="240" t="s">
        <v>166</v>
      </c>
      <c r="T274" s="241" t="s">
        <v>166</v>
      </c>
      <c r="U274" s="224">
        <v>6.71</v>
      </c>
      <c r="V274" s="224">
        <f>ROUND(E274*U274,2)</f>
        <v>13.42</v>
      </c>
      <c r="W274" s="224"/>
      <c r="X274" s="224" t="s">
        <v>279</v>
      </c>
      <c r="Y274" s="224" t="s">
        <v>169</v>
      </c>
      <c r="Z274" s="214"/>
      <c r="AA274" s="214"/>
      <c r="AB274" s="214"/>
      <c r="AC274" s="214"/>
      <c r="AD274" s="214"/>
      <c r="AE274" s="214"/>
      <c r="AF274" s="214"/>
      <c r="AG274" s="214" t="s">
        <v>538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2" x14ac:dyDescent="0.2">
      <c r="A275" s="221"/>
      <c r="B275" s="222"/>
      <c r="C275" s="246" t="s">
        <v>543</v>
      </c>
      <c r="D275" s="225"/>
      <c r="E275" s="226">
        <v>2</v>
      </c>
      <c r="F275" s="224"/>
      <c r="G275" s="224"/>
      <c r="H275" s="224"/>
      <c r="I275" s="224"/>
      <c r="J275" s="224"/>
      <c r="K275" s="224"/>
      <c r="L275" s="224"/>
      <c r="M275" s="224"/>
      <c r="N275" s="223"/>
      <c r="O275" s="223"/>
      <c r="P275" s="223"/>
      <c r="Q275" s="223"/>
      <c r="R275" s="224"/>
      <c r="S275" s="224"/>
      <c r="T275" s="224"/>
      <c r="U275" s="224"/>
      <c r="V275" s="224"/>
      <c r="W275" s="224"/>
      <c r="X275" s="224"/>
      <c r="Y275" s="224"/>
      <c r="Z275" s="214"/>
      <c r="AA275" s="214"/>
      <c r="AB275" s="214"/>
      <c r="AC275" s="214"/>
      <c r="AD275" s="214"/>
      <c r="AE275" s="214"/>
      <c r="AF275" s="214"/>
      <c r="AG275" s="214" t="s">
        <v>172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1" x14ac:dyDescent="0.2">
      <c r="A276" s="235">
        <v>62</v>
      </c>
      <c r="B276" s="236" t="s">
        <v>544</v>
      </c>
      <c r="C276" s="245" t="s">
        <v>545</v>
      </c>
      <c r="D276" s="237" t="s">
        <v>284</v>
      </c>
      <c r="E276" s="238">
        <v>8.74</v>
      </c>
      <c r="F276" s="239"/>
      <c r="G276" s="240">
        <f>ROUND(E276*F276,2)</f>
        <v>0</v>
      </c>
      <c r="H276" s="239"/>
      <c r="I276" s="240">
        <f>ROUND(E276*H276,2)</f>
        <v>0</v>
      </c>
      <c r="J276" s="239"/>
      <c r="K276" s="240">
        <f>ROUND(E276*J276,2)</f>
        <v>0</v>
      </c>
      <c r="L276" s="240">
        <v>21</v>
      </c>
      <c r="M276" s="240">
        <f>G276*(1+L276/100)</f>
        <v>0</v>
      </c>
      <c r="N276" s="238">
        <v>0</v>
      </c>
      <c r="O276" s="238">
        <f>ROUND(E276*N276,2)</f>
        <v>0</v>
      </c>
      <c r="P276" s="238">
        <v>0</v>
      </c>
      <c r="Q276" s="238">
        <f>ROUND(E276*P276,2)</f>
        <v>0</v>
      </c>
      <c r="R276" s="240"/>
      <c r="S276" s="240" t="s">
        <v>166</v>
      </c>
      <c r="T276" s="241" t="s">
        <v>166</v>
      </c>
      <c r="U276" s="224">
        <v>0.04</v>
      </c>
      <c r="V276" s="224">
        <f>ROUND(E276*U276,2)</f>
        <v>0.35</v>
      </c>
      <c r="W276" s="224"/>
      <c r="X276" s="224" t="s">
        <v>279</v>
      </c>
      <c r="Y276" s="224" t="s">
        <v>169</v>
      </c>
      <c r="Z276" s="214"/>
      <c r="AA276" s="214"/>
      <c r="AB276" s="214"/>
      <c r="AC276" s="214"/>
      <c r="AD276" s="214"/>
      <c r="AE276" s="214"/>
      <c r="AF276" s="214"/>
      <c r="AG276" s="214" t="s">
        <v>538</v>
      </c>
      <c r="AH276" s="214"/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2" x14ac:dyDescent="0.2">
      <c r="A277" s="221"/>
      <c r="B277" s="222"/>
      <c r="C277" s="246" t="s">
        <v>513</v>
      </c>
      <c r="D277" s="225"/>
      <c r="E277" s="226"/>
      <c r="F277" s="224"/>
      <c r="G277" s="224"/>
      <c r="H277" s="224"/>
      <c r="I277" s="224"/>
      <c r="J277" s="224"/>
      <c r="K277" s="224"/>
      <c r="L277" s="224"/>
      <c r="M277" s="224"/>
      <c r="N277" s="223"/>
      <c r="O277" s="223"/>
      <c r="P277" s="223"/>
      <c r="Q277" s="223"/>
      <c r="R277" s="224"/>
      <c r="S277" s="224"/>
      <c r="T277" s="224"/>
      <c r="U277" s="224"/>
      <c r="V277" s="224"/>
      <c r="W277" s="224"/>
      <c r="X277" s="224"/>
      <c r="Y277" s="224"/>
      <c r="Z277" s="214"/>
      <c r="AA277" s="214"/>
      <c r="AB277" s="214"/>
      <c r="AC277" s="214"/>
      <c r="AD277" s="214"/>
      <c r="AE277" s="214"/>
      <c r="AF277" s="214"/>
      <c r="AG277" s="214" t="s">
        <v>172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outlineLevel="3" x14ac:dyDescent="0.2">
      <c r="A278" s="221"/>
      <c r="B278" s="222"/>
      <c r="C278" s="246" t="s">
        <v>514</v>
      </c>
      <c r="D278" s="225"/>
      <c r="E278" s="226">
        <v>1.4950000000000001</v>
      </c>
      <c r="F278" s="224"/>
      <c r="G278" s="224"/>
      <c r="H278" s="224"/>
      <c r="I278" s="224"/>
      <c r="J278" s="224"/>
      <c r="K278" s="224"/>
      <c r="L278" s="224"/>
      <c r="M278" s="224"/>
      <c r="N278" s="223"/>
      <c r="O278" s="223"/>
      <c r="P278" s="223"/>
      <c r="Q278" s="223"/>
      <c r="R278" s="224"/>
      <c r="S278" s="224"/>
      <c r="T278" s="224"/>
      <c r="U278" s="224"/>
      <c r="V278" s="224"/>
      <c r="W278" s="224"/>
      <c r="X278" s="224"/>
      <c r="Y278" s="224"/>
      <c r="Z278" s="214"/>
      <c r="AA278" s="214"/>
      <c r="AB278" s="214"/>
      <c r="AC278" s="214"/>
      <c r="AD278" s="214"/>
      <c r="AE278" s="214"/>
      <c r="AF278" s="214"/>
      <c r="AG278" s="214" t="s">
        <v>172</v>
      </c>
      <c r="AH278" s="214">
        <v>0</v>
      </c>
      <c r="AI278" s="214"/>
      <c r="AJ278" s="214"/>
      <c r="AK278" s="214"/>
      <c r="AL278" s="214"/>
      <c r="AM278" s="214"/>
      <c r="AN278" s="214"/>
      <c r="AO278" s="214"/>
      <c r="AP278" s="214"/>
      <c r="AQ278" s="214"/>
      <c r="AR278" s="214"/>
      <c r="AS278" s="214"/>
      <c r="AT278" s="214"/>
      <c r="AU278" s="214"/>
      <c r="AV278" s="214"/>
      <c r="AW278" s="214"/>
      <c r="AX278" s="214"/>
      <c r="AY278" s="214"/>
      <c r="AZ278" s="214"/>
      <c r="BA278" s="214"/>
      <c r="BB278" s="214"/>
      <c r="BC278" s="214"/>
      <c r="BD278" s="214"/>
      <c r="BE278" s="214"/>
      <c r="BF278" s="214"/>
      <c r="BG278" s="214"/>
      <c r="BH278" s="214"/>
    </row>
    <row r="279" spans="1:60" outlineLevel="3" x14ac:dyDescent="0.2">
      <c r="A279" s="221"/>
      <c r="B279" s="222"/>
      <c r="C279" s="246" t="s">
        <v>515</v>
      </c>
      <c r="D279" s="225"/>
      <c r="E279" s="226">
        <v>1.0349999999999999</v>
      </c>
      <c r="F279" s="224"/>
      <c r="G279" s="224"/>
      <c r="H279" s="224"/>
      <c r="I279" s="224"/>
      <c r="J279" s="224"/>
      <c r="K279" s="224"/>
      <c r="L279" s="224"/>
      <c r="M279" s="224"/>
      <c r="N279" s="223"/>
      <c r="O279" s="223"/>
      <c r="P279" s="223"/>
      <c r="Q279" s="223"/>
      <c r="R279" s="224"/>
      <c r="S279" s="224"/>
      <c r="T279" s="224"/>
      <c r="U279" s="224"/>
      <c r="V279" s="224"/>
      <c r="W279" s="224"/>
      <c r="X279" s="224"/>
      <c r="Y279" s="224"/>
      <c r="Z279" s="214"/>
      <c r="AA279" s="214"/>
      <c r="AB279" s="214"/>
      <c r="AC279" s="214"/>
      <c r="AD279" s="214"/>
      <c r="AE279" s="214"/>
      <c r="AF279" s="214"/>
      <c r="AG279" s="214" t="s">
        <v>172</v>
      </c>
      <c r="AH279" s="214">
        <v>0</v>
      </c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outlineLevel="3" x14ac:dyDescent="0.2">
      <c r="A280" s="221"/>
      <c r="B280" s="222"/>
      <c r="C280" s="246" t="s">
        <v>516</v>
      </c>
      <c r="D280" s="225"/>
      <c r="E280" s="226">
        <v>0.92</v>
      </c>
      <c r="F280" s="224"/>
      <c r="G280" s="224"/>
      <c r="H280" s="224"/>
      <c r="I280" s="224"/>
      <c r="J280" s="224"/>
      <c r="K280" s="224"/>
      <c r="L280" s="224"/>
      <c r="M280" s="224"/>
      <c r="N280" s="223"/>
      <c r="O280" s="223"/>
      <c r="P280" s="223"/>
      <c r="Q280" s="223"/>
      <c r="R280" s="224"/>
      <c r="S280" s="224"/>
      <c r="T280" s="224"/>
      <c r="U280" s="224"/>
      <c r="V280" s="224"/>
      <c r="W280" s="224"/>
      <c r="X280" s="224"/>
      <c r="Y280" s="224"/>
      <c r="Z280" s="214"/>
      <c r="AA280" s="214"/>
      <c r="AB280" s="214"/>
      <c r="AC280" s="214"/>
      <c r="AD280" s="214"/>
      <c r="AE280" s="214"/>
      <c r="AF280" s="214"/>
      <c r="AG280" s="214" t="s">
        <v>172</v>
      </c>
      <c r="AH280" s="214">
        <v>0</v>
      </c>
      <c r="AI280" s="214"/>
      <c r="AJ280" s="214"/>
      <c r="AK280" s="214"/>
      <c r="AL280" s="214"/>
      <c r="AM280" s="214"/>
      <c r="AN280" s="214"/>
      <c r="AO280" s="214"/>
      <c r="AP280" s="214"/>
      <c r="AQ280" s="214"/>
      <c r="AR280" s="214"/>
      <c r="AS280" s="214"/>
      <c r="AT280" s="214"/>
      <c r="AU280" s="214"/>
      <c r="AV280" s="214"/>
      <c r="AW280" s="214"/>
      <c r="AX280" s="214"/>
      <c r="AY280" s="214"/>
      <c r="AZ280" s="214"/>
      <c r="BA280" s="214"/>
      <c r="BB280" s="214"/>
      <c r="BC280" s="214"/>
      <c r="BD280" s="214"/>
      <c r="BE280" s="214"/>
      <c r="BF280" s="214"/>
      <c r="BG280" s="214"/>
      <c r="BH280" s="214"/>
    </row>
    <row r="281" spans="1:60" outlineLevel="3" x14ac:dyDescent="0.2">
      <c r="A281" s="221"/>
      <c r="B281" s="222"/>
      <c r="C281" s="246" t="s">
        <v>517</v>
      </c>
      <c r="D281" s="225"/>
      <c r="E281" s="226">
        <v>0.69</v>
      </c>
      <c r="F281" s="224"/>
      <c r="G281" s="224"/>
      <c r="H281" s="224"/>
      <c r="I281" s="224"/>
      <c r="J281" s="224"/>
      <c r="K281" s="224"/>
      <c r="L281" s="224"/>
      <c r="M281" s="224"/>
      <c r="N281" s="223"/>
      <c r="O281" s="223"/>
      <c r="P281" s="223"/>
      <c r="Q281" s="223"/>
      <c r="R281" s="224"/>
      <c r="S281" s="224"/>
      <c r="T281" s="224"/>
      <c r="U281" s="224"/>
      <c r="V281" s="224"/>
      <c r="W281" s="224"/>
      <c r="X281" s="224"/>
      <c r="Y281" s="224"/>
      <c r="Z281" s="214"/>
      <c r="AA281" s="214"/>
      <c r="AB281" s="214"/>
      <c r="AC281" s="214"/>
      <c r="AD281" s="214"/>
      <c r="AE281" s="214"/>
      <c r="AF281" s="214"/>
      <c r="AG281" s="214" t="s">
        <v>172</v>
      </c>
      <c r="AH281" s="214">
        <v>0</v>
      </c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3" x14ac:dyDescent="0.2">
      <c r="A282" s="221"/>
      <c r="B282" s="222"/>
      <c r="C282" s="246" t="s">
        <v>518</v>
      </c>
      <c r="D282" s="225"/>
      <c r="E282" s="226">
        <v>0.57499999999999996</v>
      </c>
      <c r="F282" s="224"/>
      <c r="G282" s="224"/>
      <c r="H282" s="224"/>
      <c r="I282" s="224"/>
      <c r="J282" s="224"/>
      <c r="K282" s="224"/>
      <c r="L282" s="224"/>
      <c r="M282" s="224"/>
      <c r="N282" s="223"/>
      <c r="O282" s="223"/>
      <c r="P282" s="223"/>
      <c r="Q282" s="223"/>
      <c r="R282" s="224"/>
      <c r="S282" s="224"/>
      <c r="T282" s="224"/>
      <c r="U282" s="224"/>
      <c r="V282" s="224"/>
      <c r="W282" s="224"/>
      <c r="X282" s="224"/>
      <c r="Y282" s="224"/>
      <c r="Z282" s="214"/>
      <c r="AA282" s="214"/>
      <c r="AB282" s="214"/>
      <c r="AC282" s="214"/>
      <c r="AD282" s="214"/>
      <c r="AE282" s="214"/>
      <c r="AF282" s="214"/>
      <c r="AG282" s="214" t="s">
        <v>172</v>
      </c>
      <c r="AH282" s="214">
        <v>0</v>
      </c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3" x14ac:dyDescent="0.2">
      <c r="A283" s="221"/>
      <c r="B283" s="222"/>
      <c r="C283" s="246" t="s">
        <v>519</v>
      </c>
      <c r="D283" s="225"/>
      <c r="E283" s="226">
        <v>0.92</v>
      </c>
      <c r="F283" s="224"/>
      <c r="G283" s="224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4"/>
      <c r="AA283" s="214"/>
      <c r="AB283" s="214"/>
      <c r="AC283" s="214"/>
      <c r="AD283" s="214"/>
      <c r="AE283" s="214"/>
      <c r="AF283" s="214"/>
      <c r="AG283" s="214" t="s">
        <v>172</v>
      </c>
      <c r="AH283" s="214">
        <v>0</v>
      </c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3" x14ac:dyDescent="0.2">
      <c r="A284" s="221"/>
      <c r="B284" s="222"/>
      <c r="C284" s="246" t="s">
        <v>520</v>
      </c>
      <c r="D284" s="225"/>
      <c r="E284" s="226">
        <v>0.69</v>
      </c>
      <c r="F284" s="224"/>
      <c r="G284" s="224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4"/>
      <c r="AA284" s="214"/>
      <c r="AB284" s="214"/>
      <c r="AC284" s="214"/>
      <c r="AD284" s="214"/>
      <c r="AE284" s="214"/>
      <c r="AF284" s="214"/>
      <c r="AG284" s="214" t="s">
        <v>172</v>
      </c>
      <c r="AH284" s="214">
        <v>0</v>
      </c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3" x14ac:dyDescent="0.2">
      <c r="A285" s="221"/>
      <c r="B285" s="222"/>
      <c r="C285" s="246" t="s">
        <v>521</v>
      </c>
      <c r="D285" s="225"/>
      <c r="E285" s="226">
        <v>0.40250000000000002</v>
      </c>
      <c r="F285" s="224"/>
      <c r="G285" s="224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4"/>
      <c r="AA285" s="214"/>
      <c r="AB285" s="214"/>
      <c r="AC285" s="214"/>
      <c r="AD285" s="214"/>
      <c r="AE285" s="214"/>
      <c r="AF285" s="214"/>
      <c r="AG285" s="214" t="s">
        <v>172</v>
      </c>
      <c r="AH285" s="214">
        <v>0</v>
      </c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3" x14ac:dyDescent="0.2">
      <c r="A286" s="221"/>
      <c r="B286" s="222"/>
      <c r="C286" s="246" t="s">
        <v>522</v>
      </c>
      <c r="D286" s="225"/>
      <c r="E286" s="226">
        <v>0.57499999999999996</v>
      </c>
      <c r="F286" s="224"/>
      <c r="G286" s="224"/>
      <c r="H286" s="224"/>
      <c r="I286" s="224"/>
      <c r="J286" s="224"/>
      <c r="K286" s="224"/>
      <c r="L286" s="224"/>
      <c r="M286" s="224"/>
      <c r="N286" s="223"/>
      <c r="O286" s="223"/>
      <c r="P286" s="223"/>
      <c r="Q286" s="223"/>
      <c r="R286" s="224"/>
      <c r="S286" s="224"/>
      <c r="T286" s="224"/>
      <c r="U286" s="224"/>
      <c r="V286" s="224"/>
      <c r="W286" s="224"/>
      <c r="X286" s="224"/>
      <c r="Y286" s="224"/>
      <c r="Z286" s="214"/>
      <c r="AA286" s="214"/>
      <c r="AB286" s="214"/>
      <c r="AC286" s="214"/>
      <c r="AD286" s="214"/>
      <c r="AE286" s="214"/>
      <c r="AF286" s="214"/>
      <c r="AG286" s="214" t="s">
        <v>172</v>
      </c>
      <c r="AH286" s="214">
        <v>0</v>
      </c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3" x14ac:dyDescent="0.2">
      <c r="A287" s="221"/>
      <c r="B287" s="222"/>
      <c r="C287" s="246" t="s">
        <v>523</v>
      </c>
      <c r="D287" s="225"/>
      <c r="E287" s="226">
        <v>0.23</v>
      </c>
      <c r="F287" s="224"/>
      <c r="G287" s="224"/>
      <c r="H287" s="224"/>
      <c r="I287" s="224"/>
      <c r="J287" s="224"/>
      <c r="K287" s="224"/>
      <c r="L287" s="224"/>
      <c r="M287" s="224"/>
      <c r="N287" s="223"/>
      <c r="O287" s="223"/>
      <c r="P287" s="223"/>
      <c r="Q287" s="223"/>
      <c r="R287" s="224"/>
      <c r="S287" s="224"/>
      <c r="T287" s="224"/>
      <c r="U287" s="224"/>
      <c r="V287" s="224"/>
      <c r="W287" s="224"/>
      <c r="X287" s="224"/>
      <c r="Y287" s="224"/>
      <c r="Z287" s="214"/>
      <c r="AA287" s="214"/>
      <c r="AB287" s="214"/>
      <c r="AC287" s="214"/>
      <c r="AD287" s="214"/>
      <c r="AE287" s="214"/>
      <c r="AF287" s="214"/>
      <c r="AG287" s="214" t="s">
        <v>172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3" x14ac:dyDescent="0.2">
      <c r="A288" s="221"/>
      <c r="B288" s="222"/>
      <c r="C288" s="246" t="s">
        <v>524</v>
      </c>
      <c r="D288" s="225"/>
      <c r="E288" s="226">
        <v>0.51749999999999996</v>
      </c>
      <c r="F288" s="224"/>
      <c r="G288" s="224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4"/>
      <c r="AA288" s="214"/>
      <c r="AB288" s="214"/>
      <c r="AC288" s="214"/>
      <c r="AD288" s="214"/>
      <c r="AE288" s="214"/>
      <c r="AF288" s="214"/>
      <c r="AG288" s="214" t="s">
        <v>172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3" x14ac:dyDescent="0.2">
      <c r="A289" s="221"/>
      <c r="B289" s="222"/>
      <c r="C289" s="246" t="s">
        <v>528</v>
      </c>
      <c r="D289" s="225"/>
      <c r="E289" s="226">
        <v>0.69</v>
      </c>
      <c r="F289" s="224"/>
      <c r="G289" s="224"/>
      <c r="H289" s="224"/>
      <c r="I289" s="224"/>
      <c r="J289" s="224"/>
      <c r="K289" s="224"/>
      <c r="L289" s="224"/>
      <c r="M289" s="224"/>
      <c r="N289" s="223"/>
      <c r="O289" s="223"/>
      <c r="P289" s="223"/>
      <c r="Q289" s="223"/>
      <c r="R289" s="224"/>
      <c r="S289" s="224"/>
      <c r="T289" s="224"/>
      <c r="U289" s="224"/>
      <c r="V289" s="224"/>
      <c r="W289" s="224"/>
      <c r="X289" s="224"/>
      <c r="Y289" s="224"/>
      <c r="Z289" s="214"/>
      <c r="AA289" s="214"/>
      <c r="AB289" s="214"/>
      <c r="AC289" s="214"/>
      <c r="AD289" s="214"/>
      <c r="AE289" s="214"/>
      <c r="AF289" s="214"/>
      <c r="AG289" s="214" t="s">
        <v>172</v>
      </c>
      <c r="AH289" s="214">
        <v>0</v>
      </c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ht="22.5" outlineLevel="1" x14ac:dyDescent="0.2">
      <c r="A290" s="235">
        <v>63</v>
      </c>
      <c r="B290" s="236" t="s">
        <v>546</v>
      </c>
      <c r="C290" s="245" t="s">
        <v>547</v>
      </c>
      <c r="D290" s="237" t="s">
        <v>284</v>
      </c>
      <c r="E290" s="238">
        <v>6.1755000000000004</v>
      </c>
      <c r="F290" s="239"/>
      <c r="G290" s="240">
        <f>ROUND(E290*F290,2)</f>
        <v>0</v>
      </c>
      <c r="H290" s="239"/>
      <c r="I290" s="240">
        <f>ROUND(E290*H290,2)</f>
        <v>0</v>
      </c>
      <c r="J290" s="239"/>
      <c r="K290" s="240">
        <f>ROUND(E290*J290,2)</f>
        <v>0</v>
      </c>
      <c r="L290" s="240">
        <v>21</v>
      </c>
      <c r="M290" s="240">
        <f>G290*(1+L290/100)</f>
        <v>0</v>
      </c>
      <c r="N290" s="238">
        <v>1.98E-3</v>
      </c>
      <c r="O290" s="238">
        <f>ROUND(E290*N290,2)</f>
        <v>0.01</v>
      </c>
      <c r="P290" s="238">
        <v>0</v>
      </c>
      <c r="Q290" s="238">
        <f>ROUND(E290*P290,2)</f>
        <v>0</v>
      </c>
      <c r="R290" s="240" t="s">
        <v>368</v>
      </c>
      <c r="S290" s="240" t="s">
        <v>166</v>
      </c>
      <c r="T290" s="241" t="s">
        <v>166</v>
      </c>
      <c r="U290" s="224">
        <v>0</v>
      </c>
      <c r="V290" s="224">
        <f>ROUND(E290*U290,2)</f>
        <v>0</v>
      </c>
      <c r="W290" s="224"/>
      <c r="X290" s="224" t="s">
        <v>369</v>
      </c>
      <c r="Y290" s="224" t="s">
        <v>169</v>
      </c>
      <c r="Z290" s="214"/>
      <c r="AA290" s="214"/>
      <c r="AB290" s="214"/>
      <c r="AC290" s="214"/>
      <c r="AD290" s="214"/>
      <c r="AE290" s="214"/>
      <c r="AF290" s="214"/>
      <c r="AG290" s="214" t="s">
        <v>370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2" x14ac:dyDescent="0.2">
      <c r="A291" s="221"/>
      <c r="B291" s="222"/>
      <c r="C291" s="246" t="s">
        <v>513</v>
      </c>
      <c r="D291" s="225"/>
      <c r="E291" s="226"/>
      <c r="F291" s="224"/>
      <c r="G291" s="224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4"/>
      <c r="AA291" s="214"/>
      <c r="AB291" s="214"/>
      <c r="AC291" s="214"/>
      <c r="AD291" s="214"/>
      <c r="AE291" s="214"/>
      <c r="AF291" s="214"/>
      <c r="AG291" s="214" t="s">
        <v>172</v>
      </c>
      <c r="AH291" s="214">
        <v>0</v>
      </c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3" x14ac:dyDescent="0.2">
      <c r="A292" s="221"/>
      <c r="B292" s="222"/>
      <c r="C292" s="246" t="s">
        <v>528</v>
      </c>
      <c r="D292" s="225"/>
      <c r="E292" s="226">
        <v>0.69</v>
      </c>
      <c r="F292" s="224"/>
      <c r="G292" s="224"/>
      <c r="H292" s="224"/>
      <c r="I292" s="224"/>
      <c r="J292" s="224"/>
      <c r="K292" s="224"/>
      <c r="L292" s="224"/>
      <c r="M292" s="224"/>
      <c r="N292" s="223"/>
      <c r="O292" s="223"/>
      <c r="P292" s="223"/>
      <c r="Q292" s="223"/>
      <c r="R292" s="224"/>
      <c r="S292" s="224"/>
      <c r="T292" s="224"/>
      <c r="U292" s="224"/>
      <c r="V292" s="224"/>
      <c r="W292" s="224"/>
      <c r="X292" s="224"/>
      <c r="Y292" s="224"/>
      <c r="Z292" s="214"/>
      <c r="AA292" s="214"/>
      <c r="AB292" s="214"/>
      <c r="AC292" s="214"/>
      <c r="AD292" s="214"/>
      <c r="AE292" s="214"/>
      <c r="AF292" s="214"/>
      <c r="AG292" s="214" t="s">
        <v>172</v>
      </c>
      <c r="AH292" s="214">
        <v>0</v>
      </c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3" x14ac:dyDescent="0.2">
      <c r="A293" s="221"/>
      <c r="B293" s="222"/>
      <c r="C293" s="246" t="s">
        <v>548</v>
      </c>
      <c r="D293" s="225"/>
      <c r="E293" s="226">
        <v>1.173</v>
      </c>
      <c r="F293" s="224"/>
      <c r="G293" s="224"/>
      <c r="H293" s="224"/>
      <c r="I293" s="224"/>
      <c r="J293" s="224"/>
      <c r="K293" s="224"/>
      <c r="L293" s="224"/>
      <c r="M293" s="224"/>
      <c r="N293" s="223"/>
      <c r="O293" s="223"/>
      <c r="P293" s="223"/>
      <c r="Q293" s="223"/>
      <c r="R293" s="224"/>
      <c r="S293" s="224"/>
      <c r="T293" s="224"/>
      <c r="U293" s="224"/>
      <c r="V293" s="224"/>
      <c r="W293" s="224"/>
      <c r="X293" s="224"/>
      <c r="Y293" s="224"/>
      <c r="Z293" s="214"/>
      <c r="AA293" s="214"/>
      <c r="AB293" s="214"/>
      <c r="AC293" s="214"/>
      <c r="AD293" s="214"/>
      <c r="AE293" s="214"/>
      <c r="AF293" s="214"/>
      <c r="AG293" s="214" t="s">
        <v>172</v>
      </c>
      <c r="AH293" s="214">
        <v>0</v>
      </c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3" x14ac:dyDescent="0.2">
      <c r="A294" s="221"/>
      <c r="B294" s="222"/>
      <c r="C294" s="246" t="s">
        <v>549</v>
      </c>
      <c r="D294" s="225"/>
      <c r="E294" s="226">
        <v>4.3125</v>
      </c>
      <c r="F294" s="224"/>
      <c r="G294" s="224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4"/>
      <c r="AA294" s="214"/>
      <c r="AB294" s="214"/>
      <c r="AC294" s="214"/>
      <c r="AD294" s="214"/>
      <c r="AE294" s="214"/>
      <c r="AF294" s="214"/>
      <c r="AG294" s="214" t="s">
        <v>172</v>
      </c>
      <c r="AH294" s="214">
        <v>0</v>
      </c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ht="22.5" outlineLevel="1" x14ac:dyDescent="0.2">
      <c r="A295" s="235">
        <v>64</v>
      </c>
      <c r="B295" s="236" t="s">
        <v>550</v>
      </c>
      <c r="C295" s="245" t="s">
        <v>551</v>
      </c>
      <c r="D295" s="237" t="s">
        <v>284</v>
      </c>
      <c r="E295" s="238">
        <v>8.0500000000000007</v>
      </c>
      <c r="F295" s="239"/>
      <c r="G295" s="240">
        <f>ROUND(E295*F295,2)</f>
        <v>0</v>
      </c>
      <c r="H295" s="239"/>
      <c r="I295" s="240">
        <f>ROUND(E295*H295,2)</f>
        <v>0</v>
      </c>
      <c r="J295" s="239"/>
      <c r="K295" s="240">
        <f>ROUND(E295*J295,2)</f>
        <v>0</v>
      </c>
      <c r="L295" s="240">
        <v>21</v>
      </c>
      <c r="M295" s="240">
        <f>G295*(1+L295/100)</f>
        <v>0</v>
      </c>
      <c r="N295" s="238">
        <v>1.98E-3</v>
      </c>
      <c r="O295" s="238">
        <f>ROUND(E295*N295,2)</f>
        <v>0.02</v>
      </c>
      <c r="P295" s="238">
        <v>0</v>
      </c>
      <c r="Q295" s="238">
        <f>ROUND(E295*P295,2)</f>
        <v>0</v>
      </c>
      <c r="R295" s="240" t="s">
        <v>368</v>
      </c>
      <c r="S295" s="240" t="s">
        <v>166</v>
      </c>
      <c r="T295" s="241" t="s">
        <v>166</v>
      </c>
      <c r="U295" s="224">
        <v>0</v>
      </c>
      <c r="V295" s="224">
        <f>ROUND(E295*U295,2)</f>
        <v>0</v>
      </c>
      <c r="W295" s="224"/>
      <c r="X295" s="224" t="s">
        <v>369</v>
      </c>
      <c r="Y295" s="224" t="s">
        <v>169</v>
      </c>
      <c r="Z295" s="214"/>
      <c r="AA295" s="214"/>
      <c r="AB295" s="214"/>
      <c r="AC295" s="214"/>
      <c r="AD295" s="214"/>
      <c r="AE295" s="214"/>
      <c r="AF295" s="214"/>
      <c r="AG295" s="214" t="s">
        <v>370</v>
      </c>
      <c r="AH295" s="214"/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2" x14ac:dyDescent="0.2">
      <c r="A296" s="221"/>
      <c r="B296" s="222"/>
      <c r="C296" s="246" t="s">
        <v>513</v>
      </c>
      <c r="D296" s="225"/>
      <c r="E296" s="226"/>
      <c r="F296" s="224"/>
      <c r="G296" s="224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4"/>
      <c r="AA296" s="214"/>
      <c r="AB296" s="214"/>
      <c r="AC296" s="214"/>
      <c r="AD296" s="214"/>
      <c r="AE296" s="214"/>
      <c r="AF296" s="214"/>
      <c r="AG296" s="214" t="s">
        <v>172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3" x14ac:dyDescent="0.2">
      <c r="A297" s="221"/>
      <c r="B297" s="222"/>
      <c r="C297" s="246" t="s">
        <v>514</v>
      </c>
      <c r="D297" s="225"/>
      <c r="E297" s="226">
        <v>1.4950000000000001</v>
      </c>
      <c r="F297" s="224"/>
      <c r="G297" s="224"/>
      <c r="H297" s="224"/>
      <c r="I297" s="224"/>
      <c r="J297" s="224"/>
      <c r="K297" s="224"/>
      <c r="L297" s="224"/>
      <c r="M297" s="224"/>
      <c r="N297" s="223"/>
      <c r="O297" s="223"/>
      <c r="P297" s="223"/>
      <c r="Q297" s="223"/>
      <c r="R297" s="224"/>
      <c r="S297" s="224"/>
      <c r="T297" s="224"/>
      <c r="U297" s="224"/>
      <c r="V297" s="224"/>
      <c r="W297" s="224"/>
      <c r="X297" s="224"/>
      <c r="Y297" s="224"/>
      <c r="Z297" s="214"/>
      <c r="AA297" s="214"/>
      <c r="AB297" s="214"/>
      <c r="AC297" s="214"/>
      <c r="AD297" s="214"/>
      <c r="AE297" s="214"/>
      <c r="AF297" s="214"/>
      <c r="AG297" s="214" t="s">
        <v>172</v>
      </c>
      <c r="AH297" s="214">
        <v>0</v>
      </c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3" x14ac:dyDescent="0.2">
      <c r="A298" s="221"/>
      <c r="B298" s="222"/>
      <c r="C298" s="246" t="s">
        <v>515</v>
      </c>
      <c r="D298" s="225"/>
      <c r="E298" s="226">
        <v>1.0349999999999999</v>
      </c>
      <c r="F298" s="224"/>
      <c r="G298" s="224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4"/>
      <c r="AA298" s="214"/>
      <c r="AB298" s="214"/>
      <c r="AC298" s="214"/>
      <c r="AD298" s="214"/>
      <c r="AE298" s="214"/>
      <c r="AF298" s="214"/>
      <c r="AG298" s="214" t="s">
        <v>172</v>
      </c>
      <c r="AH298" s="214">
        <v>0</v>
      </c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3" x14ac:dyDescent="0.2">
      <c r="A299" s="221"/>
      <c r="B299" s="222"/>
      <c r="C299" s="246" t="s">
        <v>516</v>
      </c>
      <c r="D299" s="225"/>
      <c r="E299" s="226">
        <v>0.92</v>
      </c>
      <c r="F299" s="224"/>
      <c r="G299" s="224"/>
      <c r="H299" s="224"/>
      <c r="I299" s="224"/>
      <c r="J299" s="224"/>
      <c r="K299" s="224"/>
      <c r="L299" s="224"/>
      <c r="M299" s="224"/>
      <c r="N299" s="223"/>
      <c r="O299" s="223"/>
      <c r="P299" s="223"/>
      <c r="Q299" s="223"/>
      <c r="R299" s="224"/>
      <c r="S299" s="224"/>
      <c r="T299" s="224"/>
      <c r="U299" s="224"/>
      <c r="V299" s="224"/>
      <c r="W299" s="224"/>
      <c r="X299" s="224"/>
      <c r="Y299" s="224"/>
      <c r="Z299" s="214"/>
      <c r="AA299" s="214"/>
      <c r="AB299" s="214"/>
      <c r="AC299" s="214"/>
      <c r="AD299" s="214"/>
      <c r="AE299" s="214"/>
      <c r="AF299" s="214"/>
      <c r="AG299" s="214" t="s">
        <v>172</v>
      </c>
      <c r="AH299" s="214">
        <v>0</v>
      </c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3" x14ac:dyDescent="0.2">
      <c r="A300" s="221"/>
      <c r="B300" s="222"/>
      <c r="C300" s="246" t="s">
        <v>517</v>
      </c>
      <c r="D300" s="225"/>
      <c r="E300" s="226">
        <v>0.69</v>
      </c>
      <c r="F300" s="224"/>
      <c r="G300" s="224"/>
      <c r="H300" s="224"/>
      <c r="I300" s="224"/>
      <c r="J300" s="224"/>
      <c r="K300" s="224"/>
      <c r="L300" s="224"/>
      <c r="M300" s="224"/>
      <c r="N300" s="223"/>
      <c r="O300" s="223"/>
      <c r="P300" s="223"/>
      <c r="Q300" s="223"/>
      <c r="R300" s="224"/>
      <c r="S300" s="224"/>
      <c r="T300" s="224"/>
      <c r="U300" s="224"/>
      <c r="V300" s="224"/>
      <c r="W300" s="224"/>
      <c r="X300" s="224"/>
      <c r="Y300" s="224"/>
      <c r="Z300" s="214"/>
      <c r="AA300" s="214"/>
      <c r="AB300" s="214"/>
      <c r="AC300" s="214"/>
      <c r="AD300" s="214"/>
      <c r="AE300" s="214"/>
      <c r="AF300" s="214"/>
      <c r="AG300" s="214" t="s">
        <v>172</v>
      </c>
      <c r="AH300" s="214">
        <v>0</v>
      </c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3" x14ac:dyDescent="0.2">
      <c r="A301" s="221"/>
      <c r="B301" s="222"/>
      <c r="C301" s="246" t="s">
        <v>518</v>
      </c>
      <c r="D301" s="225"/>
      <c r="E301" s="226">
        <v>0.57499999999999996</v>
      </c>
      <c r="F301" s="224"/>
      <c r="G301" s="224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4"/>
      <c r="AA301" s="214"/>
      <c r="AB301" s="214"/>
      <c r="AC301" s="214"/>
      <c r="AD301" s="214"/>
      <c r="AE301" s="214"/>
      <c r="AF301" s="214"/>
      <c r="AG301" s="214" t="s">
        <v>172</v>
      </c>
      <c r="AH301" s="214">
        <v>0</v>
      </c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14"/>
      <c r="BB301" s="214"/>
      <c r="BC301" s="214"/>
      <c r="BD301" s="214"/>
      <c r="BE301" s="214"/>
      <c r="BF301" s="214"/>
      <c r="BG301" s="214"/>
      <c r="BH301" s="214"/>
    </row>
    <row r="302" spans="1:60" outlineLevel="3" x14ac:dyDescent="0.2">
      <c r="A302" s="221"/>
      <c r="B302" s="222"/>
      <c r="C302" s="246" t="s">
        <v>519</v>
      </c>
      <c r="D302" s="225"/>
      <c r="E302" s="226">
        <v>0.92</v>
      </c>
      <c r="F302" s="224"/>
      <c r="G302" s="224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4"/>
      <c r="AA302" s="214"/>
      <c r="AB302" s="214"/>
      <c r="AC302" s="214"/>
      <c r="AD302" s="214"/>
      <c r="AE302" s="214"/>
      <c r="AF302" s="214"/>
      <c r="AG302" s="214" t="s">
        <v>172</v>
      </c>
      <c r="AH302" s="214">
        <v>0</v>
      </c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3" x14ac:dyDescent="0.2">
      <c r="A303" s="221"/>
      <c r="B303" s="222"/>
      <c r="C303" s="246" t="s">
        <v>520</v>
      </c>
      <c r="D303" s="225"/>
      <c r="E303" s="226">
        <v>0.69</v>
      </c>
      <c r="F303" s="224"/>
      <c r="G303" s="224"/>
      <c r="H303" s="224"/>
      <c r="I303" s="224"/>
      <c r="J303" s="224"/>
      <c r="K303" s="224"/>
      <c r="L303" s="224"/>
      <c r="M303" s="224"/>
      <c r="N303" s="223"/>
      <c r="O303" s="223"/>
      <c r="P303" s="223"/>
      <c r="Q303" s="223"/>
      <c r="R303" s="224"/>
      <c r="S303" s="224"/>
      <c r="T303" s="224"/>
      <c r="U303" s="224"/>
      <c r="V303" s="224"/>
      <c r="W303" s="224"/>
      <c r="X303" s="224"/>
      <c r="Y303" s="224"/>
      <c r="Z303" s="214"/>
      <c r="AA303" s="214"/>
      <c r="AB303" s="214"/>
      <c r="AC303" s="214"/>
      <c r="AD303" s="214"/>
      <c r="AE303" s="214"/>
      <c r="AF303" s="214"/>
      <c r="AG303" s="214" t="s">
        <v>172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3" x14ac:dyDescent="0.2">
      <c r="A304" s="221"/>
      <c r="B304" s="222"/>
      <c r="C304" s="246" t="s">
        <v>521</v>
      </c>
      <c r="D304" s="225"/>
      <c r="E304" s="226">
        <v>0.40250000000000002</v>
      </c>
      <c r="F304" s="224"/>
      <c r="G304" s="224"/>
      <c r="H304" s="224"/>
      <c r="I304" s="224"/>
      <c r="J304" s="224"/>
      <c r="K304" s="224"/>
      <c r="L304" s="224"/>
      <c r="M304" s="224"/>
      <c r="N304" s="223"/>
      <c r="O304" s="223"/>
      <c r="P304" s="223"/>
      <c r="Q304" s="223"/>
      <c r="R304" s="224"/>
      <c r="S304" s="224"/>
      <c r="T304" s="224"/>
      <c r="U304" s="224"/>
      <c r="V304" s="224"/>
      <c r="W304" s="224"/>
      <c r="X304" s="224"/>
      <c r="Y304" s="224"/>
      <c r="Z304" s="214"/>
      <c r="AA304" s="214"/>
      <c r="AB304" s="214"/>
      <c r="AC304" s="214"/>
      <c r="AD304" s="214"/>
      <c r="AE304" s="214"/>
      <c r="AF304" s="214"/>
      <c r="AG304" s="214" t="s">
        <v>172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3" x14ac:dyDescent="0.2">
      <c r="A305" s="221"/>
      <c r="B305" s="222"/>
      <c r="C305" s="246" t="s">
        <v>522</v>
      </c>
      <c r="D305" s="225"/>
      <c r="E305" s="226">
        <v>0.57499999999999996</v>
      </c>
      <c r="F305" s="224"/>
      <c r="G305" s="224"/>
      <c r="H305" s="224"/>
      <c r="I305" s="224"/>
      <c r="J305" s="224"/>
      <c r="K305" s="224"/>
      <c r="L305" s="224"/>
      <c r="M305" s="224"/>
      <c r="N305" s="223"/>
      <c r="O305" s="223"/>
      <c r="P305" s="223"/>
      <c r="Q305" s="223"/>
      <c r="R305" s="224"/>
      <c r="S305" s="224"/>
      <c r="T305" s="224"/>
      <c r="U305" s="224"/>
      <c r="V305" s="224"/>
      <c r="W305" s="224"/>
      <c r="X305" s="224"/>
      <c r="Y305" s="224"/>
      <c r="Z305" s="214"/>
      <c r="AA305" s="214"/>
      <c r="AB305" s="214"/>
      <c r="AC305" s="214"/>
      <c r="AD305" s="214"/>
      <c r="AE305" s="214"/>
      <c r="AF305" s="214"/>
      <c r="AG305" s="214" t="s">
        <v>172</v>
      </c>
      <c r="AH305" s="214">
        <v>0</v>
      </c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3" x14ac:dyDescent="0.2">
      <c r="A306" s="221"/>
      <c r="B306" s="222"/>
      <c r="C306" s="246" t="s">
        <v>523</v>
      </c>
      <c r="D306" s="225"/>
      <c r="E306" s="226">
        <v>0.23</v>
      </c>
      <c r="F306" s="224"/>
      <c r="G306" s="224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4"/>
      <c r="AA306" s="214"/>
      <c r="AB306" s="214"/>
      <c r="AC306" s="214"/>
      <c r="AD306" s="214"/>
      <c r="AE306" s="214"/>
      <c r="AF306" s="214"/>
      <c r="AG306" s="214" t="s">
        <v>172</v>
      </c>
      <c r="AH306" s="214">
        <v>0</v>
      </c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3" x14ac:dyDescent="0.2">
      <c r="A307" s="221"/>
      <c r="B307" s="222"/>
      <c r="C307" s="246" t="s">
        <v>524</v>
      </c>
      <c r="D307" s="225"/>
      <c r="E307" s="226">
        <v>0.51749999999999996</v>
      </c>
      <c r="F307" s="224"/>
      <c r="G307" s="224"/>
      <c r="H307" s="224"/>
      <c r="I307" s="224"/>
      <c r="J307" s="224"/>
      <c r="K307" s="224"/>
      <c r="L307" s="224"/>
      <c r="M307" s="224"/>
      <c r="N307" s="223"/>
      <c r="O307" s="223"/>
      <c r="P307" s="223"/>
      <c r="Q307" s="223"/>
      <c r="R307" s="224"/>
      <c r="S307" s="224"/>
      <c r="T307" s="224"/>
      <c r="U307" s="224"/>
      <c r="V307" s="224"/>
      <c r="W307" s="224"/>
      <c r="X307" s="224"/>
      <c r="Y307" s="224"/>
      <c r="Z307" s="214"/>
      <c r="AA307" s="214"/>
      <c r="AB307" s="214"/>
      <c r="AC307" s="214"/>
      <c r="AD307" s="214"/>
      <c r="AE307" s="214"/>
      <c r="AF307" s="214"/>
      <c r="AG307" s="214" t="s">
        <v>172</v>
      </c>
      <c r="AH307" s="214">
        <v>0</v>
      </c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1" x14ac:dyDescent="0.2">
      <c r="A308" s="235">
        <v>65</v>
      </c>
      <c r="B308" s="236" t="s">
        <v>552</v>
      </c>
      <c r="C308" s="245" t="s">
        <v>553</v>
      </c>
      <c r="D308" s="237" t="s">
        <v>389</v>
      </c>
      <c r="E308" s="238">
        <v>5.4165000000000001</v>
      </c>
      <c r="F308" s="239"/>
      <c r="G308" s="240">
        <f>ROUND(E308*F308,2)</f>
        <v>0</v>
      </c>
      <c r="H308" s="239"/>
      <c r="I308" s="240">
        <f>ROUND(E308*H308,2)</f>
        <v>0</v>
      </c>
      <c r="J308" s="239"/>
      <c r="K308" s="240">
        <f>ROUND(E308*J308,2)</f>
        <v>0</v>
      </c>
      <c r="L308" s="240">
        <v>21</v>
      </c>
      <c r="M308" s="240">
        <f>G308*(1+L308/100)</f>
        <v>0</v>
      </c>
      <c r="N308" s="238">
        <v>2.8E-3</v>
      </c>
      <c r="O308" s="238">
        <f>ROUND(E308*N308,2)</f>
        <v>0.02</v>
      </c>
      <c r="P308" s="238">
        <v>0</v>
      </c>
      <c r="Q308" s="238">
        <f>ROUND(E308*P308,2)</f>
        <v>0</v>
      </c>
      <c r="R308" s="240" t="s">
        <v>368</v>
      </c>
      <c r="S308" s="240" t="s">
        <v>166</v>
      </c>
      <c r="T308" s="241" t="s">
        <v>166</v>
      </c>
      <c r="U308" s="224">
        <v>0</v>
      </c>
      <c r="V308" s="224">
        <f>ROUND(E308*U308,2)</f>
        <v>0</v>
      </c>
      <c r="W308" s="224"/>
      <c r="X308" s="224" t="s">
        <v>369</v>
      </c>
      <c r="Y308" s="224" t="s">
        <v>169</v>
      </c>
      <c r="Z308" s="214"/>
      <c r="AA308" s="214"/>
      <c r="AB308" s="214"/>
      <c r="AC308" s="214"/>
      <c r="AD308" s="214"/>
      <c r="AE308" s="214"/>
      <c r="AF308" s="214"/>
      <c r="AG308" s="214" t="s">
        <v>370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2" x14ac:dyDescent="0.2">
      <c r="A309" s="221"/>
      <c r="B309" s="222"/>
      <c r="C309" s="246" t="s">
        <v>554</v>
      </c>
      <c r="D309" s="225"/>
      <c r="E309" s="226">
        <v>5.4165000000000001</v>
      </c>
      <c r="F309" s="224"/>
      <c r="G309" s="224"/>
      <c r="H309" s="224"/>
      <c r="I309" s="224"/>
      <c r="J309" s="224"/>
      <c r="K309" s="224"/>
      <c r="L309" s="224"/>
      <c r="M309" s="224"/>
      <c r="N309" s="223"/>
      <c r="O309" s="223"/>
      <c r="P309" s="223"/>
      <c r="Q309" s="223"/>
      <c r="R309" s="224"/>
      <c r="S309" s="224"/>
      <c r="T309" s="224"/>
      <c r="U309" s="224"/>
      <c r="V309" s="224"/>
      <c r="W309" s="224"/>
      <c r="X309" s="224"/>
      <c r="Y309" s="224"/>
      <c r="Z309" s="214"/>
      <c r="AA309" s="214"/>
      <c r="AB309" s="214"/>
      <c r="AC309" s="214"/>
      <c r="AD309" s="214"/>
      <c r="AE309" s="214"/>
      <c r="AF309" s="214"/>
      <c r="AG309" s="214" t="s">
        <v>172</v>
      </c>
      <c r="AH309" s="214">
        <v>0</v>
      </c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1" x14ac:dyDescent="0.2">
      <c r="A310" s="235">
        <v>66</v>
      </c>
      <c r="B310" s="236" t="s">
        <v>555</v>
      </c>
      <c r="C310" s="245" t="s">
        <v>556</v>
      </c>
      <c r="D310" s="237" t="s">
        <v>389</v>
      </c>
      <c r="E310" s="238">
        <v>4</v>
      </c>
      <c r="F310" s="239"/>
      <c r="G310" s="240">
        <f>ROUND(E310*F310,2)</f>
        <v>0</v>
      </c>
      <c r="H310" s="239"/>
      <c r="I310" s="240">
        <f>ROUND(E310*H310,2)</f>
        <v>0</v>
      </c>
      <c r="J310" s="239"/>
      <c r="K310" s="240">
        <f>ROUND(E310*J310,2)</f>
        <v>0</v>
      </c>
      <c r="L310" s="240">
        <v>21</v>
      </c>
      <c r="M310" s="240">
        <f>G310*(1+L310/100)</f>
        <v>0</v>
      </c>
      <c r="N310" s="238">
        <v>6.9999999999999999E-4</v>
      </c>
      <c r="O310" s="238">
        <f>ROUND(E310*N310,2)</f>
        <v>0</v>
      </c>
      <c r="P310" s="238">
        <v>0</v>
      </c>
      <c r="Q310" s="238">
        <f>ROUND(E310*P310,2)</f>
        <v>0</v>
      </c>
      <c r="R310" s="240" t="s">
        <v>368</v>
      </c>
      <c r="S310" s="240" t="s">
        <v>166</v>
      </c>
      <c r="T310" s="241" t="s">
        <v>166</v>
      </c>
      <c r="U310" s="224">
        <v>0</v>
      </c>
      <c r="V310" s="224">
        <f>ROUND(E310*U310,2)</f>
        <v>0</v>
      </c>
      <c r="W310" s="224"/>
      <c r="X310" s="224" t="s">
        <v>369</v>
      </c>
      <c r="Y310" s="224" t="s">
        <v>169</v>
      </c>
      <c r="Z310" s="214"/>
      <c r="AA310" s="214"/>
      <c r="AB310" s="214"/>
      <c r="AC310" s="214"/>
      <c r="AD310" s="214"/>
      <c r="AE310" s="214"/>
      <c r="AF310" s="214"/>
      <c r="AG310" s="214" t="s">
        <v>370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2" x14ac:dyDescent="0.2">
      <c r="A311" s="221"/>
      <c r="B311" s="222"/>
      <c r="C311" s="246" t="s">
        <v>557</v>
      </c>
      <c r="D311" s="225"/>
      <c r="E311" s="226">
        <v>4</v>
      </c>
      <c r="F311" s="224"/>
      <c r="G311" s="224"/>
      <c r="H311" s="224"/>
      <c r="I311" s="224"/>
      <c r="J311" s="224"/>
      <c r="K311" s="224"/>
      <c r="L311" s="224"/>
      <c r="M311" s="224"/>
      <c r="N311" s="223"/>
      <c r="O311" s="223"/>
      <c r="P311" s="223"/>
      <c r="Q311" s="223"/>
      <c r="R311" s="224"/>
      <c r="S311" s="224"/>
      <c r="T311" s="224"/>
      <c r="U311" s="224"/>
      <c r="V311" s="224"/>
      <c r="W311" s="224"/>
      <c r="X311" s="224"/>
      <c r="Y311" s="224"/>
      <c r="Z311" s="214"/>
      <c r="AA311" s="214"/>
      <c r="AB311" s="214"/>
      <c r="AC311" s="214"/>
      <c r="AD311" s="214"/>
      <c r="AE311" s="214"/>
      <c r="AF311" s="214"/>
      <c r="AG311" s="214" t="s">
        <v>172</v>
      </c>
      <c r="AH311" s="214">
        <v>0</v>
      </c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1" x14ac:dyDescent="0.2">
      <c r="A312" s="235">
        <v>67</v>
      </c>
      <c r="B312" s="236" t="s">
        <v>558</v>
      </c>
      <c r="C312" s="245" t="s">
        <v>559</v>
      </c>
      <c r="D312" s="237" t="s">
        <v>389</v>
      </c>
      <c r="E312" s="238">
        <v>12</v>
      </c>
      <c r="F312" s="239"/>
      <c r="G312" s="240">
        <f>ROUND(E312*F312,2)</f>
        <v>0</v>
      </c>
      <c r="H312" s="239"/>
      <c r="I312" s="240">
        <f>ROUND(E312*H312,2)</f>
        <v>0</v>
      </c>
      <c r="J312" s="239"/>
      <c r="K312" s="240">
        <f>ROUND(E312*J312,2)</f>
        <v>0</v>
      </c>
      <c r="L312" s="240">
        <v>21</v>
      </c>
      <c r="M312" s="240">
        <f>G312*(1+L312/100)</f>
        <v>0</v>
      </c>
      <c r="N312" s="238">
        <v>2.9999999999999997E-4</v>
      </c>
      <c r="O312" s="238">
        <f>ROUND(E312*N312,2)</f>
        <v>0</v>
      </c>
      <c r="P312" s="238">
        <v>0</v>
      </c>
      <c r="Q312" s="238">
        <f>ROUND(E312*P312,2)</f>
        <v>0</v>
      </c>
      <c r="R312" s="240" t="s">
        <v>368</v>
      </c>
      <c r="S312" s="240" t="s">
        <v>166</v>
      </c>
      <c r="T312" s="241" t="s">
        <v>166</v>
      </c>
      <c r="U312" s="224">
        <v>0</v>
      </c>
      <c r="V312" s="224">
        <f>ROUND(E312*U312,2)</f>
        <v>0</v>
      </c>
      <c r="W312" s="224"/>
      <c r="X312" s="224" t="s">
        <v>369</v>
      </c>
      <c r="Y312" s="224" t="s">
        <v>169</v>
      </c>
      <c r="Z312" s="214"/>
      <c r="AA312" s="214"/>
      <c r="AB312" s="214"/>
      <c r="AC312" s="214"/>
      <c r="AD312" s="214"/>
      <c r="AE312" s="214"/>
      <c r="AF312" s="214"/>
      <c r="AG312" s="214" t="s">
        <v>370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2" x14ac:dyDescent="0.2">
      <c r="A313" s="221"/>
      <c r="B313" s="222"/>
      <c r="C313" s="246" t="s">
        <v>560</v>
      </c>
      <c r="D313" s="225"/>
      <c r="E313" s="226">
        <v>12</v>
      </c>
      <c r="F313" s="224"/>
      <c r="G313" s="224"/>
      <c r="H313" s="224"/>
      <c r="I313" s="224"/>
      <c r="J313" s="224"/>
      <c r="K313" s="224"/>
      <c r="L313" s="224"/>
      <c r="M313" s="224"/>
      <c r="N313" s="223"/>
      <c r="O313" s="223"/>
      <c r="P313" s="223"/>
      <c r="Q313" s="223"/>
      <c r="R313" s="224"/>
      <c r="S313" s="224"/>
      <c r="T313" s="224"/>
      <c r="U313" s="224"/>
      <c r="V313" s="224"/>
      <c r="W313" s="224"/>
      <c r="X313" s="224"/>
      <c r="Y313" s="224"/>
      <c r="Z313" s="214"/>
      <c r="AA313" s="214"/>
      <c r="AB313" s="214"/>
      <c r="AC313" s="214"/>
      <c r="AD313" s="214"/>
      <c r="AE313" s="214"/>
      <c r="AF313" s="214"/>
      <c r="AG313" s="214" t="s">
        <v>172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1" x14ac:dyDescent="0.2">
      <c r="A314" s="235">
        <v>68</v>
      </c>
      <c r="B314" s="236" t="s">
        <v>561</v>
      </c>
      <c r="C314" s="245" t="s">
        <v>562</v>
      </c>
      <c r="D314" s="237" t="s">
        <v>389</v>
      </c>
      <c r="E314" s="238">
        <v>1</v>
      </c>
      <c r="F314" s="239"/>
      <c r="G314" s="240">
        <f>ROUND(E314*F314,2)</f>
        <v>0</v>
      </c>
      <c r="H314" s="239"/>
      <c r="I314" s="240">
        <f>ROUND(E314*H314,2)</f>
        <v>0</v>
      </c>
      <c r="J314" s="239"/>
      <c r="K314" s="240">
        <f>ROUND(E314*J314,2)</f>
        <v>0</v>
      </c>
      <c r="L314" s="240">
        <v>21</v>
      </c>
      <c r="M314" s="240">
        <f>G314*(1+L314/100)</f>
        <v>0</v>
      </c>
      <c r="N314" s="238">
        <v>3.3E-4</v>
      </c>
      <c r="O314" s="238">
        <f>ROUND(E314*N314,2)</f>
        <v>0</v>
      </c>
      <c r="P314" s="238">
        <v>0</v>
      </c>
      <c r="Q314" s="238">
        <f>ROUND(E314*P314,2)</f>
        <v>0</v>
      </c>
      <c r="R314" s="240" t="s">
        <v>368</v>
      </c>
      <c r="S314" s="240" t="s">
        <v>166</v>
      </c>
      <c r="T314" s="241" t="s">
        <v>166</v>
      </c>
      <c r="U314" s="224">
        <v>0</v>
      </c>
      <c r="V314" s="224">
        <f>ROUND(E314*U314,2)</f>
        <v>0</v>
      </c>
      <c r="W314" s="224"/>
      <c r="X314" s="224" t="s">
        <v>369</v>
      </c>
      <c r="Y314" s="224" t="s">
        <v>169</v>
      </c>
      <c r="Z314" s="214"/>
      <c r="AA314" s="214"/>
      <c r="AB314" s="214"/>
      <c r="AC314" s="214"/>
      <c r="AD314" s="214"/>
      <c r="AE314" s="214"/>
      <c r="AF314" s="214"/>
      <c r="AG314" s="214" t="s">
        <v>370</v>
      </c>
      <c r="AH314" s="214"/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2" x14ac:dyDescent="0.2">
      <c r="A315" s="221"/>
      <c r="B315" s="222"/>
      <c r="C315" s="246" t="s">
        <v>507</v>
      </c>
      <c r="D315" s="225"/>
      <c r="E315" s="226">
        <v>1</v>
      </c>
      <c r="F315" s="224"/>
      <c r="G315" s="224"/>
      <c r="H315" s="224"/>
      <c r="I315" s="224"/>
      <c r="J315" s="224"/>
      <c r="K315" s="224"/>
      <c r="L315" s="224"/>
      <c r="M315" s="224"/>
      <c r="N315" s="223"/>
      <c r="O315" s="223"/>
      <c r="P315" s="223"/>
      <c r="Q315" s="223"/>
      <c r="R315" s="224"/>
      <c r="S315" s="224"/>
      <c r="T315" s="224"/>
      <c r="U315" s="224"/>
      <c r="V315" s="224"/>
      <c r="W315" s="224"/>
      <c r="X315" s="224"/>
      <c r="Y315" s="224"/>
      <c r="Z315" s="214"/>
      <c r="AA315" s="214"/>
      <c r="AB315" s="214"/>
      <c r="AC315" s="214"/>
      <c r="AD315" s="214"/>
      <c r="AE315" s="214"/>
      <c r="AF315" s="214"/>
      <c r="AG315" s="214" t="s">
        <v>172</v>
      </c>
      <c r="AH315" s="214">
        <v>0</v>
      </c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1" x14ac:dyDescent="0.2">
      <c r="A316" s="235">
        <v>69</v>
      </c>
      <c r="B316" s="236" t="s">
        <v>563</v>
      </c>
      <c r="C316" s="245" t="s">
        <v>564</v>
      </c>
      <c r="D316" s="237" t="s">
        <v>389</v>
      </c>
      <c r="E316" s="238">
        <v>18</v>
      </c>
      <c r="F316" s="239"/>
      <c r="G316" s="240">
        <f>ROUND(E316*F316,2)</f>
        <v>0</v>
      </c>
      <c r="H316" s="239"/>
      <c r="I316" s="240">
        <f>ROUND(E316*H316,2)</f>
        <v>0</v>
      </c>
      <c r="J316" s="239"/>
      <c r="K316" s="240">
        <f>ROUND(E316*J316,2)</f>
        <v>0</v>
      </c>
      <c r="L316" s="240">
        <v>21</v>
      </c>
      <c r="M316" s="240">
        <f>G316*(1+L316/100)</f>
        <v>0</v>
      </c>
      <c r="N316" s="238">
        <v>4.0000000000000003E-5</v>
      </c>
      <c r="O316" s="238">
        <f>ROUND(E316*N316,2)</f>
        <v>0</v>
      </c>
      <c r="P316" s="238">
        <v>0</v>
      </c>
      <c r="Q316" s="238">
        <f>ROUND(E316*P316,2)</f>
        <v>0</v>
      </c>
      <c r="R316" s="240" t="s">
        <v>368</v>
      </c>
      <c r="S316" s="240" t="s">
        <v>166</v>
      </c>
      <c r="T316" s="241" t="s">
        <v>166</v>
      </c>
      <c r="U316" s="224">
        <v>0</v>
      </c>
      <c r="V316" s="224">
        <f>ROUND(E316*U316,2)</f>
        <v>0</v>
      </c>
      <c r="W316" s="224"/>
      <c r="X316" s="224" t="s">
        <v>369</v>
      </c>
      <c r="Y316" s="224" t="s">
        <v>169</v>
      </c>
      <c r="Z316" s="214"/>
      <c r="AA316" s="214"/>
      <c r="AB316" s="214"/>
      <c r="AC316" s="214"/>
      <c r="AD316" s="214"/>
      <c r="AE316" s="214"/>
      <c r="AF316" s="214"/>
      <c r="AG316" s="214" t="s">
        <v>370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2" x14ac:dyDescent="0.2">
      <c r="A317" s="221"/>
      <c r="B317" s="222"/>
      <c r="C317" s="246" t="s">
        <v>565</v>
      </c>
      <c r="D317" s="225"/>
      <c r="E317" s="226">
        <v>18</v>
      </c>
      <c r="F317" s="224"/>
      <c r="G317" s="224"/>
      <c r="H317" s="224"/>
      <c r="I317" s="224"/>
      <c r="J317" s="224"/>
      <c r="K317" s="224"/>
      <c r="L317" s="224"/>
      <c r="M317" s="224"/>
      <c r="N317" s="223"/>
      <c r="O317" s="223"/>
      <c r="P317" s="223"/>
      <c r="Q317" s="223"/>
      <c r="R317" s="224"/>
      <c r="S317" s="224"/>
      <c r="T317" s="224"/>
      <c r="U317" s="224"/>
      <c r="V317" s="224"/>
      <c r="W317" s="224"/>
      <c r="X317" s="224"/>
      <c r="Y317" s="224"/>
      <c r="Z317" s="214"/>
      <c r="AA317" s="214"/>
      <c r="AB317" s="214"/>
      <c r="AC317" s="214"/>
      <c r="AD317" s="214"/>
      <c r="AE317" s="214"/>
      <c r="AF317" s="214"/>
      <c r="AG317" s="214" t="s">
        <v>172</v>
      </c>
      <c r="AH317" s="214">
        <v>0</v>
      </c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ht="22.5" outlineLevel="1" x14ac:dyDescent="0.2">
      <c r="A318" s="235">
        <v>70</v>
      </c>
      <c r="B318" s="236" t="s">
        <v>566</v>
      </c>
      <c r="C318" s="245" t="s">
        <v>567</v>
      </c>
      <c r="D318" s="237" t="s">
        <v>389</v>
      </c>
      <c r="E318" s="238">
        <v>3.45</v>
      </c>
      <c r="F318" s="239"/>
      <c r="G318" s="240">
        <f>ROUND(E318*F318,2)</f>
        <v>0</v>
      </c>
      <c r="H318" s="239"/>
      <c r="I318" s="240">
        <f>ROUND(E318*H318,2)</f>
        <v>0</v>
      </c>
      <c r="J318" s="239"/>
      <c r="K318" s="240">
        <f>ROUND(E318*J318,2)</f>
        <v>0</v>
      </c>
      <c r="L318" s="240">
        <v>21</v>
      </c>
      <c r="M318" s="240">
        <f>G318*(1+L318/100)</f>
        <v>0</v>
      </c>
      <c r="N318" s="238">
        <v>3.3E-3</v>
      </c>
      <c r="O318" s="238">
        <f>ROUND(E318*N318,2)</f>
        <v>0.01</v>
      </c>
      <c r="P318" s="238">
        <v>0</v>
      </c>
      <c r="Q318" s="238">
        <f>ROUND(E318*P318,2)</f>
        <v>0</v>
      </c>
      <c r="R318" s="240" t="s">
        <v>368</v>
      </c>
      <c r="S318" s="240" t="s">
        <v>166</v>
      </c>
      <c r="T318" s="241" t="s">
        <v>166</v>
      </c>
      <c r="U318" s="224">
        <v>0</v>
      </c>
      <c r="V318" s="224">
        <f>ROUND(E318*U318,2)</f>
        <v>0</v>
      </c>
      <c r="W318" s="224"/>
      <c r="X318" s="224" t="s">
        <v>369</v>
      </c>
      <c r="Y318" s="224" t="s">
        <v>169</v>
      </c>
      <c r="Z318" s="214"/>
      <c r="AA318" s="214"/>
      <c r="AB318" s="214"/>
      <c r="AC318" s="214"/>
      <c r="AD318" s="214"/>
      <c r="AE318" s="214"/>
      <c r="AF318" s="214"/>
      <c r="AG318" s="214" t="s">
        <v>370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2" x14ac:dyDescent="0.2">
      <c r="A319" s="221"/>
      <c r="B319" s="222"/>
      <c r="C319" s="246" t="s">
        <v>568</v>
      </c>
      <c r="D319" s="225"/>
      <c r="E319" s="226">
        <v>3.45</v>
      </c>
      <c r="F319" s="224"/>
      <c r="G319" s="224"/>
      <c r="H319" s="224"/>
      <c r="I319" s="224"/>
      <c r="J319" s="224"/>
      <c r="K319" s="224"/>
      <c r="L319" s="224"/>
      <c r="M319" s="224"/>
      <c r="N319" s="223"/>
      <c r="O319" s="223"/>
      <c r="P319" s="223"/>
      <c r="Q319" s="223"/>
      <c r="R319" s="224"/>
      <c r="S319" s="224"/>
      <c r="T319" s="224"/>
      <c r="U319" s="224"/>
      <c r="V319" s="224"/>
      <c r="W319" s="224"/>
      <c r="X319" s="224"/>
      <c r="Y319" s="224"/>
      <c r="Z319" s="214"/>
      <c r="AA319" s="214"/>
      <c r="AB319" s="214"/>
      <c r="AC319" s="214"/>
      <c r="AD319" s="214"/>
      <c r="AE319" s="214"/>
      <c r="AF319" s="214"/>
      <c r="AG319" s="214" t="s">
        <v>172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1" x14ac:dyDescent="0.2">
      <c r="A320" s="235">
        <v>71</v>
      </c>
      <c r="B320" s="236" t="s">
        <v>569</v>
      </c>
      <c r="C320" s="245" t="s">
        <v>570</v>
      </c>
      <c r="D320" s="237" t="s">
        <v>389</v>
      </c>
      <c r="E320" s="238">
        <v>4</v>
      </c>
      <c r="F320" s="239"/>
      <c r="G320" s="240">
        <f>ROUND(E320*F320,2)</f>
        <v>0</v>
      </c>
      <c r="H320" s="239"/>
      <c r="I320" s="240">
        <f>ROUND(E320*H320,2)</f>
        <v>0</v>
      </c>
      <c r="J320" s="239"/>
      <c r="K320" s="240">
        <f>ROUND(E320*J320,2)</f>
        <v>0</v>
      </c>
      <c r="L320" s="240">
        <v>21</v>
      </c>
      <c r="M320" s="240">
        <f>G320*(1+L320/100)</f>
        <v>0</v>
      </c>
      <c r="N320" s="238">
        <v>2.5999999999999998E-4</v>
      </c>
      <c r="O320" s="238">
        <f>ROUND(E320*N320,2)</f>
        <v>0</v>
      </c>
      <c r="P320" s="238">
        <v>0</v>
      </c>
      <c r="Q320" s="238">
        <f>ROUND(E320*P320,2)</f>
        <v>0</v>
      </c>
      <c r="R320" s="240" t="s">
        <v>368</v>
      </c>
      <c r="S320" s="240" t="s">
        <v>166</v>
      </c>
      <c r="T320" s="241" t="s">
        <v>166</v>
      </c>
      <c r="U320" s="224">
        <v>0</v>
      </c>
      <c r="V320" s="224">
        <f>ROUND(E320*U320,2)</f>
        <v>0</v>
      </c>
      <c r="W320" s="224"/>
      <c r="X320" s="224" t="s">
        <v>369</v>
      </c>
      <c r="Y320" s="224" t="s">
        <v>169</v>
      </c>
      <c r="Z320" s="214"/>
      <c r="AA320" s="214"/>
      <c r="AB320" s="214"/>
      <c r="AC320" s="214"/>
      <c r="AD320" s="214"/>
      <c r="AE320" s="214"/>
      <c r="AF320" s="214"/>
      <c r="AG320" s="214" t="s">
        <v>370</v>
      </c>
      <c r="AH320" s="214"/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2" x14ac:dyDescent="0.2">
      <c r="A321" s="221"/>
      <c r="B321" s="222"/>
      <c r="C321" s="246" t="s">
        <v>571</v>
      </c>
      <c r="D321" s="225"/>
      <c r="E321" s="226">
        <v>4</v>
      </c>
      <c r="F321" s="224"/>
      <c r="G321" s="224"/>
      <c r="H321" s="224"/>
      <c r="I321" s="224"/>
      <c r="J321" s="224"/>
      <c r="K321" s="224"/>
      <c r="L321" s="224"/>
      <c r="M321" s="224"/>
      <c r="N321" s="223"/>
      <c r="O321" s="223"/>
      <c r="P321" s="223"/>
      <c r="Q321" s="223"/>
      <c r="R321" s="224"/>
      <c r="S321" s="224"/>
      <c r="T321" s="224"/>
      <c r="U321" s="224"/>
      <c r="V321" s="224"/>
      <c r="W321" s="224"/>
      <c r="X321" s="224"/>
      <c r="Y321" s="224"/>
      <c r="Z321" s="214"/>
      <c r="AA321" s="214"/>
      <c r="AB321" s="214"/>
      <c r="AC321" s="214"/>
      <c r="AD321" s="214"/>
      <c r="AE321" s="214"/>
      <c r="AF321" s="214"/>
      <c r="AG321" s="214" t="s">
        <v>172</v>
      </c>
      <c r="AH321" s="214">
        <v>0</v>
      </c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1" x14ac:dyDescent="0.2">
      <c r="A322" s="235">
        <v>72</v>
      </c>
      <c r="B322" s="236" t="s">
        <v>572</v>
      </c>
      <c r="C322" s="245" t="s">
        <v>573</v>
      </c>
      <c r="D322" s="237" t="s">
        <v>389</v>
      </c>
      <c r="E322" s="238">
        <v>4</v>
      </c>
      <c r="F322" s="239"/>
      <c r="G322" s="240">
        <f>ROUND(E322*F322,2)</f>
        <v>0</v>
      </c>
      <c r="H322" s="239"/>
      <c r="I322" s="240">
        <f>ROUND(E322*H322,2)</f>
        <v>0</v>
      </c>
      <c r="J322" s="239"/>
      <c r="K322" s="240">
        <f>ROUND(E322*J322,2)</f>
        <v>0</v>
      </c>
      <c r="L322" s="240">
        <v>21</v>
      </c>
      <c r="M322" s="240">
        <f>G322*(1+L322/100)</f>
        <v>0</v>
      </c>
      <c r="N322" s="238">
        <v>4.0999999999999999E-4</v>
      </c>
      <c r="O322" s="238">
        <f>ROUND(E322*N322,2)</f>
        <v>0</v>
      </c>
      <c r="P322" s="238">
        <v>0</v>
      </c>
      <c r="Q322" s="238">
        <f>ROUND(E322*P322,2)</f>
        <v>0</v>
      </c>
      <c r="R322" s="240" t="s">
        <v>368</v>
      </c>
      <c r="S322" s="240" t="s">
        <v>166</v>
      </c>
      <c r="T322" s="241" t="s">
        <v>166</v>
      </c>
      <c r="U322" s="224">
        <v>0</v>
      </c>
      <c r="V322" s="224">
        <f>ROUND(E322*U322,2)</f>
        <v>0</v>
      </c>
      <c r="W322" s="224"/>
      <c r="X322" s="224" t="s">
        <v>369</v>
      </c>
      <c r="Y322" s="224" t="s">
        <v>169</v>
      </c>
      <c r="Z322" s="214"/>
      <c r="AA322" s="214"/>
      <c r="AB322" s="214"/>
      <c r="AC322" s="214"/>
      <c r="AD322" s="214"/>
      <c r="AE322" s="214"/>
      <c r="AF322" s="214"/>
      <c r="AG322" s="214" t="s">
        <v>370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2" x14ac:dyDescent="0.2">
      <c r="A323" s="221"/>
      <c r="B323" s="222"/>
      <c r="C323" s="246" t="s">
        <v>571</v>
      </c>
      <c r="D323" s="225"/>
      <c r="E323" s="226">
        <v>4</v>
      </c>
      <c r="F323" s="224"/>
      <c r="G323" s="224"/>
      <c r="H323" s="224"/>
      <c r="I323" s="224"/>
      <c r="J323" s="224"/>
      <c r="K323" s="224"/>
      <c r="L323" s="224"/>
      <c r="M323" s="224"/>
      <c r="N323" s="223"/>
      <c r="O323" s="223"/>
      <c r="P323" s="223"/>
      <c r="Q323" s="223"/>
      <c r="R323" s="224"/>
      <c r="S323" s="224"/>
      <c r="T323" s="224"/>
      <c r="U323" s="224"/>
      <c r="V323" s="224"/>
      <c r="W323" s="224"/>
      <c r="X323" s="224"/>
      <c r="Y323" s="224"/>
      <c r="Z323" s="214"/>
      <c r="AA323" s="214"/>
      <c r="AB323" s="214"/>
      <c r="AC323" s="214"/>
      <c r="AD323" s="214"/>
      <c r="AE323" s="214"/>
      <c r="AF323" s="214"/>
      <c r="AG323" s="214" t="s">
        <v>172</v>
      </c>
      <c r="AH323" s="214">
        <v>0</v>
      </c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1" x14ac:dyDescent="0.2">
      <c r="A324" s="235">
        <v>73</v>
      </c>
      <c r="B324" s="236" t="s">
        <v>574</v>
      </c>
      <c r="C324" s="245" t="s">
        <v>575</v>
      </c>
      <c r="D324" s="237" t="s">
        <v>389</v>
      </c>
      <c r="E324" s="238">
        <v>4</v>
      </c>
      <c r="F324" s="239"/>
      <c r="G324" s="240">
        <f>ROUND(E324*F324,2)</f>
        <v>0</v>
      </c>
      <c r="H324" s="239"/>
      <c r="I324" s="240">
        <f>ROUND(E324*H324,2)</f>
        <v>0</v>
      </c>
      <c r="J324" s="239"/>
      <c r="K324" s="240">
        <f>ROUND(E324*J324,2)</f>
        <v>0</v>
      </c>
      <c r="L324" s="240">
        <v>21</v>
      </c>
      <c r="M324" s="240">
        <f>G324*(1+L324/100)</f>
        <v>0</v>
      </c>
      <c r="N324" s="238">
        <v>2.3999999999999998E-3</v>
      </c>
      <c r="O324" s="238">
        <f>ROUND(E324*N324,2)</f>
        <v>0.01</v>
      </c>
      <c r="P324" s="238">
        <v>0</v>
      </c>
      <c r="Q324" s="238">
        <f>ROUND(E324*P324,2)</f>
        <v>0</v>
      </c>
      <c r="R324" s="240" t="s">
        <v>368</v>
      </c>
      <c r="S324" s="240" t="s">
        <v>166</v>
      </c>
      <c r="T324" s="241" t="s">
        <v>166</v>
      </c>
      <c r="U324" s="224">
        <v>0</v>
      </c>
      <c r="V324" s="224">
        <f>ROUND(E324*U324,2)</f>
        <v>0</v>
      </c>
      <c r="W324" s="224"/>
      <c r="X324" s="224" t="s">
        <v>369</v>
      </c>
      <c r="Y324" s="224" t="s">
        <v>169</v>
      </c>
      <c r="Z324" s="214"/>
      <c r="AA324" s="214"/>
      <c r="AB324" s="214"/>
      <c r="AC324" s="214"/>
      <c r="AD324" s="214"/>
      <c r="AE324" s="214"/>
      <c r="AF324" s="214"/>
      <c r="AG324" s="214" t="s">
        <v>370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2" x14ac:dyDescent="0.2">
      <c r="A325" s="221"/>
      <c r="B325" s="222"/>
      <c r="C325" s="246" t="s">
        <v>576</v>
      </c>
      <c r="D325" s="225"/>
      <c r="E325" s="226">
        <v>4</v>
      </c>
      <c r="F325" s="224"/>
      <c r="G325" s="224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4"/>
      <c r="AA325" s="214"/>
      <c r="AB325" s="214"/>
      <c r="AC325" s="214"/>
      <c r="AD325" s="214"/>
      <c r="AE325" s="214"/>
      <c r="AF325" s="214"/>
      <c r="AG325" s="214" t="s">
        <v>172</v>
      </c>
      <c r="AH325" s="214">
        <v>0</v>
      </c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1" x14ac:dyDescent="0.2">
      <c r="A326" s="235">
        <v>74</v>
      </c>
      <c r="B326" s="236" t="s">
        <v>577</v>
      </c>
      <c r="C326" s="245" t="s">
        <v>578</v>
      </c>
      <c r="D326" s="237" t="s">
        <v>389</v>
      </c>
      <c r="E326" s="238">
        <v>2</v>
      </c>
      <c r="F326" s="239"/>
      <c r="G326" s="240">
        <f>ROUND(E326*F326,2)</f>
        <v>0</v>
      </c>
      <c r="H326" s="239"/>
      <c r="I326" s="240">
        <f>ROUND(E326*H326,2)</f>
        <v>0</v>
      </c>
      <c r="J326" s="239"/>
      <c r="K326" s="240">
        <f>ROUND(E326*J326,2)</f>
        <v>0</v>
      </c>
      <c r="L326" s="240">
        <v>21</v>
      </c>
      <c r="M326" s="240">
        <f>G326*(1+L326/100)</f>
        <v>0</v>
      </c>
      <c r="N326" s="238">
        <v>4.0999999999999999E-4</v>
      </c>
      <c r="O326" s="238">
        <f>ROUND(E326*N326,2)</f>
        <v>0</v>
      </c>
      <c r="P326" s="238">
        <v>0</v>
      </c>
      <c r="Q326" s="238">
        <f>ROUND(E326*P326,2)</f>
        <v>0</v>
      </c>
      <c r="R326" s="240" t="s">
        <v>368</v>
      </c>
      <c r="S326" s="240" t="s">
        <v>166</v>
      </c>
      <c r="T326" s="241" t="s">
        <v>166</v>
      </c>
      <c r="U326" s="224">
        <v>0</v>
      </c>
      <c r="V326" s="224">
        <f>ROUND(E326*U326,2)</f>
        <v>0</v>
      </c>
      <c r="W326" s="224"/>
      <c r="X326" s="224" t="s">
        <v>369</v>
      </c>
      <c r="Y326" s="224" t="s">
        <v>169</v>
      </c>
      <c r="Z326" s="214"/>
      <c r="AA326" s="214"/>
      <c r="AB326" s="214"/>
      <c r="AC326" s="214"/>
      <c r="AD326" s="214"/>
      <c r="AE326" s="214"/>
      <c r="AF326" s="214"/>
      <c r="AG326" s="214" t="s">
        <v>370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2" x14ac:dyDescent="0.2">
      <c r="A327" s="221"/>
      <c r="B327" s="222"/>
      <c r="C327" s="246" t="s">
        <v>430</v>
      </c>
      <c r="D327" s="225"/>
      <c r="E327" s="226">
        <v>2</v>
      </c>
      <c r="F327" s="224"/>
      <c r="G327" s="224"/>
      <c r="H327" s="224"/>
      <c r="I327" s="224"/>
      <c r="J327" s="224"/>
      <c r="K327" s="224"/>
      <c r="L327" s="224"/>
      <c r="M327" s="224"/>
      <c r="N327" s="223"/>
      <c r="O327" s="223"/>
      <c r="P327" s="223"/>
      <c r="Q327" s="223"/>
      <c r="R327" s="224"/>
      <c r="S327" s="224"/>
      <c r="T327" s="224"/>
      <c r="U327" s="224"/>
      <c r="V327" s="224"/>
      <c r="W327" s="224"/>
      <c r="X327" s="224"/>
      <c r="Y327" s="224"/>
      <c r="Z327" s="214"/>
      <c r="AA327" s="214"/>
      <c r="AB327" s="214"/>
      <c r="AC327" s="214"/>
      <c r="AD327" s="214"/>
      <c r="AE327" s="214"/>
      <c r="AF327" s="214"/>
      <c r="AG327" s="214" t="s">
        <v>172</v>
      </c>
      <c r="AH327" s="214">
        <v>0</v>
      </c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ht="33.75" outlineLevel="1" x14ac:dyDescent="0.2">
      <c r="A328" s="235">
        <v>75</v>
      </c>
      <c r="B328" s="236" t="s">
        <v>579</v>
      </c>
      <c r="C328" s="245" t="s">
        <v>580</v>
      </c>
      <c r="D328" s="237" t="s">
        <v>389</v>
      </c>
      <c r="E328" s="238">
        <v>8</v>
      </c>
      <c r="F328" s="239"/>
      <c r="G328" s="240">
        <f>ROUND(E328*F328,2)</f>
        <v>0</v>
      </c>
      <c r="H328" s="239"/>
      <c r="I328" s="240">
        <f>ROUND(E328*H328,2)</f>
        <v>0</v>
      </c>
      <c r="J328" s="239"/>
      <c r="K328" s="240">
        <f>ROUND(E328*J328,2)</f>
        <v>0</v>
      </c>
      <c r="L328" s="240">
        <v>21</v>
      </c>
      <c r="M328" s="240">
        <f>G328*(1+L328/100)</f>
        <v>0</v>
      </c>
      <c r="N328" s="238">
        <v>3.5E-4</v>
      </c>
      <c r="O328" s="238">
        <f>ROUND(E328*N328,2)</f>
        <v>0</v>
      </c>
      <c r="P328" s="238">
        <v>0</v>
      </c>
      <c r="Q328" s="238">
        <f>ROUND(E328*P328,2)</f>
        <v>0</v>
      </c>
      <c r="R328" s="240" t="s">
        <v>368</v>
      </c>
      <c r="S328" s="240" t="s">
        <v>166</v>
      </c>
      <c r="T328" s="241" t="s">
        <v>166</v>
      </c>
      <c r="U328" s="224">
        <v>0</v>
      </c>
      <c r="V328" s="224">
        <f>ROUND(E328*U328,2)</f>
        <v>0</v>
      </c>
      <c r="W328" s="224"/>
      <c r="X328" s="224" t="s">
        <v>369</v>
      </c>
      <c r="Y328" s="224" t="s">
        <v>169</v>
      </c>
      <c r="Z328" s="214"/>
      <c r="AA328" s="214"/>
      <c r="AB328" s="214"/>
      <c r="AC328" s="214"/>
      <c r="AD328" s="214"/>
      <c r="AE328" s="214"/>
      <c r="AF328" s="214"/>
      <c r="AG328" s="214" t="s">
        <v>370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2" x14ac:dyDescent="0.2">
      <c r="A329" s="221"/>
      <c r="B329" s="222"/>
      <c r="C329" s="246" t="s">
        <v>581</v>
      </c>
      <c r="D329" s="225"/>
      <c r="E329" s="226">
        <v>8</v>
      </c>
      <c r="F329" s="224"/>
      <c r="G329" s="224"/>
      <c r="H329" s="224"/>
      <c r="I329" s="224"/>
      <c r="J329" s="224"/>
      <c r="K329" s="224"/>
      <c r="L329" s="224"/>
      <c r="M329" s="224"/>
      <c r="N329" s="223"/>
      <c r="O329" s="223"/>
      <c r="P329" s="223"/>
      <c r="Q329" s="223"/>
      <c r="R329" s="224"/>
      <c r="S329" s="224"/>
      <c r="T329" s="224"/>
      <c r="U329" s="224"/>
      <c r="V329" s="224"/>
      <c r="W329" s="224"/>
      <c r="X329" s="224"/>
      <c r="Y329" s="224"/>
      <c r="Z329" s="214"/>
      <c r="AA329" s="214"/>
      <c r="AB329" s="214"/>
      <c r="AC329" s="214"/>
      <c r="AD329" s="214"/>
      <c r="AE329" s="214"/>
      <c r="AF329" s="214"/>
      <c r="AG329" s="214" t="s">
        <v>172</v>
      </c>
      <c r="AH329" s="214">
        <v>0</v>
      </c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ht="22.5" outlineLevel="1" x14ac:dyDescent="0.2">
      <c r="A330" s="235">
        <v>76</v>
      </c>
      <c r="B330" s="236" t="s">
        <v>582</v>
      </c>
      <c r="C330" s="245" t="s">
        <v>583</v>
      </c>
      <c r="D330" s="237" t="s">
        <v>389</v>
      </c>
      <c r="E330" s="238">
        <v>2</v>
      </c>
      <c r="F330" s="239"/>
      <c r="G330" s="240">
        <f>ROUND(E330*F330,2)</f>
        <v>0</v>
      </c>
      <c r="H330" s="239"/>
      <c r="I330" s="240">
        <f>ROUND(E330*H330,2)</f>
        <v>0</v>
      </c>
      <c r="J330" s="239"/>
      <c r="K330" s="240">
        <f>ROUND(E330*J330,2)</f>
        <v>0</v>
      </c>
      <c r="L330" s="240">
        <v>21</v>
      </c>
      <c r="M330" s="240">
        <f>G330*(1+L330/100)</f>
        <v>0</v>
      </c>
      <c r="N330" s="238">
        <v>1E-3</v>
      </c>
      <c r="O330" s="238">
        <f>ROUND(E330*N330,2)</f>
        <v>0</v>
      </c>
      <c r="P330" s="238">
        <v>0</v>
      </c>
      <c r="Q330" s="238">
        <f>ROUND(E330*P330,2)</f>
        <v>0</v>
      </c>
      <c r="R330" s="240" t="s">
        <v>368</v>
      </c>
      <c r="S330" s="240" t="s">
        <v>166</v>
      </c>
      <c r="T330" s="241" t="s">
        <v>166</v>
      </c>
      <c r="U330" s="224">
        <v>0</v>
      </c>
      <c r="V330" s="224">
        <f>ROUND(E330*U330,2)</f>
        <v>0</v>
      </c>
      <c r="W330" s="224"/>
      <c r="X330" s="224" t="s">
        <v>369</v>
      </c>
      <c r="Y330" s="224" t="s">
        <v>169</v>
      </c>
      <c r="Z330" s="214"/>
      <c r="AA330" s="214"/>
      <c r="AB330" s="214"/>
      <c r="AC330" s="214"/>
      <c r="AD330" s="214"/>
      <c r="AE330" s="214"/>
      <c r="AF330" s="214"/>
      <c r="AG330" s="214" t="s">
        <v>370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2" x14ac:dyDescent="0.2">
      <c r="A331" s="221"/>
      <c r="B331" s="222"/>
      <c r="C331" s="246" t="s">
        <v>430</v>
      </c>
      <c r="D331" s="225"/>
      <c r="E331" s="226">
        <v>2</v>
      </c>
      <c r="F331" s="224"/>
      <c r="G331" s="224"/>
      <c r="H331" s="224"/>
      <c r="I331" s="224"/>
      <c r="J331" s="224"/>
      <c r="K331" s="224"/>
      <c r="L331" s="224"/>
      <c r="M331" s="224"/>
      <c r="N331" s="223"/>
      <c r="O331" s="223"/>
      <c r="P331" s="223"/>
      <c r="Q331" s="223"/>
      <c r="R331" s="224"/>
      <c r="S331" s="224"/>
      <c r="T331" s="224"/>
      <c r="U331" s="224"/>
      <c r="V331" s="224"/>
      <c r="W331" s="224"/>
      <c r="X331" s="224"/>
      <c r="Y331" s="224"/>
      <c r="Z331" s="214"/>
      <c r="AA331" s="214"/>
      <c r="AB331" s="214"/>
      <c r="AC331" s="214"/>
      <c r="AD331" s="214"/>
      <c r="AE331" s="214"/>
      <c r="AF331" s="214"/>
      <c r="AG331" s="214" t="s">
        <v>172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3" x14ac:dyDescent="0.2">
      <c r="A332" s="221"/>
      <c r="B332" s="222"/>
      <c r="C332" s="246" t="s">
        <v>584</v>
      </c>
      <c r="D332" s="225"/>
      <c r="E332" s="226"/>
      <c r="F332" s="224"/>
      <c r="G332" s="224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4"/>
      <c r="AA332" s="214"/>
      <c r="AB332" s="214"/>
      <c r="AC332" s="214"/>
      <c r="AD332" s="214"/>
      <c r="AE332" s="214"/>
      <c r="AF332" s="214"/>
      <c r="AG332" s="214" t="s">
        <v>172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ht="45" outlineLevel="1" x14ac:dyDescent="0.2">
      <c r="A333" s="235">
        <v>77</v>
      </c>
      <c r="B333" s="236" t="s">
        <v>585</v>
      </c>
      <c r="C333" s="245" t="s">
        <v>586</v>
      </c>
      <c r="D333" s="237" t="s">
        <v>389</v>
      </c>
      <c r="E333" s="238">
        <v>5</v>
      </c>
      <c r="F333" s="239"/>
      <c r="G333" s="240">
        <f>ROUND(E333*F333,2)</f>
        <v>0</v>
      </c>
      <c r="H333" s="239"/>
      <c r="I333" s="240">
        <f>ROUND(E333*H333,2)</f>
        <v>0</v>
      </c>
      <c r="J333" s="239"/>
      <c r="K333" s="240">
        <f>ROUND(E333*J333,2)</f>
        <v>0</v>
      </c>
      <c r="L333" s="240">
        <v>21</v>
      </c>
      <c r="M333" s="240">
        <f>G333*(1+L333/100)</f>
        <v>0</v>
      </c>
      <c r="N333" s="238">
        <v>9.4999999999999998E-3</v>
      </c>
      <c r="O333" s="238">
        <f>ROUND(E333*N333,2)</f>
        <v>0.05</v>
      </c>
      <c r="P333" s="238">
        <v>0</v>
      </c>
      <c r="Q333" s="238">
        <f>ROUND(E333*P333,2)</f>
        <v>0</v>
      </c>
      <c r="R333" s="240" t="s">
        <v>368</v>
      </c>
      <c r="S333" s="240" t="s">
        <v>166</v>
      </c>
      <c r="T333" s="241" t="s">
        <v>166</v>
      </c>
      <c r="U333" s="224">
        <v>0</v>
      </c>
      <c r="V333" s="224">
        <f>ROUND(E333*U333,2)</f>
        <v>0</v>
      </c>
      <c r="W333" s="224"/>
      <c r="X333" s="224" t="s">
        <v>369</v>
      </c>
      <c r="Y333" s="224" t="s">
        <v>169</v>
      </c>
      <c r="Z333" s="214"/>
      <c r="AA333" s="214"/>
      <c r="AB333" s="214"/>
      <c r="AC333" s="214"/>
      <c r="AD333" s="214"/>
      <c r="AE333" s="214"/>
      <c r="AF333" s="214"/>
      <c r="AG333" s="214" t="s">
        <v>370</v>
      </c>
      <c r="AH333" s="214"/>
      <c r="AI333" s="214"/>
      <c r="AJ333" s="214"/>
      <c r="AK333" s="214"/>
      <c r="AL333" s="214"/>
      <c r="AM333" s="214"/>
      <c r="AN333" s="214"/>
      <c r="AO333" s="214"/>
      <c r="AP333" s="214"/>
      <c r="AQ333" s="214"/>
      <c r="AR333" s="214"/>
      <c r="AS333" s="214"/>
      <c r="AT333" s="214"/>
      <c r="AU333" s="214"/>
      <c r="AV333" s="214"/>
      <c r="AW333" s="214"/>
      <c r="AX333" s="214"/>
      <c r="AY333" s="214"/>
      <c r="AZ333" s="214"/>
      <c r="BA333" s="214"/>
      <c r="BB333" s="214"/>
      <c r="BC333" s="214"/>
      <c r="BD333" s="214"/>
      <c r="BE333" s="214"/>
      <c r="BF333" s="214"/>
      <c r="BG333" s="214"/>
      <c r="BH333" s="214"/>
    </row>
    <row r="334" spans="1:60" outlineLevel="2" x14ac:dyDescent="0.2">
      <c r="A334" s="221"/>
      <c r="B334" s="222"/>
      <c r="C334" s="246" t="s">
        <v>587</v>
      </c>
      <c r="D334" s="225"/>
      <c r="E334" s="226">
        <v>5</v>
      </c>
      <c r="F334" s="224"/>
      <c r="G334" s="224"/>
      <c r="H334" s="224"/>
      <c r="I334" s="224"/>
      <c r="J334" s="224"/>
      <c r="K334" s="224"/>
      <c r="L334" s="224"/>
      <c r="M334" s="224"/>
      <c r="N334" s="223"/>
      <c r="O334" s="223"/>
      <c r="P334" s="223"/>
      <c r="Q334" s="223"/>
      <c r="R334" s="224"/>
      <c r="S334" s="224"/>
      <c r="T334" s="224"/>
      <c r="U334" s="224"/>
      <c r="V334" s="224"/>
      <c r="W334" s="224"/>
      <c r="X334" s="224"/>
      <c r="Y334" s="224"/>
      <c r="Z334" s="214"/>
      <c r="AA334" s="214"/>
      <c r="AB334" s="214"/>
      <c r="AC334" s="214"/>
      <c r="AD334" s="214"/>
      <c r="AE334" s="214"/>
      <c r="AF334" s="214"/>
      <c r="AG334" s="214" t="s">
        <v>172</v>
      </c>
      <c r="AH334" s="214">
        <v>0</v>
      </c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ht="45" outlineLevel="1" x14ac:dyDescent="0.2">
      <c r="A335" s="235">
        <v>78</v>
      </c>
      <c r="B335" s="236" t="s">
        <v>588</v>
      </c>
      <c r="C335" s="245" t="s">
        <v>589</v>
      </c>
      <c r="D335" s="237" t="s">
        <v>389</v>
      </c>
      <c r="E335" s="238">
        <v>2</v>
      </c>
      <c r="F335" s="239"/>
      <c r="G335" s="240">
        <f>ROUND(E335*F335,2)</f>
        <v>0</v>
      </c>
      <c r="H335" s="239"/>
      <c r="I335" s="240">
        <f>ROUND(E335*H335,2)</f>
        <v>0</v>
      </c>
      <c r="J335" s="239"/>
      <c r="K335" s="240">
        <f>ROUND(E335*J335,2)</f>
        <v>0</v>
      </c>
      <c r="L335" s="240">
        <v>21</v>
      </c>
      <c r="M335" s="240">
        <f>G335*(1+L335/100)</f>
        <v>0</v>
      </c>
      <c r="N335" s="238">
        <v>1.2999999999999999E-2</v>
      </c>
      <c r="O335" s="238">
        <f>ROUND(E335*N335,2)</f>
        <v>0.03</v>
      </c>
      <c r="P335" s="238">
        <v>0</v>
      </c>
      <c r="Q335" s="238">
        <f>ROUND(E335*P335,2)</f>
        <v>0</v>
      </c>
      <c r="R335" s="240" t="s">
        <v>368</v>
      </c>
      <c r="S335" s="240" t="s">
        <v>166</v>
      </c>
      <c r="T335" s="241" t="s">
        <v>166</v>
      </c>
      <c r="U335" s="224">
        <v>0</v>
      </c>
      <c r="V335" s="224">
        <f>ROUND(E335*U335,2)</f>
        <v>0</v>
      </c>
      <c r="W335" s="224"/>
      <c r="X335" s="224" t="s">
        <v>369</v>
      </c>
      <c r="Y335" s="224" t="s">
        <v>169</v>
      </c>
      <c r="Z335" s="214"/>
      <c r="AA335" s="214"/>
      <c r="AB335" s="214"/>
      <c r="AC335" s="214"/>
      <c r="AD335" s="214"/>
      <c r="AE335" s="214"/>
      <c r="AF335" s="214"/>
      <c r="AG335" s="214" t="s">
        <v>590</v>
      </c>
      <c r="AH335" s="214"/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2" x14ac:dyDescent="0.2">
      <c r="A336" s="221"/>
      <c r="B336" s="222"/>
      <c r="C336" s="246" t="s">
        <v>430</v>
      </c>
      <c r="D336" s="225"/>
      <c r="E336" s="226">
        <v>2</v>
      </c>
      <c r="F336" s="224"/>
      <c r="G336" s="224"/>
      <c r="H336" s="224"/>
      <c r="I336" s="224"/>
      <c r="J336" s="224"/>
      <c r="K336" s="224"/>
      <c r="L336" s="224"/>
      <c r="M336" s="224"/>
      <c r="N336" s="223"/>
      <c r="O336" s="223"/>
      <c r="P336" s="223"/>
      <c r="Q336" s="223"/>
      <c r="R336" s="224"/>
      <c r="S336" s="224"/>
      <c r="T336" s="224"/>
      <c r="U336" s="224"/>
      <c r="V336" s="224"/>
      <c r="W336" s="224"/>
      <c r="X336" s="224"/>
      <c r="Y336" s="224"/>
      <c r="Z336" s="214"/>
      <c r="AA336" s="214"/>
      <c r="AB336" s="214"/>
      <c r="AC336" s="214"/>
      <c r="AD336" s="214"/>
      <c r="AE336" s="214"/>
      <c r="AF336" s="214"/>
      <c r="AG336" s="214" t="s">
        <v>172</v>
      </c>
      <c r="AH336" s="214">
        <v>0</v>
      </c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ht="33.75" outlineLevel="1" x14ac:dyDescent="0.2">
      <c r="A337" s="235">
        <v>79</v>
      </c>
      <c r="B337" s="236" t="s">
        <v>591</v>
      </c>
      <c r="C337" s="245" t="s">
        <v>592</v>
      </c>
      <c r="D337" s="237" t="s">
        <v>389</v>
      </c>
      <c r="E337" s="238">
        <v>2</v>
      </c>
      <c r="F337" s="239"/>
      <c r="G337" s="240">
        <f>ROUND(E337*F337,2)</f>
        <v>0</v>
      </c>
      <c r="H337" s="239"/>
      <c r="I337" s="240">
        <f>ROUND(E337*H337,2)</f>
        <v>0</v>
      </c>
      <c r="J337" s="239"/>
      <c r="K337" s="240">
        <f>ROUND(E337*J337,2)</f>
        <v>0</v>
      </c>
      <c r="L337" s="240">
        <v>21</v>
      </c>
      <c r="M337" s="240">
        <f>G337*(1+L337/100)</f>
        <v>0</v>
      </c>
      <c r="N337" s="238">
        <v>8.6999999999999994E-3</v>
      </c>
      <c r="O337" s="238">
        <f>ROUND(E337*N337,2)</f>
        <v>0.02</v>
      </c>
      <c r="P337" s="238">
        <v>0</v>
      </c>
      <c r="Q337" s="238">
        <f>ROUND(E337*P337,2)</f>
        <v>0</v>
      </c>
      <c r="R337" s="240" t="s">
        <v>368</v>
      </c>
      <c r="S337" s="240" t="s">
        <v>166</v>
      </c>
      <c r="T337" s="241" t="s">
        <v>166</v>
      </c>
      <c r="U337" s="224">
        <v>0</v>
      </c>
      <c r="V337" s="224">
        <f>ROUND(E337*U337,2)</f>
        <v>0</v>
      </c>
      <c r="W337" s="224"/>
      <c r="X337" s="224" t="s">
        <v>369</v>
      </c>
      <c r="Y337" s="224" t="s">
        <v>169</v>
      </c>
      <c r="Z337" s="214"/>
      <c r="AA337" s="214"/>
      <c r="AB337" s="214"/>
      <c r="AC337" s="214"/>
      <c r="AD337" s="214"/>
      <c r="AE337" s="214"/>
      <c r="AF337" s="214"/>
      <c r="AG337" s="214" t="s">
        <v>370</v>
      </c>
      <c r="AH337" s="214"/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outlineLevel="2" x14ac:dyDescent="0.2">
      <c r="A338" s="221"/>
      <c r="B338" s="222"/>
      <c r="C338" s="246" t="s">
        <v>430</v>
      </c>
      <c r="D338" s="225"/>
      <c r="E338" s="226">
        <v>2</v>
      </c>
      <c r="F338" s="224"/>
      <c r="G338" s="224"/>
      <c r="H338" s="224"/>
      <c r="I338" s="224"/>
      <c r="J338" s="224"/>
      <c r="K338" s="224"/>
      <c r="L338" s="224"/>
      <c r="M338" s="224"/>
      <c r="N338" s="223"/>
      <c r="O338" s="223"/>
      <c r="P338" s="223"/>
      <c r="Q338" s="223"/>
      <c r="R338" s="224"/>
      <c r="S338" s="224"/>
      <c r="T338" s="224"/>
      <c r="U338" s="224"/>
      <c r="V338" s="224"/>
      <c r="W338" s="224"/>
      <c r="X338" s="224"/>
      <c r="Y338" s="224"/>
      <c r="Z338" s="214"/>
      <c r="AA338" s="214"/>
      <c r="AB338" s="214"/>
      <c r="AC338" s="214"/>
      <c r="AD338" s="214"/>
      <c r="AE338" s="214"/>
      <c r="AF338" s="214"/>
      <c r="AG338" s="214" t="s">
        <v>172</v>
      </c>
      <c r="AH338" s="214">
        <v>0</v>
      </c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3" x14ac:dyDescent="0.2">
      <c r="A339" s="221"/>
      <c r="B339" s="222"/>
      <c r="C339" s="246" t="s">
        <v>525</v>
      </c>
      <c r="D339" s="225"/>
      <c r="E339" s="226"/>
      <c r="F339" s="224"/>
      <c r="G339" s="224"/>
      <c r="H339" s="224"/>
      <c r="I339" s="224"/>
      <c r="J339" s="224"/>
      <c r="K339" s="224"/>
      <c r="L339" s="224"/>
      <c r="M339" s="224"/>
      <c r="N339" s="223"/>
      <c r="O339" s="223"/>
      <c r="P339" s="223"/>
      <c r="Q339" s="223"/>
      <c r="R339" s="224"/>
      <c r="S339" s="224"/>
      <c r="T339" s="224"/>
      <c r="U339" s="224"/>
      <c r="V339" s="224"/>
      <c r="W339" s="224"/>
      <c r="X339" s="224"/>
      <c r="Y339" s="224"/>
      <c r="Z339" s="214"/>
      <c r="AA339" s="214"/>
      <c r="AB339" s="214"/>
      <c r="AC339" s="214"/>
      <c r="AD339" s="214"/>
      <c r="AE339" s="214"/>
      <c r="AF339" s="214"/>
      <c r="AG339" s="214" t="s">
        <v>172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1" x14ac:dyDescent="0.2">
      <c r="A340" s="235">
        <v>80</v>
      </c>
      <c r="B340" s="236" t="s">
        <v>593</v>
      </c>
      <c r="C340" s="245" t="s">
        <v>594</v>
      </c>
      <c r="D340" s="237" t="s">
        <v>389</v>
      </c>
      <c r="E340" s="238">
        <v>1</v>
      </c>
      <c r="F340" s="239"/>
      <c r="G340" s="240">
        <f>ROUND(E340*F340,2)</f>
        <v>0</v>
      </c>
      <c r="H340" s="239"/>
      <c r="I340" s="240">
        <f>ROUND(E340*H340,2)</f>
        <v>0</v>
      </c>
      <c r="J340" s="239"/>
      <c r="K340" s="240">
        <f>ROUND(E340*J340,2)</f>
        <v>0</v>
      </c>
      <c r="L340" s="240">
        <v>21</v>
      </c>
      <c r="M340" s="240">
        <f>G340*(1+L340/100)</f>
        <v>0</v>
      </c>
      <c r="N340" s="238">
        <v>0.192</v>
      </c>
      <c r="O340" s="238">
        <f>ROUND(E340*N340,2)</f>
        <v>0.19</v>
      </c>
      <c r="P340" s="238">
        <v>0</v>
      </c>
      <c r="Q340" s="238">
        <f>ROUND(E340*P340,2)</f>
        <v>0</v>
      </c>
      <c r="R340" s="240" t="s">
        <v>368</v>
      </c>
      <c r="S340" s="240" t="s">
        <v>166</v>
      </c>
      <c r="T340" s="241" t="s">
        <v>166</v>
      </c>
      <c r="U340" s="224">
        <v>0</v>
      </c>
      <c r="V340" s="224">
        <f>ROUND(E340*U340,2)</f>
        <v>0</v>
      </c>
      <c r="W340" s="224"/>
      <c r="X340" s="224" t="s">
        <v>369</v>
      </c>
      <c r="Y340" s="224" t="s">
        <v>169</v>
      </c>
      <c r="Z340" s="214"/>
      <c r="AA340" s="214"/>
      <c r="AB340" s="214"/>
      <c r="AC340" s="214"/>
      <c r="AD340" s="214"/>
      <c r="AE340" s="214"/>
      <c r="AF340" s="214"/>
      <c r="AG340" s="214" t="s">
        <v>370</v>
      </c>
      <c r="AH340" s="214"/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2" x14ac:dyDescent="0.2">
      <c r="A341" s="221"/>
      <c r="B341" s="222"/>
      <c r="C341" s="246" t="s">
        <v>507</v>
      </c>
      <c r="D341" s="225"/>
      <c r="E341" s="226">
        <v>1</v>
      </c>
      <c r="F341" s="224"/>
      <c r="G341" s="224"/>
      <c r="H341" s="224"/>
      <c r="I341" s="224"/>
      <c r="J341" s="224"/>
      <c r="K341" s="224"/>
      <c r="L341" s="224"/>
      <c r="M341" s="224"/>
      <c r="N341" s="223"/>
      <c r="O341" s="223"/>
      <c r="P341" s="223"/>
      <c r="Q341" s="223"/>
      <c r="R341" s="224"/>
      <c r="S341" s="224"/>
      <c r="T341" s="224"/>
      <c r="U341" s="224"/>
      <c r="V341" s="224"/>
      <c r="W341" s="224"/>
      <c r="X341" s="224"/>
      <c r="Y341" s="224"/>
      <c r="Z341" s="214"/>
      <c r="AA341" s="214"/>
      <c r="AB341" s="214"/>
      <c r="AC341" s="214"/>
      <c r="AD341" s="214"/>
      <c r="AE341" s="214"/>
      <c r="AF341" s="214"/>
      <c r="AG341" s="214" t="s">
        <v>172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ht="22.5" outlineLevel="1" x14ac:dyDescent="0.2">
      <c r="A342" s="235">
        <v>81</v>
      </c>
      <c r="B342" s="236" t="s">
        <v>595</v>
      </c>
      <c r="C342" s="245" t="s">
        <v>596</v>
      </c>
      <c r="D342" s="237" t="s">
        <v>389</v>
      </c>
      <c r="E342" s="238">
        <v>2</v>
      </c>
      <c r="F342" s="239"/>
      <c r="G342" s="240">
        <f>ROUND(E342*F342,2)</f>
        <v>0</v>
      </c>
      <c r="H342" s="239"/>
      <c r="I342" s="240">
        <f>ROUND(E342*H342,2)</f>
        <v>0</v>
      </c>
      <c r="J342" s="239"/>
      <c r="K342" s="240">
        <f>ROUND(E342*J342,2)</f>
        <v>0</v>
      </c>
      <c r="L342" s="240">
        <v>21</v>
      </c>
      <c r="M342" s="240">
        <f>G342*(1+L342/100)</f>
        <v>0</v>
      </c>
      <c r="N342" s="238">
        <v>7.3000000000000001E-3</v>
      </c>
      <c r="O342" s="238">
        <f>ROUND(E342*N342,2)</f>
        <v>0.01</v>
      </c>
      <c r="P342" s="238">
        <v>0</v>
      </c>
      <c r="Q342" s="238">
        <f>ROUND(E342*P342,2)</f>
        <v>0</v>
      </c>
      <c r="R342" s="240" t="s">
        <v>368</v>
      </c>
      <c r="S342" s="240" t="s">
        <v>166</v>
      </c>
      <c r="T342" s="241" t="s">
        <v>166</v>
      </c>
      <c r="U342" s="224">
        <v>0</v>
      </c>
      <c r="V342" s="224">
        <f>ROUND(E342*U342,2)</f>
        <v>0</v>
      </c>
      <c r="W342" s="224"/>
      <c r="X342" s="224" t="s">
        <v>369</v>
      </c>
      <c r="Y342" s="224" t="s">
        <v>169</v>
      </c>
      <c r="Z342" s="214"/>
      <c r="AA342" s="214"/>
      <c r="AB342" s="214"/>
      <c r="AC342" s="214"/>
      <c r="AD342" s="214"/>
      <c r="AE342" s="214"/>
      <c r="AF342" s="214"/>
      <c r="AG342" s="214" t="s">
        <v>370</v>
      </c>
      <c r="AH342" s="214"/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2" x14ac:dyDescent="0.2">
      <c r="A343" s="221"/>
      <c r="B343" s="222"/>
      <c r="C343" s="246" t="s">
        <v>430</v>
      </c>
      <c r="D343" s="225"/>
      <c r="E343" s="226">
        <v>2</v>
      </c>
      <c r="F343" s="224"/>
      <c r="G343" s="224"/>
      <c r="H343" s="224"/>
      <c r="I343" s="224"/>
      <c r="J343" s="224"/>
      <c r="K343" s="224"/>
      <c r="L343" s="224"/>
      <c r="M343" s="224"/>
      <c r="N343" s="223"/>
      <c r="O343" s="223"/>
      <c r="P343" s="223"/>
      <c r="Q343" s="223"/>
      <c r="R343" s="224"/>
      <c r="S343" s="224"/>
      <c r="T343" s="224"/>
      <c r="U343" s="224"/>
      <c r="V343" s="224"/>
      <c r="W343" s="224"/>
      <c r="X343" s="224"/>
      <c r="Y343" s="224"/>
      <c r="Z343" s="214"/>
      <c r="AA343" s="214"/>
      <c r="AB343" s="214"/>
      <c r="AC343" s="214"/>
      <c r="AD343" s="214"/>
      <c r="AE343" s="214"/>
      <c r="AF343" s="214"/>
      <c r="AG343" s="214" t="s">
        <v>172</v>
      </c>
      <c r="AH343" s="214">
        <v>0</v>
      </c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3" x14ac:dyDescent="0.2">
      <c r="A344" s="221"/>
      <c r="B344" s="222"/>
      <c r="C344" s="246" t="s">
        <v>525</v>
      </c>
      <c r="D344" s="225"/>
      <c r="E344" s="226"/>
      <c r="F344" s="224"/>
      <c r="G344" s="224"/>
      <c r="H344" s="224"/>
      <c r="I344" s="224"/>
      <c r="J344" s="224"/>
      <c r="K344" s="224"/>
      <c r="L344" s="224"/>
      <c r="M344" s="224"/>
      <c r="N344" s="223"/>
      <c r="O344" s="223"/>
      <c r="P344" s="223"/>
      <c r="Q344" s="223"/>
      <c r="R344" s="224"/>
      <c r="S344" s="224"/>
      <c r="T344" s="224"/>
      <c r="U344" s="224"/>
      <c r="V344" s="224"/>
      <c r="W344" s="224"/>
      <c r="X344" s="224"/>
      <c r="Y344" s="224"/>
      <c r="Z344" s="214"/>
      <c r="AA344" s="214"/>
      <c r="AB344" s="214"/>
      <c r="AC344" s="214"/>
      <c r="AD344" s="214"/>
      <c r="AE344" s="214"/>
      <c r="AF344" s="214"/>
      <c r="AG344" s="214" t="s">
        <v>172</v>
      </c>
      <c r="AH344" s="214">
        <v>0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outlineLevel="1" x14ac:dyDescent="0.2">
      <c r="A345" s="235">
        <v>82</v>
      </c>
      <c r="B345" s="236" t="s">
        <v>597</v>
      </c>
      <c r="C345" s="245" t="s">
        <v>598</v>
      </c>
      <c r="D345" s="237" t="s">
        <v>476</v>
      </c>
      <c r="E345" s="238">
        <v>0.55250999999999995</v>
      </c>
      <c r="F345" s="239"/>
      <c r="G345" s="240">
        <f>ROUND(E345*F345,2)</f>
        <v>0</v>
      </c>
      <c r="H345" s="239"/>
      <c r="I345" s="240">
        <f>ROUND(E345*H345,2)</f>
        <v>0</v>
      </c>
      <c r="J345" s="239"/>
      <c r="K345" s="240">
        <f>ROUND(E345*J345,2)</f>
        <v>0</v>
      </c>
      <c r="L345" s="240">
        <v>21</v>
      </c>
      <c r="M345" s="240">
        <f>G345*(1+L345/100)</f>
        <v>0</v>
      </c>
      <c r="N345" s="238">
        <v>0</v>
      </c>
      <c r="O345" s="238">
        <f>ROUND(E345*N345,2)</f>
        <v>0</v>
      </c>
      <c r="P345" s="238">
        <v>0</v>
      </c>
      <c r="Q345" s="238">
        <f>ROUND(E345*P345,2)</f>
        <v>0</v>
      </c>
      <c r="R345" s="240"/>
      <c r="S345" s="240" t="s">
        <v>166</v>
      </c>
      <c r="T345" s="241" t="s">
        <v>166</v>
      </c>
      <c r="U345" s="224">
        <v>1.327</v>
      </c>
      <c r="V345" s="224">
        <f>ROUND(E345*U345,2)</f>
        <v>0.73</v>
      </c>
      <c r="W345" s="224"/>
      <c r="X345" s="224" t="s">
        <v>489</v>
      </c>
      <c r="Y345" s="224" t="s">
        <v>169</v>
      </c>
      <c r="Z345" s="214"/>
      <c r="AA345" s="214"/>
      <c r="AB345" s="214"/>
      <c r="AC345" s="214"/>
      <c r="AD345" s="214"/>
      <c r="AE345" s="214"/>
      <c r="AF345" s="214"/>
      <c r="AG345" s="214" t="s">
        <v>490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2" x14ac:dyDescent="0.2">
      <c r="A346" s="221"/>
      <c r="B346" s="222"/>
      <c r="C346" s="246" t="s">
        <v>491</v>
      </c>
      <c r="D346" s="225"/>
      <c r="E346" s="226"/>
      <c r="F346" s="224"/>
      <c r="G346" s="224"/>
      <c r="H346" s="224"/>
      <c r="I346" s="224"/>
      <c r="J346" s="224"/>
      <c r="K346" s="224"/>
      <c r="L346" s="224"/>
      <c r="M346" s="224"/>
      <c r="N346" s="223"/>
      <c r="O346" s="223"/>
      <c r="P346" s="223"/>
      <c r="Q346" s="223"/>
      <c r="R346" s="224"/>
      <c r="S346" s="224"/>
      <c r="T346" s="224"/>
      <c r="U346" s="224"/>
      <c r="V346" s="224"/>
      <c r="W346" s="224"/>
      <c r="X346" s="224"/>
      <c r="Y346" s="224"/>
      <c r="Z346" s="214"/>
      <c r="AA346" s="214"/>
      <c r="AB346" s="214"/>
      <c r="AC346" s="214"/>
      <c r="AD346" s="214"/>
      <c r="AE346" s="214"/>
      <c r="AF346" s="214"/>
      <c r="AG346" s="214" t="s">
        <v>172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3" x14ac:dyDescent="0.2">
      <c r="A347" s="221"/>
      <c r="B347" s="222"/>
      <c r="C347" s="246" t="s">
        <v>599</v>
      </c>
      <c r="D347" s="225"/>
      <c r="E347" s="226"/>
      <c r="F347" s="224"/>
      <c r="G347" s="224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4"/>
      <c r="AA347" s="214"/>
      <c r="AB347" s="214"/>
      <c r="AC347" s="214"/>
      <c r="AD347" s="214"/>
      <c r="AE347" s="214"/>
      <c r="AF347" s="214"/>
      <c r="AG347" s="214" t="s">
        <v>172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3" x14ac:dyDescent="0.2">
      <c r="A348" s="221"/>
      <c r="B348" s="222"/>
      <c r="C348" s="246" t="s">
        <v>600</v>
      </c>
      <c r="D348" s="225"/>
      <c r="E348" s="226">
        <v>0.55250999999999995</v>
      </c>
      <c r="F348" s="224"/>
      <c r="G348" s="224"/>
      <c r="H348" s="224"/>
      <c r="I348" s="224"/>
      <c r="J348" s="224"/>
      <c r="K348" s="224"/>
      <c r="L348" s="224"/>
      <c r="M348" s="224"/>
      <c r="N348" s="223"/>
      <c r="O348" s="223"/>
      <c r="P348" s="223"/>
      <c r="Q348" s="223"/>
      <c r="R348" s="224"/>
      <c r="S348" s="224"/>
      <c r="T348" s="224"/>
      <c r="U348" s="224"/>
      <c r="V348" s="224"/>
      <c r="W348" s="224"/>
      <c r="X348" s="224"/>
      <c r="Y348" s="224"/>
      <c r="Z348" s="214"/>
      <c r="AA348" s="214"/>
      <c r="AB348" s="214"/>
      <c r="AC348" s="214"/>
      <c r="AD348" s="214"/>
      <c r="AE348" s="214"/>
      <c r="AF348" s="214"/>
      <c r="AG348" s="214" t="s">
        <v>172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x14ac:dyDescent="0.2">
      <c r="A349" s="228" t="s">
        <v>161</v>
      </c>
      <c r="B349" s="229" t="s">
        <v>109</v>
      </c>
      <c r="C349" s="244" t="s">
        <v>110</v>
      </c>
      <c r="D349" s="230"/>
      <c r="E349" s="231"/>
      <c r="F349" s="232"/>
      <c r="G349" s="232">
        <f>SUMIF(AG350:AG360,"&lt;&gt;NOR",G350:G360)</f>
        <v>0</v>
      </c>
      <c r="H349" s="232"/>
      <c r="I349" s="232">
        <f>SUM(I350:I360)</f>
        <v>0</v>
      </c>
      <c r="J349" s="232"/>
      <c r="K349" s="232">
        <f>SUM(K350:K360)</f>
        <v>0</v>
      </c>
      <c r="L349" s="232"/>
      <c r="M349" s="232">
        <f>SUM(M350:M360)</f>
        <v>0</v>
      </c>
      <c r="N349" s="231"/>
      <c r="O349" s="231">
        <f>SUM(O350:O360)</f>
        <v>0.03</v>
      </c>
      <c r="P349" s="231"/>
      <c r="Q349" s="231">
        <f>SUM(Q350:Q360)</f>
        <v>0</v>
      </c>
      <c r="R349" s="232"/>
      <c r="S349" s="232"/>
      <c r="T349" s="233"/>
      <c r="U349" s="227"/>
      <c r="V349" s="227">
        <f>SUM(V350:V360)</f>
        <v>0.59</v>
      </c>
      <c r="W349" s="227"/>
      <c r="X349" s="227"/>
      <c r="Y349" s="227"/>
      <c r="AG349" t="s">
        <v>162</v>
      </c>
    </row>
    <row r="350" spans="1:60" ht="33.75" outlineLevel="1" x14ac:dyDescent="0.2">
      <c r="A350" s="235">
        <v>83</v>
      </c>
      <c r="B350" s="236" t="s">
        <v>601</v>
      </c>
      <c r="C350" s="245" t="s">
        <v>602</v>
      </c>
      <c r="D350" s="237" t="s">
        <v>389</v>
      </c>
      <c r="E350" s="238">
        <v>2</v>
      </c>
      <c r="F350" s="239"/>
      <c r="G350" s="240">
        <f>ROUND(E350*F350,2)</f>
        <v>0</v>
      </c>
      <c r="H350" s="239"/>
      <c r="I350" s="240">
        <f>ROUND(E350*H350,2)</f>
        <v>0</v>
      </c>
      <c r="J350" s="239"/>
      <c r="K350" s="240">
        <f>ROUND(E350*J350,2)</f>
        <v>0</v>
      </c>
      <c r="L350" s="240">
        <v>21</v>
      </c>
      <c r="M350" s="240">
        <f>G350*(1+L350/100)</f>
        <v>0</v>
      </c>
      <c r="N350" s="238">
        <v>0</v>
      </c>
      <c r="O350" s="238">
        <f>ROUND(E350*N350,2)</f>
        <v>0</v>
      </c>
      <c r="P350" s="238">
        <v>0</v>
      </c>
      <c r="Q350" s="238">
        <f>ROUND(E350*P350,2)</f>
        <v>0</v>
      </c>
      <c r="R350" s="240" t="s">
        <v>121</v>
      </c>
      <c r="S350" s="240" t="s">
        <v>166</v>
      </c>
      <c r="T350" s="241" t="s">
        <v>166</v>
      </c>
      <c r="U350" s="224">
        <v>0.22</v>
      </c>
      <c r="V350" s="224">
        <f>ROUND(E350*U350,2)</f>
        <v>0.44</v>
      </c>
      <c r="W350" s="224"/>
      <c r="X350" s="224" t="s">
        <v>279</v>
      </c>
      <c r="Y350" s="224" t="s">
        <v>169</v>
      </c>
      <c r="Z350" s="214"/>
      <c r="AA350" s="214"/>
      <c r="AB350" s="214"/>
      <c r="AC350" s="214"/>
      <c r="AD350" s="214"/>
      <c r="AE350" s="214"/>
      <c r="AF350" s="214"/>
      <c r="AG350" s="214" t="s">
        <v>303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2" x14ac:dyDescent="0.2">
      <c r="A351" s="221"/>
      <c r="B351" s="222"/>
      <c r="C351" s="246" t="s">
        <v>430</v>
      </c>
      <c r="D351" s="225"/>
      <c r="E351" s="226">
        <v>2</v>
      </c>
      <c r="F351" s="224"/>
      <c r="G351" s="224"/>
      <c r="H351" s="224"/>
      <c r="I351" s="224"/>
      <c r="J351" s="224"/>
      <c r="K351" s="224"/>
      <c r="L351" s="224"/>
      <c r="M351" s="224"/>
      <c r="N351" s="223"/>
      <c r="O351" s="223"/>
      <c r="P351" s="223"/>
      <c r="Q351" s="223"/>
      <c r="R351" s="224"/>
      <c r="S351" s="224"/>
      <c r="T351" s="224"/>
      <c r="U351" s="224"/>
      <c r="V351" s="224"/>
      <c r="W351" s="224"/>
      <c r="X351" s="224"/>
      <c r="Y351" s="224"/>
      <c r="Z351" s="214"/>
      <c r="AA351" s="214"/>
      <c r="AB351" s="214"/>
      <c r="AC351" s="214"/>
      <c r="AD351" s="214"/>
      <c r="AE351" s="214"/>
      <c r="AF351" s="214"/>
      <c r="AG351" s="214" t="s">
        <v>172</v>
      </c>
      <c r="AH351" s="214">
        <v>0</v>
      </c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ht="56.25" outlineLevel="1" x14ac:dyDescent="0.2">
      <c r="A352" s="235">
        <v>84</v>
      </c>
      <c r="B352" s="236" t="s">
        <v>603</v>
      </c>
      <c r="C352" s="245" t="s">
        <v>604</v>
      </c>
      <c r="D352" s="237" t="s">
        <v>389</v>
      </c>
      <c r="E352" s="238">
        <v>2</v>
      </c>
      <c r="F352" s="239"/>
      <c r="G352" s="240">
        <f>ROUND(E352*F352,2)</f>
        <v>0</v>
      </c>
      <c r="H352" s="239"/>
      <c r="I352" s="240">
        <f>ROUND(E352*H352,2)</f>
        <v>0</v>
      </c>
      <c r="J352" s="239"/>
      <c r="K352" s="240">
        <f>ROUND(E352*J352,2)</f>
        <v>0</v>
      </c>
      <c r="L352" s="240">
        <v>21</v>
      </c>
      <c r="M352" s="240">
        <f>G352*(1+L352/100)</f>
        <v>0</v>
      </c>
      <c r="N352" s="238">
        <v>1.4999999999999999E-2</v>
      </c>
      <c r="O352" s="238">
        <f>ROUND(E352*N352,2)</f>
        <v>0.03</v>
      </c>
      <c r="P352" s="238">
        <v>0</v>
      </c>
      <c r="Q352" s="238">
        <f>ROUND(E352*P352,2)</f>
        <v>0</v>
      </c>
      <c r="R352" s="240" t="s">
        <v>368</v>
      </c>
      <c r="S352" s="240" t="s">
        <v>166</v>
      </c>
      <c r="T352" s="241" t="s">
        <v>166</v>
      </c>
      <c r="U352" s="224">
        <v>0</v>
      </c>
      <c r="V352" s="224">
        <f>ROUND(E352*U352,2)</f>
        <v>0</v>
      </c>
      <c r="W352" s="224"/>
      <c r="X352" s="224" t="s">
        <v>369</v>
      </c>
      <c r="Y352" s="224" t="s">
        <v>169</v>
      </c>
      <c r="Z352" s="214"/>
      <c r="AA352" s="214"/>
      <c r="AB352" s="214"/>
      <c r="AC352" s="214"/>
      <c r="AD352" s="214"/>
      <c r="AE352" s="214"/>
      <c r="AF352" s="214"/>
      <c r="AG352" s="214" t="s">
        <v>370</v>
      </c>
      <c r="AH352" s="214"/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2" x14ac:dyDescent="0.2">
      <c r="A353" s="221"/>
      <c r="B353" s="222"/>
      <c r="C353" s="246" t="s">
        <v>430</v>
      </c>
      <c r="D353" s="225"/>
      <c r="E353" s="226">
        <v>2</v>
      </c>
      <c r="F353" s="224"/>
      <c r="G353" s="224"/>
      <c r="H353" s="224"/>
      <c r="I353" s="224"/>
      <c r="J353" s="224"/>
      <c r="K353" s="224"/>
      <c r="L353" s="224"/>
      <c r="M353" s="224"/>
      <c r="N353" s="223"/>
      <c r="O353" s="223"/>
      <c r="P353" s="223"/>
      <c r="Q353" s="223"/>
      <c r="R353" s="224"/>
      <c r="S353" s="224"/>
      <c r="T353" s="224"/>
      <c r="U353" s="224"/>
      <c r="V353" s="224"/>
      <c r="W353" s="224"/>
      <c r="X353" s="224"/>
      <c r="Y353" s="224"/>
      <c r="Z353" s="214"/>
      <c r="AA353" s="214"/>
      <c r="AB353" s="214"/>
      <c r="AC353" s="214"/>
      <c r="AD353" s="214"/>
      <c r="AE353" s="214"/>
      <c r="AF353" s="214"/>
      <c r="AG353" s="214" t="s">
        <v>172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ht="22.5" outlineLevel="1" x14ac:dyDescent="0.2">
      <c r="A354" s="235">
        <v>85</v>
      </c>
      <c r="B354" s="236" t="s">
        <v>605</v>
      </c>
      <c r="C354" s="245" t="s">
        <v>606</v>
      </c>
      <c r="D354" s="237" t="s">
        <v>389</v>
      </c>
      <c r="E354" s="238">
        <v>4</v>
      </c>
      <c r="F354" s="239"/>
      <c r="G354" s="240">
        <f>ROUND(E354*F354,2)</f>
        <v>0</v>
      </c>
      <c r="H354" s="239"/>
      <c r="I354" s="240">
        <f>ROUND(E354*H354,2)</f>
        <v>0</v>
      </c>
      <c r="J354" s="239"/>
      <c r="K354" s="240">
        <f>ROUND(E354*J354,2)</f>
        <v>0</v>
      </c>
      <c r="L354" s="240">
        <v>21</v>
      </c>
      <c r="M354" s="240">
        <f>G354*(1+L354/100)</f>
        <v>0</v>
      </c>
      <c r="N354" s="238">
        <v>0</v>
      </c>
      <c r="O354" s="238">
        <f>ROUND(E354*N354,2)</f>
        <v>0</v>
      </c>
      <c r="P354" s="238">
        <v>0</v>
      </c>
      <c r="Q354" s="238">
        <f>ROUND(E354*P354,2)</f>
        <v>0</v>
      </c>
      <c r="R354" s="240" t="s">
        <v>368</v>
      </c>
      <c r="S354" s="240" t="s">
        <v>166</v>
      </c>
      <c r="T354" s="241" t="s">
        <v>166</v>
      </c>
      <c r="U354" s="224">
        <v>0</v>
      </c>
      <c r="V354" s="224">
        <f>ROUND(E354*U354,2)</f>
        <v>0</v>
      </c>
      <c r="W354" s="224"/>
      <c r="X354" s="224" t="s">
        <v>369</v>
      </c>
      <c r="Y354" s="224" t="s">
        <v>169</v>
      </c>
      <c r="Z354" s="214"/>
      <c r="AA354" s="214"/>
      <c r="AB354" s="214"/>
      <c r="AC354" s="214"/>
      <c r="AD354" s="214"/>
      <c r="AE354" s="214"/>
      <c r="AF354" s="214"/>
      <c r="AG354" s="214" t="s">
        <v>370</v>
      </c>
      <c r="AH354" s="214"/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2" x14ac:dyDescent="0.2">
      <c r="A355" s="221"/>
      <c r="B355" s="222"/>
      <c r="C355" s="246" t="s">
        <v>539</v>
      </c>
      <c r="D355" s="225"/>
      <c r="E355" s="226">
        <v>4</v>
      </c>
      <c r="F355" s="224"/>
      <c r="G355" s="224"/>
      <c r="H355" s="224"/>
      <c r="I355" s="224"/>
      <c r="J355" s="224"/>
      <c r="K355" s="224"/>
      <c r="L355" s="224"/>
      <c r="M355" s="224"/>
      <c r="N355" s="223"/>
      <c r="O355" s="223"/>
      <c r="P355" s="223"/>
      <c r="Q355" s="223"/>
      <c r="R355" s="224"/>
      <c r="S355" s="224"/>
      <c r="T355" s="224"/>
      <c r="U355" s="224"/>
      <c r="V355" s="224"/>
      <c r="W355" s="224"/>
      <c r="X355" s="224"/>
      <c r="Y355" s="224"/>
      <c r="Z355" s="214"/>
      <c r="AA355" s="214"/>
      <c r="AB355" s="214"/>
      <c r="AC355" s="214"/>
      <c r="AD355" s="214"/>
      <c r="AE355" s="214"/>
      <c r="AF355" s="214"/>
      <c r="AG355" s="214" t="s">
        <v>172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1" x14ac:dyDescent="0.2">
      <c r="A356" s="235">
        <v>86</v>
      </c>
      <c r="B356" s="236" t="s">
        <v>607</v>
      </c>
      <c r="C356" s="245" t="s">
        <v>608</v>
      </c>
      <c r="D356" s="237" t="s">
        <v>476</v>
      </c>
      <c r="E356" s="238">
        <v>0.03</v>
      </c>
      <c r="F356" s="239"/>
      <c r="G356" s="240">
        <f>ROUND(E356*F356,2)</f>
        <v>0</v>
      </c>
      <c r="H356" s="239"/>
      <c r="I356" s="240">
        <f>ROUND(E356*H356,2)</f>
        <v>0</v>
      </c>
      <c r="J356" s="239"/>
      <c r="K356" s="240">
        <f>ROUND(E356*J356,2)</f>
        <v>0</v>
      </c>
      <c r="L356" s="240">
        <v>21</v>
      </c>
      <c r="M356" s="240">
        <f>G356*(1+L356/100)</f>
        <v>0</v>
      </c>
      <c r="N356" s="238">
        <v>0</v>
      </c>
      <c r="O356" s="238">
        <f>ROUND(E356*N356,2)</f>
        <v>0</v>
      </c>
      <c r="P356" s="238">
        <v>0</v>
      </c>
      <c r="Q356" s="238">
        <f>ROUND(E356*P356,2)</f>
        <v>0</v>
      </c>
      <c r="R356" s="240" t="s">
        <v>609</v>
      </c>
      <c r="S356" s="240" t="s">
        <v>166</v>
      </c>
      <c r="T356" s="241" t="s">
        <v>166</v>
      </c>
      <c r="U356" s="224">
        <v>5.0640000000000001</v>
      </c>
      <c r="V356" s="224">
        <f>ROUND(E356*U356,2)</f>
        <v>0.15</v>
      </c>
      <c r="W356" s="224"/>
      <c r="X356" s="224" t="s">
        <v>489</v>
      </c>
      <c r="Y356" s="224" t="s">
        <v>169</v>
      </c>
      <c r="Z356" s="214"/>
      <c r="AA356" s="214"/>
      <c r="AB356" s="214"/>
      <c r="AC356" s="214"/>
      <c r="AD356" s="214"/>
      <c r="AE356" s="214"/>
      <c r="AF356" s="214"/>
      <c r="AG356" s="214" t="s">
        <v>490</v>
      </c>
      <c r="AH356" s="214"/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2" x14ac:dyDescent="0.2">
      <c r="A357" s="221"/>
      <c r="B357" s="222"/>
      <c r="C357" s="254" t="s">
        <v>610</v>
      </c>
      <c r="D357" s="252"/>
      <c r="E357" s="252"/>
      <c r="F357" s="252"/>
      <c r="G357" s="252"/>
      <c r="H357" s="224"/>
      <c r="I357" s="224"/>
      <c r="J357" s="224"/>
      <c r="K357" s="224"/>
      <c r="L357" s="224"/>
      <c r="M357" s="224"/>
      <c r="N357" s="223"/>
      <c r="O357" s="223"/>
      <c r="P357" s="223"/>
      <c r="Q357" s="223"/>
      <c r="R357" s="224"/>
      <c r="S357" s="224"/>
      <c r="T357" s="224"/>
      <c r="U357" s="224"/>
      <c r="V357" s="224"/>
      <c r="W357" s="224"/>
      <c r="X357" s="224"/>
      <c r="Y357" s="224"/>
      <c r="Z357" s="214"/>
      <c r="AA357" s="214"/>
      <c r="AB357" s="214"/>
      <c r="AC357" s="214"/>
      <c r="AD357" s="214"/>
      <c r="AE357" s="214"/>
      <c r="AF357" s="214"/>
      <c r="AG357" s="214" t="s">
        <v>290</v>
      </c>
      <c r="AH357" s="214"/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2" x14ac:dyDescent="0.2">
      <c r="A358" s="221"/>
      <c r="B358" s="222"/>
      <c r="C358" s="246" t="s">
        <v>491</v>
      </c>
      <c r="D358" s="225"/>
      <c r="E358" s="226"/>
      <c r="F358" s="224"/>
      <c r="G358" s="224"/>
      <c r="H358" s="224"/>
      <c r="I358" s="224"/>
      <c r="J358" s="224"/>
      <c r="K358" s="224"/>
      <c r="L358" s="224"/>
      <c r="M358" s="224"/>
      <c r="N358" s="223"/>
      <c r="O358" s="223"/>
      <c r="P358" s="223"/>
      <c r="Q358" s="223"/>
      <c r="R358" s="224"/>
      <c r="S358" s="224"/>
      <c r="T358" s="224"/>
      <c r="U358" s="224"/>
      <c r="V358" s="224"/>
      <c r="W358" s="224"/>
      <c r="X358" s="224"/>
      <c r="Y358" s="224"/>
      <c r="Z358" s="214"/>
      <c r="AA358" s="214"/>
      <c r="AB358" s="214"/>
      <c r="AC358" s="214"/>
      <c r="AD358" s="214"/>
      <c r="AE358" s="214"/>
      <c r="AF358" s="214"/>
      <c r="AG358" s="214" t="s">
        <v>172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3" x14ac:dyDescent="0.2">
      <c r="A359" s="221"/>
      <c r="B359" s="222"/>
      <c r="C359" s="246" t="s">
        <v>611</v>
      </c>
      <c r="D359" s="225"/>
      <c r="E359" s="226"/>
      <c r="F359" s="224"/>
      <c r="G359" s="224"/>
      <c r="H359" s="224"/>
      <c r="I359" s="224"/>
      <c r="J359" s="224"/>
      <c r="K359" s="224"/>
      <c r="L359" s="224"/>
      <c r="M359" s="224"/>
      <c r="N359" s="223"/>
      <c r="O359" s="223"/>
      <c r="P359" s="223"/>
      <c r="Q359" s="223"/>
      <c r="R359" s="224"/>
      <c r="S359" s="224"/>
      <c r="T359" s="224"/>
      <c r="U359" s="224"/>
      <c r="V359" s="224"/>
      <c r="W359" s="224"/>
      <c r="X359" s="224"/>
      <c r="Y359" s="224"/>
      <c r="Z359" s="214"/>
      <c r="AA359" s="214"/>
      <c r="AB359" s="214"/>
      <c r="AC359" s="214"/>
      <c r="AD359" s="214"/>
      <c r="AE359" s="214"/>
      <c r="AF359" s="214"/>
      <c r="AG359" s="214" t="s">
        <v>172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3" x14ac:dyDescent="0.2">
      <c r="A360" s="221"/>
      <c r="B360" s="222"/>
      <c r="C360" s="246" t="s">
        <v>612</v>
      </c>
      <c r="D360" s="225"/>
      <c r="E360" s="226">
        <v>0.03</v>
      </c>
      <c r="F360" s="224"/>
      <c r="G360" s="224"/>
      <c r="H360" s="224"/>
      <c r="I360" s="224"/>
      <c r="J360" s="224"/>
      <c r="K360" s="224"/>
      <c r="L360" s="224"/>
      <c r="M360" s="224"/>
      <c r="N360" s="223"/>
      <c r="O360" s="223"/>
      <c r="P360" s="223"/>
      <c r="Q360" s="223"/>
      <c r="R360" s="224"/>
      <c r="S360" s="224"/>
      <c r="T360" s="224"/>
      <c r="U360" s="224"/>
      <c r="V360" s="224"/>
      <c r="W360" s="224"/>
      <c r="X360" s="224"/>
      <c r="Y360" s="224"/>
      <c r="Z360" s="214"/>
      <c r="AA360" s="214"/>
      <c r="AB360" s="214"/>
      <c r="AC360" s="214"/>
      <c r="AD360" s="214"/>
      <c r="AE360" s="214"/>
      <c r="AF360" s="214"/>
      <c r="AG360" s="214" t="s">
        <v>172</v>
      </c>
      <c r="AH360" s="214">
        <v>0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x14ac:dyDescent="0.2">
      <c r="A361" s="228" t="s">
        <v>161</v>
      </c>
      <c r="B361" s="229" t="s">
        <v>111</v>
      </c>
      <c r="C361" s="244" t="s">
        <v>112</v>
      </c>
      <c r="D361" s="230"/>
      <c r="E361" s="231"/>
      <c r="F361" s="232"/>
      <c r="G361" s="232">
        <f>SUMIF(AG362:AG394,"&lt;&gt;NOR",G362:G394)</f>
        <v>0</v>
      </c>
      <c r="H361" s="232"/>
      <c r="I361" s="232">
        <f>SUM(I362:I394)</f>
        <v>0</v>
      </c>
      <c r="J361" s="232"/>
      <c r="K361" s="232">
        <f>SUM(K362:K394)</f>
        <v>0</v>
      </c>
      <c r="L361" s="232"/>
      <c r="M361" s="232">
        <f>SUM(M362:M394)</f>
        <v>0</v>
      </c>
      <c r="N361" s="231"/>
      <c r="O361" s="231">
        <f>SUM(O362:O394)</f>
        <v>2.2599999999999998</v>
      </c>
      <c r="P361" s="231"/>
      <c r="Q361" s="231">
        <f>SUM(Q362:Q394)</f>
        <v>1.38</v>
      </c>
      <c r="R361" s="232"/>
      <c r="S361" s="232"/>
      <c r="T361" s="233"/>
      <c r="U361" s="227"/>
      <c r="V361" s="227">
        <f>SUM(V362:V394)</f>
        <v>85.04</v>
      </c>
      <c r="W361" s="227"/>
      <c r="X361" s="227"/>
      <c r="Y361" s="227"/>
      <c r="AG361" t="s">
        <v>162</v>
      </c>
    </row>
    <row r="362" spans="1:60" outlineLevel="1" x14ac:dyDescent="0.2">
      <c r="A362" s="235">
        <v>87</v>
      </c>
      <c r="B362" s="236" t="s">
        <v>613</v>
      </c>
      <c r="C362" s="245" t="s">
        <v>614</v>
      </c>
      <c r="D362" s="237" t="s">
        <v>389</v>
      </c>
      <c r="E362" s="238">
        <v>3</v>
      </c>
      <c r="F362" s="239"/>
      <c r="G362" s="240">
        <f>ROUND(E362*F362,2)</f>
        <v>0</v>
      </c>
      <c r="H362" s="239"/>
      <c r="I362" s="240">
        <f>ROUND(E362*H362,2)</f>
        <v>0</v>
      </c>
      <c r="J362" s="239"/>
      <c r="K362" s="240">
        <f>ROUND(E362*J362,2)</f>
        <v>0</v>
      </c>
      <c r="L362" s="240">
        <v>21</v>
      </c>
      <c r="M362" s="240">
        <f>G362*(1+L362/100)</f>
        <v>0</v>
      </c>
      <c r="N362" s="238">
        <v>1.7000000000000001E-4</v>
      </c>
      <c r="O362" s="238">
        <f>ROUND(E362*N362,2)</f>
        <v>0</v>
      </c>
      <c r="P362" s="238">
        <v>0</v>
      </c>
      <c r="Q362" s="238">
        <f>ROUND(E362*P362,2)</f>
        <v>0</v>
      </c>
      <c r="R362" s="240" t="s">
        <v>609</v>
      </c>
      <c r="S362" s="240" t="s">
        <v>166</v>
      </c>
      <c r="T362" s="241" t="s">
        <v>166</v>
      </c>
      <c r="U362" s="224">
        <v>2.2000000000000002</v>
      </c>
      <c r="V362" s="224">
        <f>ROUND(E362*U362,2)</f>
        <v>6.6</v>
      </c>
      <c r="W362" s="224"/>
      <c r="X362" s="224" t="s">
        <v>279</v>
      </c>
      <c r="Y362" s="224" t="s">
        <v>169</v>
      </c>
      <c r="Z362" s="214"/>
      <c r="AA362" s="214"/>
      <c r="AB362" s="214"/>
      <c r="AC362" s="214"/>
      <c r="AD362" s="214"/>
      <c r="AE362" s="214"/>
      <c r="AF362" s="214"/>
      <c r="AG362" s="214" t="s">
        <v>303</v>
      </c>
      <c r="AH362" s="214"/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2" x14ac:dyDescent="0.2">
      <c r="A363" s="221"/>
      <c r="B363" s="222"/>
      <c r="C363" s="246" t="s">
        <v>615</v>
      </c>
      <c r="D363" s="225"/>
      <c r="E363" s="226">
        <v>3</v>
      </c>
      <c r="F363" s="224"/>
      <c r="G363" s="224"/>
      <c r="H363" s="224"/>
      <c r="I363" s="224"/>
      <c r="J363" s="224"/>
      <c r="K363" s="224"/>
      <c r="L363" s="224"/>
      <c r="M363" s="224"/>
      <c r="N363" s="223"/>
      <c r="O363" s="223"/>
      <c r="P363" s="223"/>
      <c r="Q363" s="223"/>
      <c r="R363" s="224"/>
      <c r="S363" s="224"/>
      <c r="T363" s="224"/>
      <c r="U363" s="224"/>
      <c r="V363" s="224"/>
      <c r="W363" s="224"/>
      <c r="X363" s="224"/>
      <c r="Y363" s="224"/>
      <c r="Z363" s="214"/>
      <c r="AA363" s="214"/>
      <c r="AB363" s="214"/>
      <c r="AC363" s="214"/>
      <c r="AD363" s="214"/>
      <c r="AE363" s="214"/>
      <c r="AF363" s="214"/>
      <c r="AG363" s="214" t="s">
        <v>172</v>
      </c>
      <c r="AH363" s="214">
        <v>0</v>
      </c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ht="22.5" outlineLevel="1" x14ac:dyDescent="0.2">
      <c r="A364" s="235">
        <v>88</v>
      </c>
      <c r="B364" s="236" t="s">
        <v>616</v>
      </c>
      <c r="C364" s="245" t="s">
        <v>617</v>
      </c>
      <c r="D364" s="237" t="s">
        <v>284</v>
      </c>
      <c r="E364" s="238">
        <v>110.11879999999999</v>
      </c>
      <c r="F364" s="239"/>
      <c r="G364" s="240">
        <f>ROUND(E364*F364,2)</f>
        <v>0</v>
      </c>
      <c r="H364" s="239"/>
      <c r="I364" s="240">
        <f>ROUND(E364*H364,2)</f>
        <v>0</v>
      </c>
      <c r="J364" s="239"/>
      <c r="K364" s="240">
        <f>ROUND(E364*J364,2)</f>
        <v>0</v>
      </c>
      <c r="L364" s="240">
        <v>21</v>
      </c>
      <c r="M364" s="240">
        <f>G364*(1+L364/100)</f>
        <v>0</v>
      </c>
      <c r="N364" s="238">
        <v>1.115E-2</v>
      </c>
      <c r="O364" s="238">
        <f>ROUND(E364*N364,2)</f>
        <v>1.23</v>
      </c>
      <c r="P364" s="238">
        <v>0</v>
      </c>
      <c r="Q364" s="238">
        <f>ROUND(E364*P364,2)</f>
        <v>0</v>
      </c>
      <c r="R364" s="240" t="s">
        <v>618</v>
      </c>
      <c r="S364" s="240" t="s">
        <v>166</v>
      </c>
      <c r="T364" s="241" t="s">
        <v>166</v>
      </c>
      <c r="U364" s="224">
        <v>0.36099999999999999</v>
      </c>
      <c r="V364" s="224">
        <f>ROUND(E364*U364,2)</f>
        <v>39.75</v>
      </c>
      <c r="W364" s="224"/>
      <c r="X364" s="224" t="s">
        <v>279</v>
      </c>
      <c r="Y364" s="224" t="s">
        <v>169</v>
      </c>
      <c r="Z364" s="214"/>
      <c r="AA364" s="214"/>
      <c r="AB364" s="214"/>
      <c r="AC364" s="214"/>
      <c r="AD364" s="214"/>
      <c r="AE364" s="214"/>
      <c r="AF364" s="214"/>
      <c r="AG364" s="214" t="s">
        <v>303</v>
      </c>
      <c r="AH364" s="214"/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outlineLevel="2" x14ac:dyDescent="0.2">
      <c r="A365" s="221"/>
      <c r="B365" s="222"/>
      <c r="C365" s="246" t="s">
        <v>619</v>
      </c>
      <c r="D365" s="225"/>
      <c r="E365" s="226">
        <v>17.82</v>
      </c>
      <c r="F365" s="224"/>
      <c r="G365" s="224"/>
      <c r="H365" s="224"/>
      <c r="I365" s="224"/>
      <c r="J365" s="224"/>
      <c r="K365" s="224"/>
      <c r="L365" s="224"/>
      <c r="M365" s="224"/>
      <c r="N365" s="223"/>
      <c r="O365" s="223"/>
      <c r="P365" s="223"/>
      <c r="Q365" s="223"/>
      <c r="R365" s="224"/>
      <c r="S365" s="224"/>
      <c r="T365" s="224"/>
      <c r="U365" s="224"/>
      <c r="V365" s="224"/>
      <c r="W365" s="224"/>
      <c r="X365" s="224"/>
      <c r="Y365" s="224"/>
      <c r="Z365" s="214"/>
      <c r="AA365" s="214"/>
      <c r="AB365" s="214"/>
      <c r="AC365" s="214"/>
      <c r="AD365" s="214"/>
      <c r="AE365" s="214"/>
      <c r="AF365" s="214"/>
      <c r="AG365" s="214" t="s">
        <v>172</v>
      </c>
      <c r="AH365" s="214">
        <v>0</v>
      </c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3" x14ac:dyDescent="0.2">
      <c r="A366" s="221"/>
      <c r="B366" s="222"/>
      <c r="C366" s="246" t="s">
        <v>620</v>
      </c>
      <c r="D366" s="225"/>
      <c r="E366" s="226">
        <v>33.902000000000001</v>
      </c>
      <c r="F366" s="224"/>
      <c r="G366" s="224"/>
      <c r="H366" s="224"/>
      <c r="I366" s="224"/>
      <c r="J366" s="224"/>
      <c r="K366" s="224"/>
      <c r="L366" s="224"/>
      <c r="M366" s="224"/>
      <c r="N366" s="223"/>
      <c r="O366" s="223"/>
      <c r="P366" s="223"/>
      <c r="Q366" s="223"/>
      <c r="R366" s="224"/>
      <c r="S366" s="224"/>
      <c r="T366" s="224"/>
      <c r="U366" s="224"/>
      <c r="V366" s="224"/>
      <c r="W366" s="224"/>
      <c r="X366" s="224"/>
      <c r="Y366" s="224"/>
      <c r="Z366" s="214"/>
      <c r="AA366" s="214"/>
      <c r="AB366" s="214"/>
      <c r="AC366" s="214"/>
      <c r="AD366" s="214"/>
      <c r="AE366" s="214"/>
      <c r="AF366" s="214"/>
      <c r="AG366" s="214" t="s">
        <v>172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3" x14ac:dyDescent="0.2">
      <c r="A367" s="221"/>
      <c r="B367" s="222"/>
      <c r="C367" s="246" t="s">
        <v>621</v>
      </c>
      <c r="D367" s="225"/>
      <c r="E367" s="226">
        <v>13.763199999999999</v>
      </c>
      <c r="F367" s="224"/>
      <c r="G367" s="224"/>
      <c r="H367" s="224"/>
      <c r="I367" s="224"/>
      <c r="J367" s="224"/>
      <c r="K367" s="224"/>
      <c r="L367" s="224"/>
      <c r="M367" s="224"/>
      <c r="N367" s="223"/>
      <c r="O367" s="223"/>
      <c r="P367" s="223"/>
      <c r="Q367" s="223"/>
      <c r="R367" s="224"/>
      <c r="S367" s="224"/>
      <c r="T367" s="224"/>
      <c r="U367" s="224"/>
      <c r="V367" s="224"/>
      <c r="W367" s="224"/>
      <c r="X367" s="224"/>
      <c r="Y367" s="224"/>
      <c r="Z367" s="214"/>
      <c r="AA367" s="214"/>
      <c r="AB367" s="214"/>
      <c r="AC367" s="214"/>
      <c r="AD367" s="214"/>
      <c r="AE367" s="214"/>
      <c r="AF367" s="214"/>
      <c r="AG367" s="214" t="s">
        <v>172</v>
      </c>
      <c r="AH367" s="214">
        <v>0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3" x14ac:dyDescent="0.2">
      <c r="A368" s="221"/>
      <c r="B368" s="222"/>
      <c r="C368" s="246" t="s">
        <v>622</v>
      </c>
      <c r="D368" s="225"/>
      <c r="E368" s="226">
        <v>11.941599999999999</v>
      </c>
      <c r="F368" s="224"/>
      <c r="G368" s="224"/>
      <c r="H368" s="224"/>
      <c r="I368" s="224"/>
      <c r="J368" s="224"/>
      <c r="K368" s="224"/>
      <c r="L368" s="224"/>
      <c r="M368" s="224"/>
      <c r="N368" s="223"/>
      <c r="O368" s="223"/>
      <c r="P368" s="223"/>
      <c r="Q368" s="223"/>
      <c r="R368" s="224"/>
      <c r="S368" s="224"/>
      <c r="T368" s="224"/>
      <c r="U368" s="224"/>
      <c r="V368" s="224"/>
      <c r="W368" s="224"/>
      <c r="X368" s="224"/>
      <c r="Y368" s="224"/>
      <c r="Z368" s="214"/>
      <c r="AA368" s="214"/>
      <c r="AB368" s="214"/>
      <c r="AC368" s="214"/>
      <c r="AD368" s="214"/>
      <c r="AE368" s="214"/>
      <c r="AF368" s="214"/>
      <c r="AG368" s="214" t="s">
        <v>172</v>
      </c>
      <c r="AH368" s="214">
        <v>0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3" x14ac:dyDescent="0.2">
      <c r="A369" s="221"/>
      <c r="B369" s="222"/>
      <c r="C369" s="246" t="s">
        <v>623</v>
      </c>
      <c r="D369" s="225"/>
      <c r="E369" s="226">
        <v>4.4000000000000004</v>
      </c>
      <c r="F369" s="224"/>
      <c r="G369" s="224"/>
      <c r="H369" s="224"/>
      <c r="I369" s="224"/>
      <c r="J369" s="224"/>
      <c r="K369" s="224"/>
      <c r="L369" s="224"/>
      <c r="M369" s="224"/>
      <c r="N369" s="223"/>
      <c r="O369" s="223"/>
      <c r="P369" s="223"/>
      <c r="Q369" s="223"/>
      <c r="R369" s="224"/>
      <c r="S369" s="224"/>
      <c r="T369" s="224"/>
      <c r="U369" s="224"/>
      <c r="V369" s="224"/>
      <c r="W369" s="224"/>
      <c r="X369" s="224"/>
      <c r="Y369" s="224"/>
      <c r="Z369" s="214"/>
      <c r="AA369" s="214"/>
      <c r="AB369" s="214"/>
      <c r="AC369" s="214"/>
      <c r="AD369" s="214"/>
      <c r="AE369" s="214"/>
      <c r="AF369" s="214"/>
      <c r="AG369" s="214" t="s">
        <v>172</v>
      </c>
      <c r="AH369" s="214">
        <v>0</v>
      </c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3" x14ac:dyDescent="0.2">
      <c r="A370" s="221"/>
      <c r="B370" s="222"/>
      <c r="C370" s="246" t="s">
        <v>624</v>
      </c>
      <c r="D370" s="225"/>
      <c r="E370" s="226">
        <v>2.992</v>
      </c>
      <c r="F370" s="224"/>
      <c r="G370" s="224"/>
      <c r="H370" s="224"/>
      <c r="I370" s="224"/>
      <c r="J370" s="224"/>
      <c r="K370" s="224"/>
      <c r="L370" s="224"/>
      <c r="M370" s="224"/>
      <c r="N370" s="223"/>
      <c r="O370" s="223"/>
      <c r="P370" s="223"/>
      <c r="Q370" s="223"/>
      <c r="R370" s="224"/>
      <c r="S370" s="224"/>
      <c r="T370" s="224"/>
      <c r="U370" s="224"/>
      <c r="V370" s="224"/>
      <c r="W370" s="224"/>
      <c r="X370" s="224"/>
      <c r="Y370" s="224"/>
      <c r="Z370" s="214"/>
      <c r="AA370" s="214"/>
      <c r="AB370" s="214"/>
      <c r="AC370" s="214"/>
      <c r="AD370" s="214"/>
      <c r="AE370" s="214"/>
      <c r="AF370" s="214"/>
      <c r="AG370" s="214" t="s">
        <v>172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3" x14ac:dyDescent="0.2">
      <c r="A371" s="221"/>
      <c r="B371" s="222"/>
      <c r="C371" s="246" t="s">
        <v>625</v>
      </c>
      <c r="D371" s="225"/>
      <c r="E371" s="226">
        <v>25.3</v>
      </c>
      <c r="F371" s="224"/>
      <c r="G371" s="224"/>
      <c r="H371" s="224"/>
      <c r="I371" s="224"/>
      <c r="J371" s="224"/>
      <c r="K371" s="224"/>
      <c r="L371" s="224"/>
      <c r="M371" s="224"/>
      <c r="N371" s="223"/>
      <c r="O371" s="223"/>
      <c r="P371" s="223"/>
      <c r="Q371" s="223"/>
      <c r="R371" s="224"/>
      <c r="S371" s="224"/>
      <c r="T371" s="224"/>
      <c r="U371" s="224"/>
      <c r="V371" s="224"/>
      <c r="W371" s="224"/>
      <c r="X371" s="224"/>
      <c r="Y371" s="224"/>
      <c r="Z371" s="214"/>
      <c r="AA371" s="214"/>
      <c r="AB371" s="214"/>
      <c r="AC371" s="214"/>
      <c r="AD371" s="214"/>
      <c r="AE371" s="214"/>
      <c r="AF371" s="214"/>
      <c r="AG371" s="214" t="s">
        <v>172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ht="22.5" outlineLevel="1" x14ac:dyDescent="0.2">
      <c r="A372" s="235">
        <v>89</v>
      </c>
      <c r="B372" s="236" t="s">
        <v>626</v>
      </c>
      <c r="C372" s="245" t="s">
        <v>627</v>
      </c>
      <c r="D372" s="237" t="s">
        <v>284</v>
      </c>
      <c r="E372" s="238">
        <v>100.965</v>
      </c>
      <c r="F372" s="239"/>
      <c r="G372" s="240">
        <f>ROUND(E372*F372,2)</f>
        <v>0</v>
      </c>
      <c r="H372" s="239"/>
      <c r="I372" s="240">
        <f>ROUND(E372*H372,2)</f>
        <v>0</v>
      </c>
      <c r="J372" s="239"/>
      <c r="K372" s="240">
        <f>ROUND(E372*J372,2)</f>
        <v>0</v>
      </c>
      <c r="L372" s="240">
        <v>21</v>
      </c>
      <c r="M372" s="240">
        <f>G372*(1+L372/100)</f>
        <v>0</v>
      </c>
      <c r="N372" s="238">
        <v>0</v>
      </c>
      <c r="O372" s="238">
        <f>ROUND(E372*N372,2)</f>
        <v>0</v>
      </c>
      <c r="P372" s="238">
        <v>8.0000000000000002E-3</v>
      </c>
      <c r="Q372" s="238">
        <f>ROUND(E372*P372,2)</f>
        <v>0.81</v>
      </c>
      <c r="R372" s="240" t="s">
        <v>618</v>
      </c>
      <c r="S372" s="240" t="s">
        <v>166</v>
      </c>
      <c r="T372" s="241" t="s">
        <v>166</v>
      </c>
      <c r="U372" s="224">
        <v>0.10199999999999999</v>
      </c>
      <c r="V372" s="224">
        <f>ROUND(E372*U372,2)</f>
        <v>10.3</v>
      </c>
      <c r="W372" s="224"/>
      <c r="X372" s="224" t="s">
        <v>279</v>
      </c>
      <c r="Y372" s="224" t="s">
        <v>169</v>
      </c>
      <c r="Z372" s="214"/>
      <c r="AA372" s="214"/>
      <c r="AB372" s="214"/>
      <c r="AC372" s="214"/>
      <c r="AD372" s="214"/>
      <c r="AE372" s="214"/>
      <c r="AF372" s="214"/>
      <c r="AG372" s="214" t="s">
        <v>303</v>
      </c>
      <c r="AH372" s="214"/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2" x14ac:dyDescent="0.2">
      <c r="A373" s="221"/>
      <c r="B373" s="222"/>
      <c r="C373" s="246" t="s">
        <v>628</v>
      </c>
      <c r="D373" s="225"/>
      <c r="E373" s="226">
        <v>82.125</v>
      </c>
      <c r="F373" s="224"/>
      <c r="G373" s="224"/>
      <c r="H373" s="224"/>
      <c r="I373" s="224"/>
      <c r="J373" s="224"/>
      <c r="K373" s="224"/>
      <c r="L373" s="224"/>
      <c r="M373" s="224"/>
      <c r="N373" s="223"/>
      <c r="O373" s="223"/>
      <c r="P373" s="223"/>
      <c r="Q373" s="223"/>
      <c r="R373" s="224"/>
      <c r="S373" s="224"/>
      <c r="T373" s="224"/>
      <c r="U373" s="224"/>
      <c r="V373" s="224"/>
      <c r="W373" s="224"/>
      <c r="X373" s="224"/>
      <c r="Y373" s="224"/>
      <c r="Z373" s="214"/>
      <c r="AA373" s="214"/>
      <c r="AB373" s="214"/>
      <c r="AC373" s="214"/>
      <c r="AD373" s="214"/>
      <c r="AE373" s="214"/>
      <c r="AF373" s="214"/>
      <c r="AG373" s="214" t="s">
        <v>172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3" x14ac:dyDescent="0.2">
      <c r="A374" s="221"/>
      <c r="B374" s="222"/>
      <c r="C374" s="246" t="s">
        <v>629</v>
      </c>
      <c r="D374" s="225"/>
      <c r="E374" s="226">
        <v>18.84</v>
      </c>
      <c r="F374" s="224"/>
      <c r="G374" s="224"/>
      <c r="H374" s="224"/>
      <c r="I374" s="224"/>
      <c r="J374" s="224"/>
      <c r="K374" s="224"/>
      <c r="L374" s="224"/>
      <c r="M374" s="224"/>
      <c r="N374" s="223"/>
      <c r="O374" s="223"/>
      <c r="P374" s="223"/>
      <c r="Q374" s="223"/>
      <c r="R374" s="224"/>
      <c r="S374" s="224"/>
      <c r="T374" s="224"/>
      <c r="U374" s="224"/>
      <c r="V374" s="224"/>
      <c r="W374" s="224"/>
      <c r="X374" s="224"/>
      <c r="Y374" s="224"/>
      <c r="Z374" s="214"/>
      <c r="AA374" s="214"/>
      <c r="AB374" s="214"/>
      <c r="AC374" s="214"/>
      <c r="AD374" s="214"/>
      <c r="AE374" s="214"/>
      <c r="AF374" s="214"/>
      <c r="AG374" s="214" t="s">
        <v>172</v>
      </c>
      <c r="AH374" s="214">
        <v>0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ht="22.5" outlineLevel="1" x14ac:dyDescent="0.2">
      <c r="A375" s="235">
        <v>90</v>
      </c>
      <c r="B375" s="236" t="s">
        <v>630</v>
      </c>
      <c r="C375" s="245" t="s">
        <v>631</v>
      </c>
      <c r="D375" s="237" t="s">
        <v>294</v>
      </c>
      <c r="E375" s="238">
        <v>54.202500000000001</v>
      </c>
      <c r="F375" s="239"/>
      <c r="G375" s="240">
        <f>ROUND(E375*F375,2)</f>
        <v>0</v>
      </c>
      <c r="H375" s="239"/>
      <c r="I375" s="240">
        <f>ROUND(E375*H375,2)</f>
        <v>0</v>
      </c>
      <c r="J375" s="239"/>
      <c r="K375" s="240">
        <f>ROUND(E375*J375,2)</f>
        <v>0</v>
      </c>
      <c r="L375" s="240">
        <v>21</v>
      </c>
      <c r="M375" s="240">
        <f>G375*(1+L375/100)</f>
        <v>0</v>
      </c>
      <c r="N375" s="238">
        <v>6.6E-3</v>
      </c>
      <c r="O375" s="238">
        <f>ROUND(E375*N375,2)</f>
        <v>0.36</v>
      </c>
      <c r="P375" s="238">
        <v>0</v>
      </c>
      <c r="Q375" s="238">
        <f>ROUND(E375*P375,2)</f>
        <v>0</v>
      </c>
      <c r="R375" s="240" t="s">
        <v>618</v>
      </c>
      <c r="S375" s="240" t="s">
        <v>166</v>
      </c>
      <c r="T375" s="241" t="s">
        <v>166</v>
      </c>
      <c r="U375" s="224">
        <v>0.20799999999999999</v>
      </c>
      <c r="V375" s="224">
        <f>ROUND(E375*U375,2)</f>
        <v>11.27</v>
      </c>
      <c r="W375" s="224"/>
      <c r="X375" s="224" t="s">
        <v>279</v>
      </c>
      <c r="Y375" s="224" t="s">
        <v>169</v>
      </c>
      <c r="Z375" s="214"/>
      <c r="AA375" s="214"/>
      <c r="AB375" s="214"/>
      <c r="AC375" s="214"/>
      <c r="AD375" s="214"/>
      <c r="AE375" s="214"/>
      <c r="AF375" s="214"/>
      <c r="AG375" s="214" t="s">
        <v>303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2" x14ac:dyDescent="0.2">
      <c r="A376" s="221"/>
      <c r="B376" s="222"/>
      <c r="C376" s="246" t="s">
        <v>632</v>
      </c>
      <c r="D376" s="225"/>
      <c r="E376" s="226">
        <v>36.134999999999998</v>
      </c>
      <c r="F376" s="224"/>
      <c r="G376" s="224"/>
      <c r="H376" s="224"/>
      <c r="I376" s="224"/>
      <c r="J376" s="224"/>
      <c r="K376" s="224"/>
      <c r="L376" s="224"/>
      <c r="M376" s="224"/>
      <c r="N376" s="223"/>
      <c r="O376" s="223"/>
      <c r="P376" s="223"/>
      <c r="Q376" s="223"/>
      <c r="R376" s="224"/>
      <c r="S376" s="224"/>
      <c r="T376" s="224"/>
      <c r="U376" s="224"/>
      <c r="V376" s="224"/>
      <c r="W376" s="224"/>
      <c r="X376" s="224"/>
      <c r="Y376" s="224"/>
      <c r="Z376" s="214"/>
      <c r="AA376" s="214"/>
      <c r="AB376" s="214"/>
      <c r="AC376" s="214"/>
      <c r="AD376" s="214"/>
      <c r="AE376" s="214"/>
      <c r="AF376" s="214"/>
      <c r="AG376" s="214" t="s">
        <v>172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3" x14ac:dyDescent="0.2">
      <c r="A377" s="221"/>
      <c r="B377" s="222"/>
      <c r="C377" s="246" t="s">
        <v>633</v>
      </c>
      <c r="D377" s="225"/>
      <c r="E377" s="226">
        <v>18.067499999999999</v>
      </c>
      <c r="F377" s="224"/>
      <c r="G377" s="224"/>
      <c r="H377" s="224"/>
      <c r="I377" s="224"/>
      <c r="J377" s="224"/>
      <c r="K377" s="224"/>
      <c r="L377" s="224"/>
      <c r="M377" s="224"/>
      <c r="N377" s="223"/>
      <c r="O377" s="223"/>
      <c r="P377" s="223"/>
      <c r="Q377" s="223"/>
      <c r="R377" s="224"/>
      <c r="S377" s="224"/>
      <c r="T377" s="224"/>
      <c r="U377" s="224"/>
      <c r="V377" s="224"/>
      <c r="W377" s="224"/>
      <c r="X377" s="224"/>
      <c r="Y377" s="224"/>
      <c r="Z377" s="214"/>
      <c r="AA377" s="214"/>
      <c r="AB377" s="214"/>
      <c r="AC377" s="214"/>
      <c r="AD377" s="214"/>
      <c r="AE377" s="214"/>
      <c r="AF377" s="214"/>
      <c r="AG377" s="214" t="s">
        <v>172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ht="22.5" outlineLevel="1" x14ac:dyDescent="0.2">
      <c r="A378" s="235">
        <v>91</v>
      </c>
      <c r="B378" s="236" t="s">
        <v>634</v>
      </c>
      <c r="C378" s="245" t="s">
        <v>635</v>
      </c>
      <c r="D378" s="237" t="s">
        <v>294</v>
      </c>
      <c r="E378" s="238">
        <v>37.777500000000003</v>
      </c>
      <c r="F378" s="239"/>
      <c r="G378" s="240">
        <f>ROUND(E378*F378,2)</f>
        <v>0</v>
      </c>
      <c r="H378" s="239"/>
      <c r="I378" s="240">
        <f>ROUND(E378*H378,2)</f>
        <v>0</v>
      </c>
      <c r="J378" s="239"/>
      <c r="K378" s="240">
        <f>ROUND(E378*J378,2)</f>
        <v>0</v>
      </c>
      <c r="L378" s="240">
        <v>21</v>
      </c>
      <c r="M378" s="240">
        <f>G378*(1+L378/100)</f>
        <v>0</v>
      </c>
      <c r="N378" s="238">
        <v>0</v>
      </c>
      <c r="O378" s="238">
        <f>ROUND(E378*N378,2)</f>
        <v>0</v>
      </c>
      <c r="P378" s="238">
        <v>1.4999999999999999E-2</v>
      </c>
      <c r="Q378" s="238">
        <f>ROUND(E378*P378,2)</f>
        <v>0.56999999999999995</v>
      </c>
      <c r="R378" s="240" t="s">
        <v>618</v>
      </c>
      <c r="S378" s="240" t="s">
        <v>166</v>
      </c>
      <c r="T378" s="241" t="s">
        <v>166</v>
      </c>
      <c r="U378" s="224">
        <v>0.09</v>
      </c>
      <c r="V378" s="224">
        <f>ROUND(E378*U378,2)</f>
        <v>3.4</v>
      </c>
      <c r="W378" s="224"/>
      <c r="X378" s="224" t="s">
        <v>279</v>
      </c>
      <c r="Y378" s="224" t="s">
        <v>169</v>
      </c>
      <c r="Z378" s="214"/>
      <c r="AA378" s="214"/>
      <c r="AB378" s="214"/>
      <c r="AC378" s="214"/>
      <c r="AD378" s="214"/>
      <c r="AE378" s="214"/>
      <c r="AF378" s="214"/>
      <c r="AG378" s="214" t="s">
        <v>303</v>
      </c>
      <c r="AH378" s="214"/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2" x14ac:dyDescent="0.2">
      <c r="A379" s="221"/>
      <c r="B379" s="222"/>
      <c r="C379" s="246" t="s">
        <v>636</v>
      </c>
      <c r="D379" s="225"/>
      <c r="E379" s="226">
        <v>37.777500000000003</v>
      </c>
      <c r="F379" s="224"/>
      <c r="G379" s="224"/>
      <c r="H379" s="224"/>
      <c r="I379" s="224"/>
      <c r="J379" s="224"/>
      <c r="K379" s="224"/>
      <c r="L379" s="224"/>
      <c r="M379" s="224"/>
      <c r="N379" s="223"/>
      <c r="O379" s="223"/>
      <c r="P379" s="223"/>
      <c r="Q379" s="223"/>
      <c r="R379" s="224"/>
      <c r="S379" s="224"/>
      <c r="T379" s="224"/>
      <c r="U379" s="224"/>
      <c r="V379" s="224"/>
      <c r="W379" s="224"/>
      <c r="X379" s="224"/>
      <c r="Y379" s="224"/>
      <c r="Z379" s="214"/>
      <c r="AA379" s="214"/>
      <c r="AB379" s="214"/>
      <c r="AC379" s="214"/>
      <c r="AD379" s="214"/>
      <c r="AE379" s="214"/>
      <c r="AF379" s="214"/>
      <c r="AG379" s="214" t="s">
        <v>172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ht="22.5" outlineLevel="1" x14ac:dyDescent="0.2">
      <c r="A380" s="235">
        <v>92</v>
      </c>
      <c r="B380" s="236" t="s">
        <v>637</v>
      </c>
      <c r="C380" s="245" t="s">
        <v>638</v>
      </c>
      <c r="D380" s="237" t="s">
        <v>294</v>
      </c>
      <c r="E380" s="238">
        <v>43.284779999999998</v>
      </c>
      <c r="F380" s="239"/>
      <c r="G380" s="240">
        <f>ROUND(E380*F380,2)</f>
        <v>0</v>
      </c>
      <c r="H380" s="239"/>
      <c r="I380" s="240">
        <f>ROUND(E380*H380,2)</f>
        <v>0</v>
      </c>
      <c r="J380" s="239"/>
      <c r="K380" s="240">
        <f>ROUND(E380*J380,2)</f>
        <v>0</v>
      </c>
      <c r="L380" s="240">
        <v>21</v>
      </c>
      <c r="M380" s="240">
        <f>G380*(1+L380/100)</f>
        <v>0</v>
      </c>
      <c r="N380" s="238">
        <v>1.426E-2</v>
      </c>
      <c r="O380" s="238">
        <f>ROUND(E380*N380,2)</f>
        <v>0.62</v>
      </c>
      <c r="P380" s="238">
        <v>0</v>
      </c>
      <c r="Q380" s="238">
        <f>ROUND(E380*P380,2)</f>
        <v>0</v>
      </c>
      <c r="R380" s="240" t="s">
        <v>618</v>
      </c>
      <c r="S380" s="240" t="s">
        <v>166</v>
      </c>
      <c r="T380" s="241" t="s">
        <v>166</v>
      </c>
      <c r="U380" s="224">
        <v>0.22600000000000001</v>
      </c>
      <c r="V380" s="224">
        <f>ROUND(E380*U380,2)</f>
        <v>9.7799999999999994</v>
      </c>
      <c r="W380" s="224"/>
      <c r="X380" s="224" t="s">
        <v>279</v>
      </c>
      <c r="Y380" s="224" t="s">
        <v>169</v>
      </c>
      <c r="Z380" s="214"/>
      <c r="AA380" s="214"/>
      <c r="AB380" s="214"/>
      <c r="AC380" s="214"/>
      <c r="AD380" s="214"/>
      <c r="AE380" s="214"/>
      <c r="AF380" s="214"/>
      <c r="AG380" s="214" t="s">
        <v>303</v>
      </c>
      <c r="AH380" s="214"/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2" x14ac:dyDescent="0.2">
      <c r="A381" s="221"/>
      <c r="B381" s="222"/>
      <c r="C381" s="246" t="s">
        <v>632</v>
      </c>
      <c r="D381" s="225"/>
      <c r="E381" s="226">
        <v>36.134999999999998</v>
      </c>
      <c r="F381" s="224"/>
      <c r="G381" s="224"/>
      <c r="H381" s="224"/>
      <c r="I381" s="224"/>
      <c r="J381" s="224"/>
      <c r="K381" s="224"/>
      <c r="L381" s="224"/>
      <c r="M381" s="224"/>
      <c r="N381" s="223"/>
      <c r="O381" s="223"/>
      <c r="P381" s="223"/>
      <c r="Q381" s="223"/>
      <c r="R381" s="224"/>
      <c r="S381" s="224"/>
      <c r="T381" s="224"/>
      <c r="U381" s="224"/>
      <c r="V381" s="224"/>
      <c r="W381" s="224"/>
      <c r="X381" s="224"/>
      <c r="Y381" s="224"/>
      <c r="Z381" s="214"/>
      <c r="AA381" s="214"/>
      <c r="AB381" s="214"/>
      <c r="AC381" s="214"/>
      <c r="AD381" s="214"/>
      <c r="AE381" s="214"/>
      <c r="AF381" s="214"/>
      <c r="AG381" s="214" t="s">
        <v>172</v>
      </c>
      <c r="AH381" s="214">
        <v>0</v>
      </c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3" x14ac:dyDescent="0.2">
      <c r="A382" s="221"/>
      <c r="B382" s="222"/>
      <c r="C382" s="246" t="s">
        <v>639</v>
      </c>
      <c r="D382" s="225"/>
      <c r="E382" s="226">
        <v>7.1497799999999998</v>
      </c>
      <c r="F382" s="224"/>
      <c r="G382" s="224"/>
      <c r="H382" s="224"/>
      <c r="I382" s="224"/>
      <c r="J382" s="224"/>
      <c r="K382" s="224"/>
      <c r="L382" s="224"/>
      <c r="M382" s="224"/>
      <c r="N382" s="223"/>
      <c r="O382" s="223"/>
      <c r="P382" s="223"/>
      <c r="Q382" s="223"/>
      <c r="R382" s="224"/>
      <c r="S382" s="224"/>
      <c r="T382" s="224"/>
      <c r="U382" s="224"/>
      <c r="V382" s="224"/>
      <c r="W382" s="224"/>
      <c r="X382" s="224"/>
      <c r="Y382" s="224"/>
      <c r="Z382" s="214"/>
      <c r="AA382" s="214"/>
      <c r="AB382" s="214"/>
      <c r="AC382" s="214"/>
      <c r="AD382" s="214"/>
      <c r="AE382" s="214"/>
      <c r="AF382" s="214"/>
      <c r="AG382" s="214" t="s">
        <v>172</v>
      </c>
      <c r="AH382" s="214">
        <v>0</v>
      </c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ht="56.25" outlineLevel="1" x14ac:dyDescent="0.2">
      <c r="A383" s="235">
        <v>93</v>
      </c>
      <c r="B383" s="236" t="s">
        <v>640</v>
      </c>
      <c r="C383" s="245" t="s">
        <v>641</v>
      </c>
      <c r="D383" s="237" t="s">
        <v>642</v>
      </c>
      <c r="E383" s="238">
        <v>3</v>
      </c>
      <c r="F383" s="239"/>
      <c r="G383" s="240">
        <f>ROUND(E383*F383,2)</f>
        <v>0</v>
      </c>
      <c r="H383" s="239"/>
      <c r="I383" s="240">
        <f>ROUND(E383*H383,2)</f>
        <v>0</v>
      </c>
      <c r="J383" s="239"/>
      <c r="K383" s="240">
        <f>ROUND(E383*J383,2)</f>
        <v>0</v>
      </c>
      <c r="L383" s="240">
        <v>21</v>
      </c>
      <c r="M383" s="240">
        <f>G383*(1+L383/100)</f>
        <v>0</v>
      </c>
      <c r="N383" s="238">
        <v>3.65E-3</v>
      </c>
      <c r="O383" s="238">
        <f>ROUND(E383*N383,2)</f>
        <v>0.01</v>
      </c>
      <c r="P383" s="238">
        <v>0</v>
      </c>
      <c r="Q383" s="238">
        <f>ROUND(E383*P383,2)</f>
        <v>0</v>
      </c>
      <c r="R383" s="240" t="s">
        <v>368</v>
      </c>
      <c r="S383" s="240" t="s">
        <v>166</v>
      </c>
      <c r="T383" s="241" t="s">
        <v>166</v>
      </c>
      <c r="U383" s="224">
        <v>0</v>
      </c>
      <c r="V383" s="224">
        <f>ROUND(E383*U383,2)</f>
        <v>0</v>
      </c>
      <c r="W383" s="224"/>
      <c r="X383" s="224" t="s">
        <v>369</v>
      </c>
      <c r="Y383" s="224" t="s">
        <v>169</v>
      </c>
      <c r="Z383" s="214"/>
      <c r="AA383" s="214"/>
      <c r="AB383" s="214"/>
      <c r="AC383" s="214"/>
      <c r="AD383" s="214"/>
      <c r="AE383" s="214"/>
      <c r="AF383" s="214"/>
      <c r="AG383" s="214" t="s">
        <v>370</v>
      </c>
      <c r="AH383" s="214"/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2" x14ac:dyDescent="0.2">
      <c r="A384" s="221"/>
      <c r="B384" s="222"/>
      <c r="C384" s="246" t="s">
        <v>615</v>
      </c>
      <c r="D384" s="225"/>
      <c r="E384" s="226">
        <v>3</v>
      </c>
      <c r="F384" s="224"/>
      <c r="G384" s="224"/>
      <c r="H384" s="224"/>
      <c r="I384" s="224"/>
      <c r="J384" s="224"/>
      <c r="K384" s="224"/>
      <c r="L384" s="224"/>
      <c r="M384" s="224"/>
      <c r="N384" s="223"/>
      <c r="O384" s="223"/>
      <c r="P384" s="223"/>
      <c r="Q384" s="223"/>
      <c r="R384" s="224"/>
      <c r="S384" s="224"/>
      <c r="T384" s="224"/>
      <c r="U384" s="224"/>
      <c r="V384" s="224"/>
      <c r="W384" s="224"/>
      <c r="X384" s="224"/>
      <c r="Y384" s="224"/>
      <c r="Z384" s="214"/>
      <c r="AA384" s="214"/>
      <c r="AB384" s="214"/>
      <c r="AC384" s="214"/>
      <c r="AD384" s="214"/>
      <c r="AE384" s="214"/>
      <c r="AF384" s="214"/>
      <c r="AG384" s="214" t="s">
        <v>172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ht="22.5" outlineLevel="1" x14ac:dyDescent="0.2">
      <c r="A385" s="235">
        <v>94</v>
      </c>
      <c r="B385" s="236" t="s">
        <v>643</v>
      </c>
      <c r="C385" s="245" t="s">
        <v>644</v>
      </c>
      <c r="D385" s="237" t="s">
        <v>389</v>
      </c>
      <c r="E385" s="238">
        <v>1</v>
      </c>
      <c r="F385" s="239"/>
      <c r="G385" s="240">
        <f>ROUND(E385*F385,2)</f>
        <v>0</v>
      </c>
      <c r="H385" s="239"/>
      <c r="I385" s="240">
        <f>ROUND(E385*H385,2)</f>
        <v>0</v>
      </c>
      <c r="J385" s="239"/>
      <c r="K385" s="240">
        <f>ROUND(E385*J385,2)</f>
        <v>0</v>
      </c>
      <c r="L385" s="240">
        <v>21</v>
      </c>
      <c r="M385" s="240">
        <f>G385*(1+L385/100)</f>
        <v>0</v>
      </c>
      <c r="N385" s="238">
        <v>1.83E-2</v>
      </c>
      <c r="O385" s="238">
        <f>ROUND(E385*N385,2)</f>
        <v>0.02</v>
      </c>
      <c r="P385" s="238">
        <v>0</v>
      </c>
      <c r="Q385" s="238">
        <f>ROUND(E385*P385,2)</f>
        <v>0</v>
      </c>
      <c r="R385" s="240" t="s">
        <v>368</v>
      </c>
      <c r="S385" s="240" t="s">
        <v>166</v>
      </c>
      <c r="T385" s="241" t="s">
        <v>166</v>
      </c>
      <c r="U385" s="224">
        <v>0</v>
      </c>
      <c r="V385" s="224">
        <f>ROUND(E385*U385,2)</f>
        <v>0</v>
      </c>
      <c r="W385" s="224"/>
      <c r="X385" s="224" t="s">
        <v>369</v>
      </c>
      <c r="Y385" s="224" t="s">
        <v>169</v>
      </c>
      <c r="Z385" s="214"/>
      <c r="AA385" s="214"/>
      <c r="AB385" s="214"/>
      <c r="AC385" s="214"/>
      <c r="AD385" s="214"/>
      <c r="AE385" s="214"/>
      <c r="AF385" s="214"/>
      <c r="AG385" s="214" t="s">
        <v>370</v>
      </c>
      <c r="AH385" s="214"/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outlineLevel="2" x14ac:dyDescent="0.2">
      <c r="A386" s="221"/>
      <c r="B386" s="222"/>
      <c r="C386" s="246" t="s">
        <v>507</v>
      </c>
      <c r="D386" s="225"/>
      <c r="E386" s="226">
        <v>1</v>
      </c>
      <c r="F386" s="224"/>
      <c r="G386" s="224"/>
      <c r="H386" s="224"/>
      <c r="I386" s="224"/>
      <c r="J386" s="224"/>
      <c r="K386" s="224"/>
      <c r="L386" s="224"/>
      <c r="M386" s="224"/>
      <c r="N386" s="223"/>
      <c r="O386" s="223"/>
      <c r="P386" s="223"/>
      <c r="Q386" s="223"/>
      <c r="R386" s="224"/>
      <c r="S386" s="224"/>
      <c r="T386" s="224"/>
      <c r="U386" s="224"/>
      <c r="V386" s="224"/>
      <c r="W386" s="224"/>
      <c r="X386" s="224"/>
      <c r="Y386" s="224"/>
      <c r="Z386" s="214"/>
      <c r="AA386" s="214"/>
      <c r="AB386" s="214"/>
      <c r="AC386" s="214"/>
      <c r="AD386" s="214"/>
      <c r="AE386" s="214"/>
      <c r="AF386" s="214"/>
      <c r="AG386" s="214" t="s">
        <v>172</v>
      </c>
      <c r="AH386" s="214">
        <v>0</v>
      </c>
      <c r="AI386" s="214"/>
      <c r="AJ386" s="214"/>
      <c r="AK386" s="214"/>
      <c r="AL386" s="214"/>
      <c r="AM386" s="214"/>
      <c r="AN386" s="214"/>
      <c r="AO386" s="214"/>
      <c r="AP386" s="214"/>
      <c r="AQ386" s="214"/>
      <c r="AR386" s="214"/>
      <c r="AS386" s="214"/>
      <c r="AT386" s="214"/>
      <c r="AU386" s="214"/>
      <c r="AV386" s="214"/>
      <c r="AW386" s="214"/>
      <c r="AX386" s="214"/>
      <c r="AY386" s="214"/>
      <c r="AZ386" s="214"/>
      <c r="BA386" s="214"/>
      <c r="BB386" s="214"/>
      <c r="BC386" s="214"/>
      <c r="BD386" s="214"/>
      <c r="BE386" s="214"/>
      <c r="BF386" s="214"/>
      <c r="BG386" s="214"/>
      <c r="BH386" s="214"/>
    </row>
    <row r="387" spans="1:60" outlineLevel="3" x14ac:dyDescent="0.2">
      <c r="A387" s="221"/>
      <c r="B387" s="222"/>
      <c r="C387" s="246" t="s">
        <v>645</v>
      </c>
      <c r="D387" s="225"/>
      <c r="E387" s="226"/>
      <c r="F387" s="224"/>
      <c r="G387" s="224"/>
      <c r="H387" s="224"/>
      <c r="I387" s="224"/>
      <c r="J387" s="224"/>
      <c r="K387" s="224"/>
      <c r="L387" s="224"/>
      <c r="M387" s="224"/>
      <c r="N387" s="223"/>
      <c r="O387" s="223"/>
      <c r="P387" s="223"/>
      <c r="Q387" s="223"/>
      <c r="R387" s="224"/>
      <c r="S387" s="224"/>
      <c r="T387" s="224"/>
      <c r="U387" s="224"/>
      <c r="V387" s="224"/>
      <c r="W387" s="224"/>
      <c r="X387" s="224"/>
      <c r="Y387" s="224"/>
      <c r="Z387" s="214"/>
      <c r="AA387" s="214"/>
      <c r="AB387" s="214"/>
      <c r="AC387" s="214"/>
      <c r="AD387" s="214"/>
      <c r="AE387" s="214"/>
      <c r="AF387" s="214"/>
      <c r="AG387" s="214" t="s">
        <v>172</v>
      </c>
      <c r="AH387" s="214">
        <v>0</v>
      </c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ht="22.5" outlineLevel="1" x14ac:dyDescent="0.2">
      <c r="A388" s="235">
        <v>95</v>
      </c>
      <c r="B388" s="236" t="s">
        <v>646</v>
      </c>
      <c r="C388" s="245" t="s">
        <v>647</v>
      </c>
      <c r="D388" s="237" t="s">
        <v>389</v>
      </c>
      <c r="E388" s="238">
        <v>1</v>
      </c>
      <c r="F388" s="239"/>
      <c r="G388" s="240">
        <f>ROUND(E388*F388,2)</f>
        <v>0</v>
      </c>
      <c r="H388" s="239"/>
      <c r="I388" s="240">
        <f>ROUND(E388*H388,2)</f>
        <v>0</v>
      </c>
      <c r="J388" s="239"/>
      <c r="K388" s="240">
        <f>ROUND(E388*J388,2)</f>
        <v>0</v>
      </c>
      <c r="L388" s="240">
        <v>21</v>
      </c>
      <c r="M388" s="240">
        <f>G388*(1+L388/100)</f>
        <v>0</v>
      </c>
      <c r="N388" s="238">
        <v>1.8800000000000001E-2</v>
      </c>
      <c r="O388" s="238">
        <f>ROUND(E388*N388,2)</f>
        <v>0.02</v>
      </c>
      <c r="P388" s="238">
        <v>0</v>
      </c>
      <c r="Q388" s="238">
        <f>ROUND(E388*P388,2)</f>
        <v>0</v>
      </c>
      <c r="R388" s="240" t="s">
        <v>368</v>
      </c>
      <c r="S388" s="240" t="s">
        <v>166</v>
      </c>
      <c r="T388" s="241" t="s">
        <v>166</v>
      </c>
      <c r="U388" s="224">
        <v>0</v>
      </c>
      <c r="V388" s="224">
        <f>ROUND(E388*U388,2)</f>
        <v>0</v>
      </c>
      <c r="W388" s="224"/>
      <c r="X388" s="224" t="s">
        <v>369</v>
      </c>
      <c r="Y388" s="224" t="s">
        <v>169</v>
      </c>
      <c r="Z388" s="214"/>
      <c r="AA388" s="214"/>
      <c r="AB388" s="214"/>
      <c r="AC388" s="214"/>
      <c r="AD388" s="214"/>
      <c r="AE388" s="214"/>
      <c r="AF388" s="214"/>
      <c r="AG388" s="214" t="s">
        <v>370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2" x14ac:dyDescent="0.2">
      <c r="A389" s="221"/>
      <c r="B389" s="222"/>
      <c r="C389" s="246" t="s">
        <v>507</v>
      </c>
      <c r="D389" s="225"/>
      <c r="E389" s="226">
        <v>1</v>
      </c>
      <c r="F389" s="224"/>
      <c r="G389" s="224"/>
      <c r="H389" s="224"/>
      <c r="I389" s="224"/>
      <c r="J389" s="224"/>
      <c r="K389" s="224"/>
      <c r="L389" s="224"/>
      <c r="M389" s="224"/>
      <c r="N389" s="223"/>
      <c r="O389" s="223"/>
      <c r="P389" s="223"/>
      <c r="Q389" s="223"/>
      <c r="R389" s="224"/>
      <c r="S389" s="224"/>
      <c r="T389" s="224"/>
      <c r="U389" s="224"/>
      <c r="V389" s="224"/>
      <c r="W389" s="224"/>
      <c r="X389" s="224"/>
      <c r="Y389" s="224"/>
      <c r="Z389" s="214"/>
      <c r="AA389" s="214"/>
      <c r="AB389" s="214"/>
      <c r="AC389" s="214"/>
      <c r="AD389" s="214"/>
      <c r="AE389" s="214"/>
      <c r="AF389" s="214"/>
      <c r="AG389" s="214" t="s">
        <v>172</v>
      </c>
      <c r="AH389" s="214">
        <v>0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outlineLevel="1" x14ac:dyDescent="0.2">
      <c r="A390" s="235">
        <v>96</v>
      </c>
      <c r="B390" s="236" t="s">
        <v>648</v>
      </c>
      <c r="C390" s="245" t="s">
        <v>649</v>
      </c>
      <c r="D390" s="237" t="s">
        <v>476</v>
      </c>
      <c r="E390" s="238">
        <v>2.25136</v>
      </c>
      <c r="F390" s="239"/>
      <c r="G390" s="240">
        <f>ROUND(E390*F390,2)</f>
        <v>0</v>
      </c>
      <c r="H390" s="239"/>
      <c r="I390" s="240">
        <f>ROUND(E390*H390,2)</f>
        <v>0</v>
      </c>
      <c r="J390" s="239"/>
      <c r="K390" s="240">
        <f>ROUND(E390*J390,2)</f>
        <v>0</v>
      </c>
      <c r="L390" s="240">
        <v>21</v>
      </c>
      <c r="M390" s="240">
        <f>G390*(1+L390/100)</f>
        <v>0</v>
      </c>
      <c r="N390" s="238">
        <v>0</v>
      </c>
      <c r="O390" s="238">
        <f>ROUND(E390*N390,2)</f>
        <v>0</v>
      </c>
      <c r="P390" s="238">
        <v>0</v>
      </c>
      <c r="Q390" s="238">
        <f>ROUND(E390*P390,2)</f>
        <v>0</v>
      </c>
      <c r="R390" s="240" t="s">
        <v>618</v>
      </c>
      <c r="S390" s="240" t="s">
        <v>166</v>
      </c>
      <c r="T390" s="241" t="s">
        <v>166</v>
      </c>
      <c r="U390" s="224">
        <v>1.7509999999999999</v>
      </c>
      <c r="V390" s="224">
        <f>ROUND(E390*U390,2)</f>
        <v>3.94</v>
      </c>
      <c r="W390" s="224"/>
      <c r="X390" s="224" t="s">
        <v>489</v>
      </c>
      <c r="Y390" s="224" t="s">
        <v>169</v>
      </c>
      <c r="Z390" s="214"/>
      <c r="AA390" s="214"/>
      <c r="AB390" s="214"/>
      <c r="AC390" s="214"/>
      <c r="AD390" s="214"/>
      <c r="AE390" s="214"/>
      <c r="AF390" s="214"/>
      <c r="AG390" s="214" t="s">
        <v>490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2" x14ac:dyDescent="0.2">
      <c r="A391" s="221"/>
      <c r="B391" s="222"/>
      <c r="C391" s="254" t="s">
        <v>650</v>
      </c>
      <c r="D391" s="252"/>
      <c r="E391" s="252"/>
      <c r="F391" s="252"/>
      <c r="G391" s="252"/>
      <c r="H391" s="224"/>
      <c r="I391" s="224"/>
      <c r="J391" s="224"/>
      <c r="K391" s="224"/>
      <c r="L391" s="224"/>
      <c r="M391" s="224"/>
      <c r="N391" s="223"/>
      <c r="O391" s="223"/>
      <c r="P391" s="223"/>
      <c r="Q391" s="223"/>
      <c r="R391" s="224"/>
      <c r="S391" s="224"/>
      <c r="T391" s="224"/>
      <c r="U391" s="224"/>
      <c r="V391" s="224"/>
      <c r="W391" s="224"/>
      <c r="X391" s="224"/>
      <c r="Y391" s="224"/>
      <c r="Z391" s="214"/>
      <c r="AA391" s="214"/>
      <c r="AB391" s="214"/>
      <c r="AC391" s="214"/>
      <c r="AD391" s="214"/>
      <c r="AE391" s="214"/>
      <c r="AF391" s="214"/>
      <c r="AG391" s="214" t="s">
        <v>290</v>
      </c>
      <c r="AH391" s="214"/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2" x14ac:dyDescent="0.2">
      <c r="A392" s="221"/>
      <c r="B392" s="222"/>
      <c r="C392" s="246" t="s">
        <v>491</v>
      </c>
      <c r="D392" s="225"/>
      <c r="E392" s="226"/>
      <c r="F392" s="224"/>
      <c r="G392" s="224"/>
      <c r="H392" s="224"/>
      <c r="I392" s="224"/>
      <c r="J392" s="224"/>
      <c r="K392" s="224"/>
      <c r="L392" s="224"/>
      <c r="M392" s="224"/>
      <c r="N392" s="223"/>
      <c r="O392" s="223"/>
      <c r="P392" s="223"/>
      <c r="Q392" s="223"/>
      <c r="R392" s="224"/>
      <c r="S392" s="224"/>
      <c r="T392" s="224"/>
      <c r="U392" s="224"/>
      <c r="V392" s="224"/>
      <c r="W392" s="224"/>
      <c r="X392" s="224"/>
      <c r="Y392" s="224"/>
      <c r="Z392" s="214"/>
      <c r="AA392" s="214"/>
      <c r="AB392" s="214"/>
      <c r="AC392" s="214"/>
      <c r="AD392" s="214"/>
      <c r="AE392" s="214"/>
      <c r="AF392" s="214"/>
      <c r="AG392" s="214" t="s">
        <v>172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3" x14ac:dyDescent="0.2">
      <c r="A393" s="221"/>
      <c r="B393" s="222"/>
      <c r="C393" s="246" t="s">
        <v>651</v>
      </c>
      <c r="D393" s="225"/>
      <c r="E393" s="226"/>
      <c r="F393" s="224"/>
      <c r="G393" s="224"/>
      <c r="H393" s="224"/>
      <c r="I393" s="224"/>
      <c r="J393" s="224"/>
      <c r="K393" s="224"/>
      <c r="L393" s="224"/>
      <c r="M393" s="224"/>
      <c r="N393" s="223"/>
      <c r="O393" s="223"/>
      <c r="P393" s="223"/>
      <c r="Q393" s="223"/>
      <c r="R393" s="224"/>
      <c r="S393" s="224"/>
      <c r="T393" s="224"/>
      <c r="U393" s="224"/>
      <c r="V393" s="224"/>
      <c r="W393" s="224"/>
      <c r="X393" s="224"/>
      <c r="Y393" s="224"/>
      <c r="Z393" s="214"/>
      <c r="AA393" s="214"/>
      <c r="AB393" s="214"/>
      <c r="AC393" s="214"/>
      <c r="AD393" s="214"/>
      <c r="AE393" s="214"/>
      <c r="AF393" s="214"/>
      <c r="AG393" s="214" t="s">
        <v>172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3" x14ac:dyDescent="0.2">
      <c r="A394" s="221"/>
      <c r="B394" s="222"/>
      <c r="C394" s="246" t="s">
        <v>652</v>
      </c>
      <c r="D394" s="225"/>
      <c r="E394" s="226">
        <v>2.25136</v>
      </c>
      <c r="F394" s="224"/>
      <c r="G394" s="224"/>
      <c r="H394" s="224"/>
      <c r="I394" s="224"/>
      <c r="J394" s="224"/>
      <c r="K394" s="224"/>
      <c r="L394" s="224"/>
      <c r="M394" s="224"/>
      <c r="N394" s="223"/>
      <c r="O394" s="223"/>
      <c r="P394" s="223"/>
      <c r="Q394" s="223"/>
      <c r="R394" s="224"/>
      <c r="S394" s="224"/>
      <c r="T394" s="224"/>
      <c r="U394" s="224"/>
      <c r="V394" s="224"/>
      <c r="W394" s="224"/>
      <c r="X394" s="224"/>
      <c r="Y394" s="224"/>
      <c r="Z394" s="214"/>
      <c r="AA394" s="214"/>
      <c r="AB394" s="214"/>
      <c r="AC394" s="214"/>
      <c r="AD394" s="214"/>
      <c r="AE394" s="214"/>
      <c r="AF394" s="214"/>
      <c r="AG394" s="214" t="s">
        <v>172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x14ac:dyDescent="0.2">
      <c r="A395" s="228" t="s">
        <v>161</v>
      </c>
      <c r="B395" s="229" t="s">
        <v>113</v>
      </c>
      <c r="C395" s="244" t="s">
        <v>114</v>
      </c>
      <c r="D395" s="230"/>
      <c r="E395" s="231"/>
      <c r="F395" s="232"/>
      <c r="G395" s="232">
        <f>SUMIF(AG396:AG424,"&lt;&gt;NOR",G396:G424)</f>
        <v>0</v>
      </c>
      <c r="H395" s="232"/>
      <c r="I395" s="232">
        <f>SUM(I396:I424)</f>
        <v>0</v>
      </c>
      <c r="J395" s="232"/>
      <c r="K395" s="232">
        <f>SUM(K396:K424)</f>
        <v>0</v>
      </c>
      <c r="L395" s="232"/>
      <c r="M395" s="232">
        <f>SUM(M396:M424)</f>
        <v>0</v>
      </c>
      <c r="N395" s="231"/>
      <c r="O395" s="231">
        <f>SUM(O396:O424)</f>
        <v>0.33999999999999997</v>
      </c>
      <c r="P395" s="231"/>
      <c r="Q395" s="231">
        <f>SUM(Q396:Q424)</f>
        <v>0.15000000000000002</v>
      </c>
      <c r="R395" s="232"/>
      <c r="S395" s="232"/>
      <c r="T395" s="233"/>
      <c r="U395" s="227"/>
      <c r="V395" s="227">
        <f>SUM(V396:V424)</f>
        <v>35.9</v>
      </c>
      <c r="W395" s="227"/>
      <c r="X395" s="227"/>
      <c r="Y395" s="227"/>
      <c r="AG395" t="s">
        <v>162</v>
      </c>
    </row>
    <row r="396" spans="1:60" outlineLevel="1" x14ac:dyDescent="0.2">
      <c r="A396" s="235">
        <v>97</v>
      </c>
      <c r="B396" s="236" t="s">
        <v>653</v>
      </c>
      <c r="C396" s="245" t="s">
        <v>654</v>
      </c>
      <c r="D396" s="237" t="s">
        <v>294</v>
      </c>
      <c r="E396" s="238">
        <v>36.134999999999998</v>
      </c>
      <c r="F396" s="239"/>
      <c r="G396" s="240">
        <f>ROUND(E396*F396,2)</f>
        <v>0</v>
      </c>
      <c r="H396" s="239"/>
      <c r="I396" s="240">
        <f>ROUND(E396*H396,2)</f>
        <v>0</v>
      </c>
      <c r="J396" s="239"/>
      <c r="K396" s="240">
        <f>ROUND(E396*J396,2)</f>
        <v>0</v>
      </c>
      <c r="L396" s="240">
        <v>21</v>
      </c>
      <c r="M396" s="240">
        <f>G396*(1+L396/100)</f>
        <v>0</v>
      </c>
      <c r="N396" s="238">
        <v>1.67E-3</v>
      </c>
      <c r="O396" s="238">
        <f>ROUND(E396*N396,2)</f>
        <v>0.06</v>
      </c>
      <c r="P396" s="238">
        <v>0</v>
      </c>
      <c r="Q396" s="238">
        <f>ROUND(E396*P396,2)</f>
        <v>0</v>
      </c>
      <c r="R396" s="240" t="s">
        <v>655</v>
      </c>
      <c r="S396" s="240" t="s">
        <v>166</v>
      </c>
      <c r="T396" s="241" t="s">
        <v>166</v>
      </c>
      <c r="U396" s="224">
        <v>0.71414999999999995</v>
      </c>
      <c r="V396" s="224">
        <f>ROUND(E396*U396,2)</f>
        <v>25.81</v>
      </c>
      <c r="W396" s="224"/>
      <c r="X396" s="224" t="s">
        <v>279</v>
      </c>
      <c r="Y396" s="224" t="s">
        <v>169</v>
      </c>
      <c r="Z396" s="214"/>
      <c r="AA396" s="214"/>
      <c r="AB396" s="214"/>
      <c r="AC396" s="214"/>
      <c r="AD396" s="214"/>
      <c r="AE396" s="214"/>
      <c r="AF396" s="214"/>
      <c r="AG396" s="214" t="s">
        <v>303</v>
      </c>
      <c r="AH396" s="214"/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2" x14ac:dyDescent="0.2">
      <c r="A397" s="221"/>
      <c r="B397" s="222"/>
      <c r="C397" s="247" t="s">
        <v>656</v>
      </c>
      <c r="D397" s="243"/>
      <c r="E397" s="243"/>
      <c r="F397" s="243"/>
      <c r="G397" s="243"/>
      <c r="H397" s="224"/>
      <c r="I397" s="224"/>
      <c r="J397" s="224"/>
      <c r="K397" s="224"/>
      <c r="L397" s="224"/>
      <c r="M397" s="224"/>
      <c r="N397" s="223"/>
      <c r="O397" s="223"/>
      <c r="P397" s="223"/>
      <c r="Q397" s="223"/>
      <c r="R397" s="224"/>
      <c r="S397" s="224"/>
      <c r="T397" s="224"/>
      <c r="U397" s="224"/>
      <c r="V397" s="224"/>
      <c r="W397" s="224"/>
      <c r="X397" s="224"/>
      <c r="Y397" s="224"/>
      <c r="Z397" s="214"/>
      <c r="AA397" s="214"/>
      <c r="AB397" s="214"/>
      <c r="AC397" s="214"/>
      <c r="AD397" s="214"/>
      <c r="AE397" s="214"/>
      <c r="AF397" s="214"/>
      <c r="AG397" s="214" t="s">
        <v>218</v>
      </c>
      <c r="AH397" s="214"/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2" x14ac:dyDescent="0.2">
      <c r="A398" s="221"/>
      <c r="B398" s="222"/>
      <c r="C398" s="246" t="s">
        <v>632</v>
      </c>
      <c r="D398" s="225"/>
      <c r="E398" s="226">
        <v>36.134999999999998</v>
      </c>
      <c r="F398" s="224"/>
      <c r="G398" s="224"/>
      <c r="H398" s="224"/>
      <c r="I398" s="224"/>
      <c r="J398" s="224"/>
      <c r="K398" s="224"/>
      <c r="L398" s="224"/>
      <c r="M398" s="224"/>
      <c r="N398" s="223"/>
      <c r="O398" s="223"/>
      <c r="P398" s="223"/>
      <c r="Q398" s="223"/>
      <c r="R398" s="224"/>
      <c r="S398" s="224"/>
      <c r="T398" s="224"/>
      <c r="U398" s="224"/>
      <c r="V398" s="224"/>
      <c r="W398" s="224"/>
      <c r="X398" s="224"/>
      <c r="Y398" s="224"/>
      <c r="Z398" s="214"/>
      <c r="AA398" s="214"/>
      <c r="AB398" s="214"/>
      <c r="AC398" s="214"/>
      <c r="AD398" s="214"/>
      <c r="AE398" s="214"/>
      <c r="AF398" s="214"/>
      <c r="AG398" s="214" t="s">
        <v>172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1" x14ac:dyDescent="0.2">
      <c r="A399" s="235">
        <v>98</v>
      </c>
      <c r="B399" s="236" t="s">
        <v>657</v>
      </c>
      <c r="C399" s="245" t="s">
        <v>658</v>
      </c>
      <c r="D399" s="237" t="s">
        <v>284</v>
      </c>
      <c r="E399" s="238">
        <v>21.84</v>
      </c>
      <c r="F399" s="239"/>
      <c r="G399" s="240">
        <f>ROUND(E399*F399,2)</f>
        <v>0</v>
      </c>
      <c r="H399" s="239"/>
      <c r="I399" s="240">
        <f>ROUND(E399*H399,2)</f>
        <v>0</v>
      </c>
      <c r="J399" s="239"/>
      <c r="K399" s="240">
        <f>ROUND(E399*J399,2)</f>
        <v>0</v>
      </c>
      <c r="L399" s="240">
        <v>21</v>
      </c>
      <c r="M399" s="240">
        <f>G399*(1+L399/100)</f>
        <v>0</v>
      </c>
      <c r="N399" s="238">
        <v>0</v>
      </c>
      <c r="O399" s="238">
        <f>ROUND(E399*N399,2)</f>
        <v>0</v>
      </c>
      <c r="P399" s="238">
        <v>0</v>
      </c>
      <c r="Q399" s="238">
        <f>ROUND(E399*P399,2)</f>
        <v>0</v>
      </c>
      <c r="R399" s="240" t="s">
        <v>655</v>
      </c>
      <c r="S399" s="240" t="s">
        <v>166</v>
      </c>
      <c r="T399" s="241" t="s">
        <v>166</v>
      </c>
      <c r="U399" s="224">
        <v>0.24415000000000001</v>
      </c>
      <c r="V399" s="224">
        <f>ROUND(E399*U399,2)</f>
        <v>5.33</v>
      </c>
      <c r="W399" s="224"/>
      <c r="X399" s="224" t="s">
        <v>279</v>
      </c>
      <c r="Y399" s="224" t="s">
        <v>169</v>
      </c>
      <c r="Z399" s="214"/>
      <c r="AA399" s="214"/>
      <c r="AB399" s="214"/>
      <c r="AC399" s="214"/>
      <c r="AD399" s="214"/>
      <c r="AE399" s="214"/>
      <c r="AF399" s="214"/>
      <c r="AG399" s="214" t="s">
        <v>303</v>
      </c>
      <c r="AH399" s="214"/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2" x14ac:dyDescent="0.2">
      <c r="A400" s="221"/>
      <c r="B400" s="222"/>
      <c r="C400" s="246" t="s">
        <v>659</v>
      </c>
      <c r="D400" s="225"/>
      <c r="E400" s="226">
        <v>21.84</v>
      </c>
      <c r="F400" s="224"/>
      <c r="G400" s="224"/>
      <c r="H400" s="224"/>
      <c r="I400" s="224"/>
      <c r="J400" s="224"/>
      <c r="K400" s="224"/>
      <c r="L400" s="224"/>
      <c r="M400" s="224"/>
      <c r="N400" s="223"/>
      <c r="O400" s="223"/>
      <c r="P400" s="223"/>
      <c r="Q400" s="223"/>
      <c r="R400" s="224"/>
      <c r="S400" s="224"/>
      <c r="T400" s="224"/>
      <c r="U400" s="224"/>
      <c r="V400" s="224"/>
      <c r="W400" s="224"/>
      <c r="X400" s="224"/>
      <c r="Y400" s="224"/>
      <c r="Z400" s="214"/>
      <c r="AA400" s="214"/>
      <c r="AB400" s="214"/>
      <c r="AC400" s="214"/>
      <c r="AD400" s="214"/>
      <c r="AE400" s="214"/>
      <c r="AF400" s="214"/>
      <c r="AG400" s="214" t="s">
        <v>172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1" x14ac:dyDescent="0.2">
      <c r="A401" s="235">
        <v>99</v>
      </c>
      <c r="B401" s="236" t="s">
        <v>660</v>
      </c>
      <c r="C401" s="245" t="s">
        <v>661</v>
      </c>
      <c r="D401" s="237" t="s">
        <v>389</v>
      </c>
      <c r="E401" s="238">
        <v>4</v>
      </c>
      <c r="F401" s="239"/>
      <c r="G401" s="240">
        <f>ROUND(E401*F401,2)</f>
        <v>0</v>
      </c>
      <c r="H401" s="239"/>
      <c r="I401" s="240">
        <f>ROUND(E401*H401,2)</f>
        <v>0</v>
      </c>
      <c r="J401" s="239"/>
      <c r="K401" s="240">
        <f>ROUND(E401*J401,2)</f>
        <v>0</v>
      </c>
      <c r="L401" s="240">
        <v>21</v>
      </c>
      <c r="M401" s="240">
        <f>G401*(1+L401/100)</f>
        <v>0</v>
      </c>
      <c r="N401" s="238">
        <v>2.0000000000000002E-5</v>
      </c>
      <c r="O401" s="238">
        <f>ROUND(E401*N401,2)</f>
        <v>0</v>
      </c>
      <c r="P401" s="238">
        <v>0</v>
      </c>
      <c r="Q401" s="238">
        <f>ROUND(E401*P401,2)</f>
        <v>0</v>
      </c>
      <c r="R401" s="240" t="s">
        <v>655</v>
      </c>
      <c r="S401" s="240" t="s">
        <v>166</v>
      </c>
      <c r="T401" s="241" t="s">
        <v>166</v>
      </c>
      <c r="U401" s="224">
        <v>0.13225000000000001</v>
      </c>
      <c r="V401" s="224">
        <f>ROUND(E401*U401,2)</f>
        <v>0.53</v>
      </c>
      <c r="W401" s="224"/>
      <c r="X401" s="224" t="s">
        <v>279</v>
      </c>
      <c r="Y401" s="224" t="s">
        <v>169</v>
      </c>
      <c r="Z401" s="214"/>
      <c r="AA401" s="214"/>
      <c r="AB401" s="214"/>
      <c r="AC401" s="214"/>
      <c r="AD401" s="214"/>
      <c r="AE401" s="214"/>
      <c r="AF401" s="214"/>
      <c r="AG401" s="214" t="s">
        <v>303</v>
      </c>
      <c r="AH401" s="214"/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2" x14ac:dyDescent="0.2">
      <c r="A402" s="221"/>
      <c r="B402" s="222"/>
      <c r="C402" s="247" t="s">
        <v>662</v>
      </c>
      <c r="D402" s="243"/>
      <c r="E402" s="243"/>
      <c r="F402" s="243"/>
      <c r="G402" s="243"/>
      <c r="H402" s="224"/>
      <c r="I402" s="224"/>
      <c r="J402" s="224"/>
      <c r="K402" s="224"/>
      <c r="L402" s="224"/>
      <c r="M402" s="224"/>
      <c r="N402" s="223"/>
      <c r="O402" s="223"/>
      <c r="P402" s="223"/>
      <c r="Q402" s="223"/>
      <c r="R402" s="224"/>
      <c r="S402" s="224"/>
      <c r="T402" s="224"/>
      <c r="U402" s="224"/>
      <c r="V402" s="224"/>
      <c r="W402" s="224"/>
      <c r="X402" s="224"/>
      <c r="Y402" s="224"/>
      <c r="Z402" s="214"/>
      <c r="AA402" s="214"/>
      <c r="AB402" s="214"/>
      <c r="AC402" s="214"/>
      <c r="AD402" s="214"/>
      <c r="AE402" s="214"/>
      <c r="AF402" s="214"/>
      <c r="AG402" s="214" t="s">
        <v>218</v>
      </c>
      <c r="AH402" s="214"/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2" x14ac:dyDescent="0.2">
      <c r="A403" s="221"/>
      <c r="B403" s="222"/>
      <c r="C403" s="246" t="s">
        <v>576</v>
      </c>
      <c r="D403" s="225"/>
      <c r="E403" s="226">
        <v>4</v>
      </c>
      <c r="F403" s="224"/>
      <c r="G403" s="224"/>
      <c r="H403" s="224"/>
      <c r="I403" s="224"/>
      <c r="J403" s="224"/>
      <c r="K403" s="224"/>
      <c r="L403" s="224"/>
      <c r="M403" s="224"/>
      <c r="N403" s="223"/>
      <c r="O403" s="223"/>
      <c r="P403" s="223"/>
      <c r="Q403" s="223"/>
      <c r="R403" s="224"/>
      <c r="S403" s="224"/>
      <c r="T403" s="224"/>
      <c r="U403" s="224"/>
      <c r="V403" s="224"/>
      <c r="W403" s="224"/>
      <c r="X403" s="224"/>
      <c r="Y403" s="224"/>
      <c r="Z403" s="214"/>
      <c r="AA403" s="214"/>
      <c r="AB403" s="214"/>
      <c r="AC403" s="214"/>
      <c r="AD403" s="214"/>
      <c r="AE403" s="214"/>
      <c r="AF403" s="214"/>
      <c r="AG403" s="214" t="s">
        <v>172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1" x14ac:dyDescent="0.2">
      <c r="A404" s="235">
        <v>100</v>
      </c>
      <c r="B404" s="236" t="s">
        <v>663</v>
      </c>
      <c r="C404" s="245" t="s">
        <v>664</v>
      </c>
      <c r="D404" s="237" t="s">
        <v>284</v>
      </c>
      <c r="E404" s="238">
        <v>24.12</v>
      </c>
      <c r="F404" s="239"/>
      <c r="G404" s="240">
        <f>ROUND(E404*F404,2)</f>
        <v>0</v>
      </c>
      <c r="H404" s="239"/>
      <c r="I404" s="240">
        <f>ROUND(E404*H404,2)</f>
        <v>0</v>
      </c>
      <c r="J404" s="239"/>
      <c r="K404" s="240">
        <f>ROUND(E404*J404,2)</f>
        <v>0</v>
      </c>
      <c r="L404" s="240">
        <v>21</v>
      </c>
      <c r="M404" s="240">
        <f>G404*(1+L404/100)</f>
        <v>0</v>
      </c>
      <c r="N404" s="238">
        <v>0</v>
      </c>
      <c r="O404" s="238">
        <f>ROUND(E404*N404,2)</f>
        <v>0</v>
      </c>
      <c r="P404" s="238">
        <v>3.2599999999999999E-3</v>
      </c>
      <c r="Q404" s="238">
        <f>ROUND(E404*P404,2)</f>
        <v>0.08</v>
      </c>
      <c r="R404" s="240" t="s">
        <v>655</v>
      </c>
      <c r="S404" s="240" t="s">
        <v>166</v>
      </c>
      <c r="T404" s="241" t="s">
        <v>166</v>
      </c>
      <c r="U404" s="224">
        <v>5.7500000000000002E-2</v>
      </c>
      <c r="V404" s="224">
        <f>ROUND(E404*U404,2)</f>
        <v>1.39</v>
      </c>
      <c r="W404" s="224"/>
      <c r="X404" s="224" t="s">
        <v>279</v>
      </c>
      <c r="Y404" s="224" t="s">
        <v>169</v>
      </c>
      <c r="Z404" s="214"/>
      <c r="AA404" s="214"/>
      <c r="AB404" s="214"/>
      <c r="AC404" s="214"/>
      <c r="AD404" s="214"/>
      <c r="AE404" s="214"/>
      <c r="AF404" s="214"/>
      <c r="AG404" s="214" t="s">
        <v>303</v>
      </c>
      <c r="AH404" s="214"/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2" x14ac:dyDescent="0.2">
      <c r="A405" s="221"/>
      <c r="B405" s="222"/>
      <c r="C405" s="246" t="s">
        <v>665</v>
      </c>
      <c r="D405" s="225"/>
      <c r="E405" s="226">
        <v>24.12</v>
      </c>
      <c r="F405" s="224"/>
      <c r="G405" s="224"/>
      <c r="H405" s="224"/>
      <c r="I405" s="224"/>
      <c r="J405" s="224"/>
      <c r="K405" s="224"/>
      <c r="L405" s="224"/>
      <c r="M405" s="224"/>
      <c r="N405" s="223"/>
      <c r="O405" s="223"/>
      <c r="P405" s="223"/>
      <c r="Q405" s="223"/>
      <c r="R405" s="224"/>
      <c r="S405" s="224"/>
      <c r="T405" s="224"/>
      <c r="U405" s="224"/>
      <c r="V405" s="224"/>
      <c r="W405" s="224"/>
      <c r="X405" s="224"/>
      <c r="Y405" s="224"/>
      <c r="Z405" s="214"/>
      <c r="AA405" s="214"/>
      <c r="AB405" s="214"/>
      <c r="AC405" s="214"/>
      <c r="AD405" s="214"/>
      <c r="AE405" s="214"/>
      <c r="AF405" s="214"/>
      <c r="AG405" s="214" t="s">
        <v>172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1" x14ac:dyDescent="0.2">
      <c r="A406" s="235">
        <v>101</v>
      </c>
      <c r="B406" s="236" t="s">
        <v>663</v>
      </c>
      <c r="C406" s="245" t="s">
        <v>664</v>
      </c>
      <c r="D406" s="237" t="s">
        <v>284</v>
      </c>
      <c r="E406" s="238">
        <v>21.84</v>
      </c>
      <c r="F406" s="239"/>
      <c r="G406" s="240">
        <f>ROUND(E406*F406,2)</f>
        <v>0</v>
      </c>
      <c r="H406" s="239"/>
      <c r="I406" s="240">
        <f>ROUND(E406*H406,2)</f>
        <v>0</v>
      </c>
      <c r="J406" s="239"/>
      <c r="K406" s="240">
        <f>ROUND(E406*J406,2)</f>
        <v>0</v>
      </c>
      <c r="L406" s="240">
        <v>21</v>
      </c>
      <c r="M406" s="240">
        <f>G406*(1+L406/100)</f>
        <v>0</v>
      </c>
      <c r="N406" s="238">
        <v>0</v>
      </c>
      <c r="O406" s="238">
        <f>ROUND(E406*N406,2)</f>
        <v>0</v>
      </c>
      <c r="P406" s="238">
        <v>3.2599999999999999E-3</v>
      </c>
      <c r="Q406" s="238">
        <f>ROUND(E406*P406,2)</f>
        <v>7.0000000000000007E-2</v>
      </c>
      <c r="R406" s="240" t="s">
        <v>655</v>
      </c>
      <c r="S406" s="240" t="s">
        <v>166</v>
      </c>
      <c r="T406" s="241" t="s">
        <v>166</v>
      </c>
      <c r="U406" s="224">
        <v>5.7500000000000002E-2</v>
      </c>
      <c r="V406" s="224">
        <f>ROUND(E406*U406,2)</f>
        <v>1.26</v>
      </c>
      <c r="W406" s="224"/>
      <c r="X406" s="224" t="s">
        <v>279</v>
      </c>
      <c r="Y406" s="224" t="s">
        <v>169</v>
      </c>
      <c r="Z406" s="214"/>
      <c r="AA406" s="214"/>
      <c r="AB406" s="214"/>
      <c r="AC406" s="214"/>
      <c r="AD406" s="214"/>
      <c r="AE406" s="214"/>
      <c r="AF406" s="214"/>
      <c r="AG406" s="214" t="s">
        <v>303</v>
      </c>
      <c r="AH406" s="214"/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2" x14ac:dyDescent="0.2">
      <c r="A407" s="221"/>
      <c r="B407" s="222"/>
      <c r="C407" s="246" t="s">
        <v>659</v>
      </c>
      <c r="D407" s="225"/>
      <c r="E407" s="226">
        <v>21.84</v>
      </c>
      <c r="F407" s="224"/>
      <c r="G407" s="224"/>
      <c r="H407" s="224"/>
      <c r="I407" s="224"/>
      <c r="J407" s="224"/>
      <c r="K407" s="224"/>
      <c r="L407" s="224"/>
      <c r="M407" s="224"/>
      <c r="N407" s="223"/>
      <c r="O407" s="223"/>
      <c r="P407" s="223"/>
      <c r="Q407" s="223"/>
      <c r="R407" s="224"/>
      <c r="S407" s="224"/>
      <c r="T407" s="224"/>
      <c r="U407" s="224"/>
      <c r="V407" s="224"/>
      <c r="W407" s="224"/>
      <c r="X407" s="224"/>
      <c r="Y407" s="224"/>
      <c r="Z407" s="214"/>
      <c r="AA407" s="214"/>
      <c r="AB407" s="214"/>
      <c r="AC407" s="214"/>
      <c r="AD407" s="214"/>
      <c r="AE407" s="214"/>
      <c r="AF407" s="214"/>
      <c r="AG407" s="214" t="s">
        <v>172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ht="22.5" outlineLevel="1" x14ac:dyDescent="0.2">
      <c r="A408" s="235">
        <v>102</v>
      </c>
      <c r="B408" s="236" t="s">
        <v>666</v>
      </c>
      <c r="C408" s="245" t="s">
        <v>667</v>
      </c>
      <c r="D408" s="237" t="s">
        <v>294</v>
      </c>
      <c r="E408" s="238">
        <v>41.555250000000001</v>
      </c>
      <c r="F408" s="239"/>
      <c r="G408" s="240">
        <f>ROUND(E408*F408,2)</f>
        <v>0</v>
      </c>
      <c r="H408" s="239"/>
      <c r="I408" s="240">
        <f>ROUND(E408*H408,2)</f>
        <v>0</v>
      </c>
      <c r="J408" s="239"/>
      <c r="K408" s="240">
        <f>ROUND(E408*J408,2)</f>
        <v>0</v>
      </c>
      <c r="L408" s="240">
        <v>21</v>
      </c>
      <c r="M408" s="240">
        <f>G408*(1+L408/100)</f>
        <v>0</v>
      </c>
      <c r="N408" s="238">
        <v>4.3E-3</v>
      </c>
      <c r="O408" s="238">
        <f>ROUND(E408*N408,2)</f>
        <v>0.18</v>
      </c>
      <c r="P408" s="238">
        <v>0</v>
      </c>
      <c r="Q408" s="238">
        <f>ROUND(E408*P408,2)</f>
        <v>0</v>
      </c>
      <c r="R408" s="240" t="s">
        <v>368</v>
      </c>
      <c r="S408" s="240" t="s">
        <v>166</v>
      </c>
      <c r="T408" s="241" t="s">
        <v>166</v>
      </c>
      <c r="U408" s="224">
        <v>0</v>
      </c>
      <c r="V408" s="224">
        <f>ROUND(E408*U408,2)</f>
        <v>0</v>
      </c>
      <c r="W408" s="224"/>
      <c r="X408" s="224" t="s">
        <v>369</v>
      </c>
      <c r="Y408" s="224" t="s">
        <v>169</v>
      </c>
      <c r="Z408" s="214"/>
      <c r="AA408" s="214"/>
      <c r="AB408" s="214"/>
      <c r="AC408" s="214"/>
      <c r="AD408" s="214"/>
      <c r="AE408" s="214"/>
      <c r="AF408" s="214"/>
      <c r="AG408" s="214" t="s">
        <v>370</v>
      </c>
      <c r="AH408" s="214"/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2" x14ac:dyDescent="0.2">
      <c r="A409" s="221"/>
      <c r="B409" s="222"/>
      <c r="C409" s="246" t="s">
        <v>668</v>
      </c>
      <c r="D409" s="225"/>
      <c r="E409" s="226">
        <v>41.555250000000001</v>
      </c>
      <c r="F409" s="224"/>
      <c r="G409" s="224"/>
      <c r="H409" s="224"/>
      <c r="I409" s="224"/>
      <c r="J409" s="224"/>
      <c r="K409" s="224"/>
      <c r="L409" s="224"/>
      <c r="M409" s="224"/>
      <c r="N409" s="223"/>
      <c r="O409" s="223"/>
      <c r="P409" s="223"/>
      <c r="Q409" s="223"/>
      <c r="R409" s="224"/>
      <c r="S409" s="224"/>
      <c r="T409" s="224"/>
      <c r="U409" s="224"/>
      <c r="V409" s="224"/>
      <c r="W409" s="224"/>
      <c r="X409" s="224"/>
      <c r="Y409" s="224"/>
      <c r="Z409" s="214"/>
      <c r="AA409" s="214"/>
      <c r="AB409" s="214"/>
      <c r="AC409" s="214"/>
      <c r="AD409" s="214"/>
      <c r="AE409" s="214"/>
      <c r="AF409" s="214"/>
      <c r="AG409" s="214" t="s">
        <v>172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1" x14ac:dyDescent="0.2">
      <c r="A410" s="235">
        <v>103</v>
      </c>
      <c r="B410" s="236" t="s">
        <v>669</v>
      </c>
      <c r="C410" s="245" t="s">
        <v>670</v>
      </c>
      <c r="D410" s="237" t="s">
        <v>389</v>
      </c>
      <c r="E410" s="238">
        <v>16.951000000000001</v>
      </c>
      <c r="F410" s="239"/>
      <c r="G410" s="240">
        <f>ROUND(E410*F410,2)</f>
        <v>0</v>
      </c>
      <c r="H410" s="239"/>
      <c r="I410" s="240">
        <f>ROUND(E410*H410,2)</f>
        <v>0</v>
      </c>
      <c r="J410" s="239"/>
      <c r="K410" s="240">
        <f>ROUND(E410*J410,2)</f>
        <v>0</v>
      </c>
      <c r="L410" s="240">
        <v>21</v>
      </c>
      <c r="M410" s="240">
        <f>G410*(1+L410/100)</f>
        <v>0</v>
      </c>
      <c r="N410" s="238">
        <v>3.3E-3</v>
      </c>
      <c r="O410" s="238">
        <f>ROUND(E410*N410,2)</f>
        <v>0.06</v>
      </c>
      <c r="P410" s="238">
        <v>0</v>
      </c>
      <c r="Q410" s="238">
        <f>ROUND(E410*P410,2)</f>
        <v>0</v>
      </c>
      <c r="R410" s="240" t="s">
        <v>368</v>
      </c>
      <c r="S410" s="240" t="s">
        <v>166</v>
      </c>
      <c r="T410" s="241" t="s">
        <v>166</v>
      </c>
      <c r="U410" s="224">
        <v>0</v>
      </c>
      <c r="V410" s="224">
        <f>ROUND(E410*U410,2)</f>
        <v>0</v>
      </c>
      <c r="W410" s="224"/>
      <c r="X410" s="224" t="s">
        <v>369</v>
      </c>
      <c r="Y410" s="224" t="s">
        <v>169</v>
      </c>
      <c r="Z410" s="214"/>
      <c r="AA410" s="214"/>
      <c r="AB410" s="214"/>
      <c r="AC410" s="214"/>
      <c r="AD410" s="214"/>
      <c r="AE410" s="214"/>
      <c r="AF410" s="214"/>
      <c r="AG410" s="214" t="s">
        <v>370</v>
      </c>
      <c r="AH410" s="214"/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2" x14ac:dyDescent="0.2">
      <c r="A411" s="221"/>
      <c r="B411" s="222"/>
      <c r="C411" s="246" t="s">
        <v>671</v>
      </c>
      <c r="D411" s="225"/>
      <c r="E411" s="226">
        <v>16.951000000000001</v>
      </c>
      <c r="F411" s="224"/>
      <c r="G411" s="224"/>
      <c r="H411" s="224"/>
      <c r="I411" s="224"/>
      <c r="J411" s="224"/>
      <c r="K411" s="224"/>
      <c r="L411" s="224"/>
      <c r="M411" s="224"/>
      <c r="N411" s="223"/>
      <c r="O411" s="223"/>
      <c r="P411" s="223"/>
      <c r="Q411" s="223"/>
      <c r="R411" s="224"/>
      <c r="S411" s="224"/>
      <c r="T411" s="224"/>
      <c r="U411" s="224"/>
      <c r="V411" s="224"/>
      <c r="W411" s="224"/>
      <c r="X411" s="224"/>
      <c r="Y411" s="224"/>
      <c r="Z411" s="214"/>
      <c r="AA411" s="214"/>
      <c r="AB411" s="214"/>
      <c r="AC411" s="214"/>
      <c r="AD411" s="214"/>
      <c r="AE411" s="214"/>
      <c r="AF411" s="214"/>
      <c r="AG411" s="214" t="s">
        <v>172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1" x14ac:dyDescent="0.2">
      <c r="A412" s="235">
        <v>104</v>
      </c>
      <c r="B412" s="236" t="s">
        <v>672</v>
      </c>
      <c r="C412" s="245" t="s">
        <v>673</v>
      </c>
      <c r="D412" s="237" t="s">
        <v>389</v>
      </c>
      <c r="E412" s="238">
        <v>10.833</v>
      </c>
      <c r="F412" s="239"/>
      <c r="G412" s="240">
        <f>ROUND(E412*F412,2)</f>
        <v>0</v>
      </c>
      <c r="H412" s="239"/>
      <c r="I412" s="240">
        <f>ROUND(E412*H412,2)</f>
        <v>0</v>
      </c>
      <c r="J412" s="239"/>
      <c r="K412" s="240">
        <f>ROUND(E412*J412,2)</f>
        <v>0</v>
      </c>
      <c r="L412" s="240">
        <v>21</v>
      </c>
      <c r="M412" s="240">
        <f>G412*(1+L412/100)</f>
        <v>0</v>
      </c>
      <c r="N412" s="238">
        <v>2.3999999999999998E-3</v>
      </c>
      <c r="O412" s="238">
        <f>ROUND(E412*N412,2)</f>
        <v>0.03</v>
      </c>
      <c r="P412" s="238">
        <v>0</v>
      </c>
      <c r="Q412" s="238">
        <f>ROUND(E412*P412,2)</f>
        <v>0</v>
      </c>
      <c r="R412" s="240" t="s">
        <v>368</v>
      </c>
      <c r="S412" s="240" t="s">
        <v>166</v>
      </c>
      <c r="T412" s="241" t="s">
        <v>166</v>
      </c>
      <c r="U412" s="224">
        <v>0</v>
      </c>
      <c r="V412" s="224">
        <f>ROUND(E412*U412,2)</f>
        <v>0</v>
      </c>
      <c r="W412" s="224"/>
      <c r="X412" s="224" t="s">
        <v>369</v>
      </c>
      <c r="Y412" s="224" t="s">
        <v>169</v>
      </c>
      <c r="Z412" s="214"/>
      <c r="AA412" s="214"/>
      <c r="AB412" s="214"/>
      <c r="AC412" s="214"/>
      <c r="AD412" s="214"/>
      <c r="AE412" s="214"/>
      <c r="AF412" s="214"/>
      <c r="AG412" s="214" t="s">
        <v>370</v>
      </c>
      <c r="AH412" s="214"/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outlineLevel="2" x14ac:dyDescent="0.2">
      <c r="A413" s="221"/>
      <c r="B413" s="222"/>
      <c r="C413" s="246" t="s">
        <v>674</v>
      </c>
      <c r="D413" s="225"/>
      <c r="E413" s="226">
        <v>10.833</v>
      </c>
      <c r="F413" s="224"/>
      <c r="G413" s="224"/>
      <c r="H413" s="224"/>
      <c r="I413" s="224"/>
      <c r="J413" s="224"/>
      <c r="K413" s="224"/>
      <c r="L413" s="224"/>
      <c r="M413" s="224"/>
      <c r="N413" s="223"/>
      <c r="O413" s="223"/>
      <c r="P413" s="223"/>
      <c r="Q413" s="223"/>
      <c r="R413" s="224"/>
      <c r="S413" s="224"/>
      <c r="T413" s="224"/>
      <c r="U413" s="224"/>
      <c r="V413" s="224"/>
      <c r="W413" s="224"/>
      <c r="X413" s="224"/>
      <c r="Y413" s="224"/>
      <c r="Z413" s="214"/>
      <c r="AA413" s="214"/>
      <c r="AB413" s="214"/>
      <c r="AC413" s="214"/>
      <c r="AD413" s="214"/>
      <c r="AE413" s="214"/>
      <c r="AF413" s="214"/>
      <c r="AG413" s="214" t="s">
        <v>172</v>
      </c>
      <c r="AH413" s="214">
        <v>0</v>
      </c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ht="22.5" outlineLevel="1" x14ac:dyDescent="0.2">
      <c r="A414" s="235">
        <v>105</v>
      </c>
      <c r="B414" s="236" t="s">
        <v>675</v>
      </c>
      <c r="C414" s="245" t="s">
        <v>676</v>
      </c>
      <c r="D414" s="237" t="s">
        <v>284</v>
      </c>
      <c r="E414" s="238">
        <v>1.9</v>
      </c>
      <c r="F414" s="239"/>
      <c r="G414" s="240">
        <f>ROUND(E414*F414,2)</f>
        <v>0</v>
      </c>
      <c r="H414" s="239"/>
      <c r="I414" s="240">
        <f>ROUND(E414*H414,2)</f>
        <v>0</v>
      </c>
      <c r="J414" s="239"/>
      <c r="K414" s="240">
        <f>ROUND(E414*J414,2)</f>
        <v>0</v>
      </c>
      <c r="L414" s="240">
        <v>21</v>
      </c>
      <c r="M414" s="240">
        <f>G414*(1+L414/100)</f>
        <v>0</v>
      </c>
      <c r="N414" s="238">
        <v>2.5999999999999999E-3</v>
      </c>
      <c r="O414" s="238">
        <f>ROUND(E414*N414,2)</f>
        <v>0</v>
      </c>
      <c r="P414" s="238">
        <v>0</v>
      </c>
      <c r="Q414" s="238">
        <f>ROUND(E414*P414,2)</f>
        <v>0</v>
      </c>
      <c r="R414" s="240" t="s">
        <v>368</v>
      </c>
      <c r="S414" s="240" t="s">
        <v>166</v>
      </c>
      <c r="T414" s="241" t="s">
        <v>166</v>
      </c>
      <c r="U414" s="224">
        <v>0</v>
      </c>
      <c r="V414" s="224">
        <f>ROUND(E414*U414,2)</f>
        <v>0</v>
      </c>
      <c r="W414" s="224"/>
      <c r="X414" s="224" t="s">
        <v>369</v>
      </c>
      <c r="Y414" s="224" t="s">
        <v>169</v>
      </c>
      <c r="Z414" s="214"/>
      <c r="AA414" s="214"/>
      <c r="AB414" s="214"/>
      <c r="AC414" s="214"/>
      <c r="AD414" s="214"/>
      <c r="AE414" s="214"/>
      <c r="AF414" s="214"/>
      <c r="AG414" s="214" t="s">
        <v>370</v>
      </c>
      <c r="AH414" s="214"/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2" x14ac:dyDescent="0.2">
      <c r="A415" s="221"/>
      <c r="B415" s="222"/>
      <c r="C415" s="246" t="s">
        <v>677</v>
      </c>
      <c r="D415" s="225"/>
      <c r="E415" s="226">
        <v>1.9</v>
      </c>
      <c r="F415" s="224"/>
      <c r="G415" s="224"/>
      <c r="H415" s="224"/>
      <c r="I415" s="224"/>
      <c r="J415" s="224"/>
      <c r="K415" s="224"/>
      <c r="L415" s="224"/>
      <c r="M415" s="224"/>
      <c r="N415" s="223"/>
      <c r="O415" s="223"/>
      <c r="P415" s="223"/>
      <c r="Q415" s="223"/>
      <c r="R415" s="224"/>
      <c r="S415" s="224"/>
      <c r="T415" s="224"/>
      <c r="U415" s="224"/>
      <c r="V415" s="224"/>
      <c r="W415" s="224"/>
      <c r="X415" s="224"/>
      <c r="Y415" s="224"/>
      <c r="Z415" s="214"/>
      <c r="AA415" s="214"/>
      <c r="AB415" s="214"/>
      <c r="AC415" s="214"/>
      <c r="AD415" s="214"/>
      <c r="AE415" s="214"/>
      <c r="AF415" s="214"/>
      <c r="AG415" s="214" t="s">
        <v>172</v>
      </c>
      <c r="AH415" s="214">
        <v>0</v>
      </c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ht="22.5" outlineLevel="1" x14ac:dyDescent="0.2">
      <c r="A416" s="235">
        <v>106</v>
      </c>
      <c r="B416" s="236" t="s">
        <v>678</v>
      </c>
      <c r="C416" s="245" t="s">
        <v>679</v>
      </c>
      <c r="D416" s="237" t="s">
        <v>284</v>
      </c>
      <c r="E416" s="238">
        <v>1.9</v>
      </c>
      <c r="F416" s="239"/>
      <c r="G416" s="240">
        <f>ROUND(E416*F416,2)</f>
        <v>0</v>
      </c>
      <c r="H416" s="239"/>
      <c r="I416" s="240">
        <f>ROUND(E416*H416,2)</f>
        <v>0</v>
      </c>
      <c r="J416" s="239"/>
      <c r="K416" s="240">
        <f>ROUND(E416*J416,2)</f>
        <v>0</v>
      </c>
      <c r="L416" s="240">
        <v>21</v>
      </c>
      <c r="M416" s="240">
        <f>G416*(1+L416/100)</f>
        <v>0</v>
      </c>
      <c r="N416" s="238">
        <v>3.8999999999999998E-3</v>
      </c>
      <c r="O416" s="238">
        <f>ROUND(E416*N416,2)</f>
        <v>0.01</v>
      </c>
      <c r="P416" s="238">
        <v>0</v>
      </c>
      <c r="Q416" s="238">
        <f>ROUND(E416*P416,2)</f>
        <v>0</v>
      </c>
      <c r="R416" s="240" t="s">
        <v>368</v>
      </c>
      <c r="S416" s="240" t="s">
        <v>166</v>
      </c>
      <c r="T416" s="241" t="s">
        <v>166</v>
      </c>
      <c r="U416" s="224">
        <v>0</v>
      </c>
      <c r="V416" s="224">
        <f>ROUND(E416*U416,2)</f>
        <v>0</v>
      </c>
      <c r="W416" s="224"/>
      <c r="X416" s="224" t="s">
        <v>369</v>
      </c>
      <c r="Y416" s="224" t="s">
        <v>169</v>
      </c>
      <c r="Z416" s="214"/>
      <c r="AA416" s="214"/>
      <c r="AB416" s="214"/>
      <c r="AC416" s="214"/>
      <c r="AD416" s="214"/>
      <c r="AE416" s="214"/>
      <c r="AF416" s="214"/>
      <c r="AG416" s="214" t="s">
        <v>370</v>
      </c>
      <c r="AH416" s="214"/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2" x14ac:dyDescent="0.2">
      <c r="A417" s="221"/>
      <c r="B417" s="222"/>
      <c r="C417" s="246" t="s">
        <v>677</v>
      </c>
      <c r="D417" s="225"/>
      <c r="E417" s="226">
        <v>1.9</v>
      </c>
      <c r="F417" s="224"/>
      <c r="G417" s="224"/>
      <c r="H417" s="224"/>
      <c r="I417" s="224"/>
      <c r="J417" s="224"/>
      <c r="K417" s="224"/>
      <c r="L417" s="224"/>
      <c r="M417" s="224"/>
      <c r="N417" s="223"/>
      <c r="O417" s="223"/>
      <c r="P417" s="223"/>
      <c r="Q417" s="223"/>
      <c r="R417" s="224"/>
      <c r="S417" s="224"/>
      <c r="T417" s="224"/>
      <c r="U417" s="224"/>
      <c r="V417" s="224"/>
      <c r="W417" s="224"/>
      <c r="X417" s="224"/>
      <c r="Y417" s="224"/>
      <c r="Z417" s="214"/>
      <c r="AA417" s="214"/>
      <c r="AB417" s="214"/>
      <c r="AC417" s="214"/>
      <c r="AD417" s="214"/>
      <c r="AE417" s="214"/>
      <c r="AF417" s="214"/>
      <c r="AG417" s="214" t="s">
        <v>172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1" x14ac:dyDescent="0.2">
      <c r="A418" s="235">
        <v>107</v>
      </c>
      <c r="B418" s="236" t="s">
        <v>680</v>
      </c>
      <c r="C418" s="245" t="s">
        <v>681</v>
      </c>
      <c r="D418" s="237" t="s">
        <v>389</v>
      </c>
      <c r="E418" s="238">
        <v>8</v>
      </c>
      <c r="F418" s="239"/>
      <c r="G418" s="240">
        <f>ROUND(E418*F418,2)</f>
        <v>0</v>
      </c>
      <c r="H418" s="239"/>
      <c r="I418" s="240">
        <f>ROUND(E418*H418,2)</f>
        <v>0</v>
      </c>
      <c r="J418" s="239"/>
      <c r="K418" s="240">
        <f>ROUND(E418*J418,2)</f>
        <v>0</v>
      </c>
      <c r="L418" s="240">
        <v>21</v>
      </c>
      <c r="M418" s="240">
        <f>G418*(1+L418/100)</f>
        <v>0</v>
      </c>
      <c r="N418" s="238">
        <v>2.0000000000000002E-5</v>
      </c>
      <c r="O418" s="238">
        <f>ROUND(E418*N418,2)</f>
        <v>0</v>
      </c>
      <c r="P418" s="238">
        <v>0</v>
      </c>
      <c r="Q418" s="238">
        <f>ROUND(E418*P418,2)</f>
        <v>0</v>
      </c>
      <c r="R418" s="240" t="s">
        <v>368</v>
      </c>
      <c r="S418" s="240" t="s">
        <v>166</v>
      </c>
      <c r="T418" s="241" t="s">
        <v>166</v>
      </c>
      <c r="U418" s="224">
        <v>0</v>
      </c>
      <c r="V418" s="224">
        <f>ROUND(E418*U418,2)</f>
        <v>0</v>
      </c>
      <c r="W418" s="224"/>
      <c r="X418" s="224" t="s">
        <v>369</v>
      </c>
      <c r="Y418" s="224" t="s">
        <v>169</v>
      </c>
      <c r="Z418" s="214"/>
      <c r="AA418" s="214"/>
      <c r="AB418" s="214"/>
      <c r="AC418" s="214"/>
      <c r="AD418" s="214"/>
      <c r="AE418" s="214"/>
      <c r="AF418" s="214"/>
      <c r="AG418" s="214" t="s">
        <v>370</v>
      </c>
      <c r="AH418" s="214"/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2" x14ac:dyDescent="0.2">
      <c r="A419" s="221"/>
      <c r="B419" s="222"/>
      <c r="C419" s="246" t="s">
        <v>682</v>
      </c>
      <c r="D419" s="225"/>
      <c r="E419" s="226">
        <v>8</v>
      </c>
      <c r="F419" s="224"/>
      <c r="G419" s="224"/>
      <c r="H419" s="224"/>
      <c r="I419" s="224"/>
      <c r="J419" s="224"/>
      <c r="K419" s="224"/>
      <c r="L419" s="224"/>
      <c r="M419" s="224"/>
      <c r="N419" s="223"/>
      <c r="O419" s="223"/>
      <c r="P419" s="223"/>
      <c r="Q419" s="223"/>
      <c r="R419" s="224"/>
      <c r="S419" s="224"/>
      <c r="T419" s="224"/>
      <c r="U419" s="224"/>
      <c r="V419" s="224"/>
      <c r="W419" s="224"/>
      <c r="X419" s="224"/>
      <c r="Y419" s="224"/>
      <c r="Z419" s="214"/>
      <c r="AA419" s="214"/>
      <c r="AB419" s="214"/>
      <c r="AC419" s="214"/>
      <c r="AD419" s="214"/>
      <c r="AE419" s="214"/>
      <c r="AF419" s="214"/>
      <c r="AG419" s="214" t="s">
        <v>172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1" x14ac:dyDescent="0.2">
      <c r="A420" s="235">
        <v>108</v>
      </c>
      <c r="B420" s="236" t="s">
        <v>683</v>
      </c>
      <c r="C420" s="245" t="s">
        <v>684</v>
      </c>
      <c r="D420" s="237" t="s">
        <v>476</v>
      </c>
      <c r="E420" s="238">
        <v>0.33356000000000002</v>
      </c>
      <c r="F420" s="239"/>
      <c r="G420" s="240">
        <f>ROUND(E420*F420,2)</f>
        <v>0</v>
      </c>
      <c r="H420" s="239"/>
      <c r="I420" s="240">
        <f>ROUND(E420*H420,2)</f>
        <v>0</v>
      </c>
      <c r="J420" s="239"/>
      <c r="K420" s="240">
        <f>ROUND(E420*J420,2)</f>
        <v>0</v>
      </c>
      <c r="L420" s="240">
        <v>21</v>
      </c>
      <c r="M420" s="240">
        <f>G420*(1+L420/100)</f>
        <v>0</v>
      </c>
      <c r="N420" s="238">
        <v>0</v>
      </c>
      <c r="O420" s="238">
        <f>ROUND(E420*N420,2)</f>
        <v>0</v>
      </c>
      <c r="P420" s="238">
        <v>0</v>
      </c>
      <c r="Q420" s="238">
        <f>ROUND(E420*P420,2)</f>
        <v>0</v>
      </c>
      <c r="R420" s="240" t="s">
        <v>655</v>
      </c>
      <c r="S420" s="240" t="s">
        <v>166</v>
      </c>
      <c r="T420" s="241" t="s">
        <v>166</v>
      </c>
      <c r="U420" s="224">
        <v>4.7370000000000001</v>
      </c>
      <c r="V420" s="224">
        <f>ROUND(E420*U420,2)</f>
        <v>1.58</v>
      </c>
      <c r="W420" s="224"/>
      <c r="X420" s="224" t="s">
        <v>489</v>
      </c>
      <c r="Y420" s="224" t="s">
        <v>169</v>
      </c>
      <c r="Z420" s="214"/>
      <c r="AA420" s="214"/>
      <c r="AB420" s="214"/>
      <c r="AC420" s="214"/>
      <c r="AD420" s="214"/>
      <c r="AE420" s="214"/>
      <c r="AF420" s="214"/>
      <c r="AG420" s="214" t="s">
        <v>490</v>
      </c>
      <c r="AH420" s="214"/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2" x14ac:dyDescent="0.2">
      <c r="A421" s="221"/>
      <c r="B421" s="222"/>
      <c r="C421" s="254" t="s">
        <v>650</v>
      </c>
      <c r="D421" s="252"/>
      <c r="E421" s="252"/>
      <c r="F421" s="252"/>
      <c r="G421" s="252"/>
      <c r="H421" s="224"/>
      <c r="I421" s="224"/>
      <c r="J421" s="224"/>
      <c r="K421" s="224"/>
      <c r="L421" s="224"/>
      <c r="M421" s="224"/>
      <c r="N421" s="223"/>
      <c r="O421" s="223"/>
      <c r="P421" s="223"/>
      <c r="Q421" s="223"/>
      <c r="R421" s="224"/>
      <c r="S421" s="224"/>
      <c r="T421" s="224"/>
      <c r="U421" s="224"/>
      <c r="V421" s="224"/>
      <c r="W421" s="224"/>
      <c r="X421" s="224"/>
      <c r="Y421" s="224"/>
      <c r="Z421" s="214"/>
      <c r="AA421" s="214"/>
      <c r="AB421" s="214"/>
      <c r="AC421" s="214"/>
      <c r="AD421" s="214"/>
      <c r="AE421" s="214"/>
      <c r="AF421" s="214"/>
      <c r="AG421" s="214" t="s">
        <v>290</v>
      </c>
      <c r="AH421" s="214"/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2" x14ac:dyDescent="0.2">
      <c r="A422" s="221"/>
      <c r="B422" s="222"/>
      <c r="C422" s="246" t="s">
        <v>491</v>
      </c>
      <c r="D422" s="225"/>
      <c r="E422" s="226"/>
      <c r="F422" s="224"/>
      <c r="G422" s="224"/>
      <c r="H422" s="224"/>
      <c r="I422" s="224"/>
      <c r="J422" s="224"/>
      <c r="K422" s="224"/>
      <c r="L422" s="224"/>
      <c r="M422" s="224"/>
      <c r="N422" s="223"/>
      <c r="O422" s="223"/>
      <c r="P422" s="223"/>
      <c r="Q422" s="223"/>
      <c r="R422" s="224"/>
      <c r="S422" s="224"/>
      <c r="T422" s="224"/>
      <c r="U422" s="224"/>
      <c r="V422" s="224"/>
      <c r="W422" s="224"/>
      <c r="X422" s="224"/>
      <c r="Y422" s="224"/>
      <c r="Z422" s="214"/>
      <c r="AA422" s="214"/>
      <c r="AB422" s="214"/>
      <c r="AC422" s="214"/>
      <c r="AD422" s="214"/>
      <c r="AE422" s="214"/>
      <c r="AF422" s="214"/>
      <c r="AG422" s="214" t="s">
        <v>172</v>
      </c>
      <c r="AH422" s="214">
        <v>0</v>
      </c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3" x14ac:dyDescent="0.2">
      <c r="A423" s="221"/>
      <c r="B423" s="222"/>
      <c r="C423" s="246" t="s">
        <v>685</v>
      </c>
      <c r="D423" s="225"/>
      <c r="E423" s="226"/>
      <c r="F423" s="224"/>
      <c r="G423" s="224"/>
      <c r="H423" s="224"/>
      <c r="I423" s="224"/>
      <c r="J423" s="224"/>
      <c r="K423" s="224"/>
      <c r="L423" s="224"/>
      <c r="M423" s="224"/>
      <c r="N423" s="223"/>
      <c r="O423" s="223"/>
      <c r="P423" s="223"/>
      <c r="Q423" s="223"/>
      <c r="R423" s="224"/>
      <c r="S423" s="224"/>
      <c r="T423" s="224"/>
      <c r="U423" s="224"/>
      <c r="V423" s="224"/>
      <c r="W423" s="224"/>
      <c r="X423" s="224"/>
      <c r="Y423" s="224"/>
      <c r="Z423" s="214"/>
      <c r="AA423" s="214"/>
      <c r="AB423" s="214"/>
      <c r="AC423" s="214"/>
      <c r="AD423" s="214"/>
      <c r="AE423" s="214"/>
      <c r="AF423" s="214"/>
      <c r="AG423" s="214" t="s">
        <v>172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3" x14ac:dyDescent="0.2">
      <c r="A424" s="221"/>
      <c r="B424" s="222"/>
      <c r="C424" s="246" t="s">
        <v>686</v>
      </c>
      <c r="D424" s="225"/>
      <c r="E424" s="226">
        <v>0.33356000000000002</v>
      </c>
      <c r="F424" s="224"/>
      <c r="G424" s="224"/>
      <c r="H424" s="224"/>
      <c r="I424" s="224"/>
      <c r="J424" s="224"/>
      <c r="K424" s="224"/>
      <c r="L424" s="224"/>
      <c r="M424" s="224"/>
      <c r="N424" s="223"/>
      <c r="O424" s="223"/>
      <c r="P424" s="223"/>
      <c r="Q424" s="223"/>
      <c r="R424" s="224"/>
      <c r="S424" s="224"/>
      <c r="T424" s="224"/>
      <c r="U424" s="224"/>
      <c r="V424" s="224"/>
      <c r="W424" s="224"/>
      <c r="X424" s="224"/>
      <c r="Y424" s="224"/>
      <c r="Z424" s="214"/>
      <c r="AA424" s="214"/>
      <c r="AB424" s="214"/>
      <c r="AC424" s="214"/>
      <c r="AD424" s="214"/>
      <c r="AE424" s="214"/>
      <c r="AF424" s="214"/>
      <c r="AG424" s="214" t="s">
        <v>172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x14ac:dyDescent="0.2">
      <c r="A425" s="228" t="s">
        <v>161</v>
      </c>
      <c r="B425" s="229" t="s">
        <v>115</v>
      </c>
      <c r="C425" s="244" t="s">
        <v>116</v>
      </c>
      <c r="D425" s="230"/>
      <c r="E425" s="231"/>
      <c r="F425" s="232"/>
      <c r="G425" s="232">
        <f>SUMIF(AG426:AG436,"&lt;&gt;NOR",G426:G436)</f>
        <v>0</v>
      </c>
      <c r="H425" s="232"/>
      <c r="I425" s="232">
        <f>SUM(I426:I436)</f>
        <v>0</v>
      </c>
      <c r="J425" s="232"/>
      <c r="K425" s="232">
        <f>SUM(K426:K436)</f>
        <v>0</v>
      </c>
      <c r="L425" s="232"/>
      <c r="M425" s="232">
        <f>SUM(M426:M436)</f>
        <v>0</v>
      </c>
      <c r="N425" s="231"/>
      <c r="O425" s="231">
        <f>SUM(O426:O436)</f>
        <v>0</v>
      </c>
      <c r="P425" s="231"/>
      <c r="Q425" s="231">
        <f>SUM(Q426:Q436)</f>
        <v>0.53</v>
      </c>
      <c r="R425" s="232"/>
      <c r="S425" s="232"/>
      <c r="T425" s="233"/>
      <c r="U425" s="227"/>
      <c r="V425" s="227">
        <f>SUM(V426:V436)</f>
        <v>12.610000000000001</v>
      </c>
      <c r="W425" s="227"/>
      <c r="X425" s="227"/>
      <c r="Y425" s="227"/>
      <c r="AG425" t="s">
        <v>162</v>
      </c>
    </row>
    <row r="426" spans="1:60" ht="22.5" outlineLevel="1" x14ac:dyDescent="0.2">
      <c r="A426" s="235">
        <v>109</v>
      </c>
      <c r="B426" s="236" t="s">
        <v>687</v>
      </c>
      <c r="C426" s="245" t="s">
        <v>688</v>
      </c>
      <c r="D426" s="237" t="s">
        <v>294</v>
      </c>
      <c r="E426" s="238">
        <v>37.777500000000003</v>
      </c>
      <c r="F426" s="239"/>
      <c r="G426" s="240">
        <f>ROUND(E426*F426,2)</f>
        <v>0</v>
      </c>
      <c r="H426" s="239"/>
      <c r="I426" s="240">
        <f>ROUND(E426*H426,2)</f>
        <v>0</v>
      </c>
      <c r="J426" s="239"/>
      <c r="K426" s="240">
        <f>ROUND(E426*J426,2)</f>
        <v>0</v>
      </c>
      <c r="L426" s="240">
        <v>21</v>
      </c>
      <c r="M426" s="240">
        <f>G426*(1+L426/100)</f>
        <v>0</v>
      </c>
      <c r="N426" s="238">
        <v>0</v>
      </c>
      <c r="O426" s="238">
        <f>ROUND(E426*N426,2)</f>
        <v>0</v>
      </c>
      <c r="P426" s="238">
        <v>1.4E-2</v>
      </c>
      <c r="Q426" s="238">
        <f>ROUND(E426*P426,2)</f>
        <v>0.53</v>
      </c>
      <c r="R426" s="240" t="s">
        <v>689</v>
      </c>
      <c r="S426" s="240" t="s">
        <v>166</v>
      </c>
      <c r="T426" s="241" t="s">
        <v>166</v>
      </c>
      <c r="U426" s="224">
        <v>0.28999999999999998</v>
      </c>
      <c r="V426" s="224">
        <f>ROUND(E426*U426,2)</f>
        <v>10.96</v>
      </c>
      <c r="W426" s="224"/>
      <c r="X426" s="224" t="s">
        <v>279</v>
      </c>
      <c r="Y426" s="224" t="s">
        <v>169</v>
      </c>
      <c r="Z426" s="214"/>
      <c r="AA426" s="214"/>
      <c r="AB426" s="214"/>
      <c r="AC426" s="214"/>
      <c r="AD426" s="214"/>
      <c r="AE426" s="214"/>
      <c r="AF426" s="214"/>
      <c r="AG426" s="214" t="s">
        <v>303</v>
      </c>
      <c r="AH426" s="214"/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2" x14ac:dyDescent="0.2">
      <c r="A427" s="221"/>
      <c r="B427" s="222"/>
      <c r="C427" s="246" t="s">
        <v>636</v>
      </c>
      <c r="D427" s="225"/>
      <c r="E427" s="226">
        <v>37.777500000000003</v>
      </c>
      <c r="F427" s="224"/>
      <c r="G427" s="224"/>
      <c r="H427" s="224"/>
      <c r="I427" s="224"/>
      <c r="J427" s="224"/>
      <c r="K427" s="224"/>
      <c r="L427" s="224"/>
      <c r="M427" s="224"/>
      <c r="N427" s="223"/>
      <c r="O427" s="223"/>
      <c r="P427" s="223"/>
      <c r="Q427" s="223"/>
      <c r="R427" s="224"/>
      <c r="S427" s="224"/>
      <c r="T427" s="224"/>
      <c r="U427" s="224"/>
      <c r="V427" s="224"/>
      <c r="W427" s="224"/>
      <c r="X427" s="224"/>
      <c r="Y427" s="224"/>
      <c r="Z427" s="214"/>
      <c r="AA427" s="214"/>
      <c r="AB427" s="214"/>
      <c r="AC427" s="214"/>
      <c r="AD427" s="214"/>
      <c r="AE427" s="214"/>
      <c r="AF427" s="214"/>
      <c r="AG427" s="214" t="s">
        <v>172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1" x14ac:dyDescent="0.2">
      <c r="A428" s="235">
        <v>110</v>
      </c>
      <c r="B428" s="236" t="s">
        <v>690</v>
      </c>
      <c r="C428" s="245" t="s">
        <v>691</v>
      </c>
      <c r="D428" s="237" t="s">
        <v>294</v>
      </c>
      <c r="E428" s="238">
        <v>16.4025</v>
      </c>
      <c r="F428" s="239"/>
      <c r="G428" s="240">
        <f>ROUND(E428*F428,2)</f>
        <v>0</v>
      </c>
      <c r="H428" s="239"/>
      <c r="I428" s="240">
        <f>ROUND(E428*H428,2)</f>
        <v>0</v>
      </c>
      <c r="J428" s="239"/>
      <c r="K428" s="240">
        <f>ROUND(E428*J428,2)</f>
        <v>0</v>
      </c>
      <c r="L428" s="240">
        <v>21</v>
      </c>
      <c r="M428" s="240">
        <f>G428*(1+L428/100)</f>
        <v>0</v>
      </c>
      <c r="N428" s="238">
        <v>0</v>
      </c>
      <c r="O428" s="238">
        <f>ROUND(E428*N428,2)</f>
        <v>0</v>
      </c>
      <c r="P428" s="238">
        <v>0</v>
      </c>
      <c r="Q428" s="238">
        <f>ROUND(E428*P428,2)</f>
        <v>0</v>
      </c>
      <c r="R428" s="240" t="s">
        <v>689</v>
      </c>
      <c r="S428" s="240" t="s">
        <v>166</v>
      </c>
      <c r="T428" s="241" t="s">
        <v>166</v>
      </c>
      <c r="U428" s="224">
        <v>0.1</v>
      </c>
      <c r="V428" s="224">
        <f>ROUND(E428*U428,2)</f>
        <v>1.64</v>
      </c>
      <c r="W428" s="224"/>
      <c r="X428" s="224" t="s">
        <v>279</v>
      </c>
      <c r="Y428" s="224" t="s">
        <v>169</v>
      </c>
      <c r="Z428" s="214"/>
      <c r="AA428" s="214"/>
      <c r="AB428" s="214"/>
      <c r="AC428" s="214"/>
      <c r="AD428" s="214"/>
      <c r="AE428" s="214"/>
      <c r="AF428" s="214"/>
      <c r="AG428" s="214" t="s">
        <v>303</v>
      </c>
      <c r="AH428" s="214"/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2" x14ac:dyDescent="0.2">
      <c r="A429" s="221"/>
      <c r="B429" s="222"/>
      <c r="C429" s="246" t="s">
        <v>692</v>
      </c>
      <c r="D429" s="225"/>
      <c r="E429" s="226">
        <v>16.4025</v>
      </c>
      <c r="F429" s="224"/>
      <c r="G429" s="224"/>
      <c r="H429" s="224"/>
      <c r="I429" s="224"/>
      <c r="J429" s="224"/>
      <c r="K429" s="224"/>
      <c r="L429" s="224"/>
      <c r="M429" s="224"/>
      <c r="N429" s="223"/>
      <c r="O429" s="223"/>
      <c r="P429" s="223"/>
      <c r="Q429" s="223"/>
      <c r="R429" s="224"/>
      <c r="S429" s="224"/>
      <c r="T429" s="224"/>
      <c r="U429" s="224"/>
      <c r="V429" s="224"/>
      <c r="W429" s="224"/>
      <c r="X429" s="224"/>
      <c r="Y429" s="224"/>
      <c r="Z429" s="214"/>
      <c r="AA429" s="214"/>
      <c r="AB429" s="214"/>
      <c r="AC429" s="214"/>
      <c r="AD429" s="214"/>
      <c r="AE429" s="214"/>
      <c r="AF429" s="214"/>
      <c r="AG429" s="214" t="s">
        <v>172</v>
      </c>
      <c r="AH429" s="214">
        <v>0</v>
      </c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ht="22.5" outlineLevel="1" x14ac:dyDescent="0.2">
      <c r="A430" s="235">
        <v>111</v>
      </c>
      <c r="B430" s="236" t="s">
        <v>693</v>
      </c>
      <c r="C430" s="245" t="s">
        <v>694</v>
      </c>
      <c r="D430" s="237" t="s">
        <v>294</v>
      </c>
      <c r="E430" s="238">
        <v>18.862870000000001</v>
      </c>
      <c r="F430" s="239"/>
      <c r="G430" s="240">
        <f>ROUND(E430*F430,2)</f>
        <v>0</v>
      </c>
      <c r="H430" s="239"/>
      <c r="I430" s="240">
        <f>ROUND(E430*H430,2)</f>
        <v>0</v>
      </c>
      <c r="J430" s="239"/>
      <c r="K430" s="240">
        <f>ROUND(E430*J430,2)</f>
        <v>0</v>
      </c>
      <c r="L430" s="240">
        <v>21</v>
      </c>
      <c r="M430" s="240">
        <f>G430*(1+L430/100)</f>
        <v>0</v>
      </c>
      <c r="N430" s="238">
        <v>2.0000000000000001E-4</v>
      </c>
      <c r="O430" s="238">
        <f>ROUND(E430*N430,2)</f>
        <v>0</v>
      </c>
      <c r="P430" s="238">
        <v>0</v>
      </c>
      <c r="Q430" s="238">
        <f>ROUND(E430*P430,2)</f>
        <v>0</v>
      </c>
      <c r="R430" s="240" t="s">
        <v>368</v>
      </c>
      <c r="S430" s="240" t="s">
        <v>166</v>
      </c>
      <c r="T430" s="241" t="s">
        <v>166</v>
      </c>
      <c r="U430" s="224">
        <v>0</v>
      </c>
      <c r="V430" s="224">
        <f>ROUND(E430*U430,2)</f>
        <v>0</v>
      </c>
      <c r="W430" s="224"/>
      <c r="X430" s="224" t="s">
        <v>369</v>
      </c>
      <c r="Y430" s="224" t="s">
        <v>169</v>
      </c>
      <c r="Z430" s="214"/>
      <c r="AA430" s="214"/>
      <c r="AB430" s="214"/>
      <c r="AC430" s="214"/>
      <c r="AD430" s="214"/>
      <c r="AE430" s="214"/>
      <c r="AF430" s="214"/>
      <c r="AG430" s="214" t="s">
        <v>370</v>
      </c>
      <c r="AH430" s="214"/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2" x14ac:dyDescent="0.2">
      <c r="A431" s="221"/>
      <c r="B431" s="222"/>
      <c r="C431" s="246" t="s">
        <v>695</v>
      </c>
      <c r="D431" s="225"/>
      <c r="E431" s="226">
        <v>18.862880000000001</v>
      </c>
      <c r="F431" s="224"/>
      <c r="G431" s="224"/>
      <c r="H431" s="224"/>
      <c r="I431" s="224"/>
      <c r="J431" s="224"/>
      <c r="K431" s="224"/>
      <c r="L431" s="224"/>
      <c r="M431" s="224"/>
      <c r="N431" s="223"/>
      <c r="O431" s="223"/>
      <c r="P431" s="223"/>
      <c r="Q431" s="223"/>
      <c r="R431" s="224"/>
      <c r="S431" s="224"/>
      <c r="T431" s="224"/>
      <c r="U431" s="224"/>
      <c r="V431" s="224"/>
      <c r="W431" s="224"/>
      <c r="X431" s="224"/>
      <c r="Y431" s="224"/>
      <c r="Z431" s="214"/>
      <c r="AA431" s="214"/>
      <c r="AB431" s="214"/>
      <c r="AC431" s="214"/>
      <c r="AD431" s="214"/>
      <c r="AE431" s="214"/>
      <c r="AF431" s="214"/>
      <c r="AG431" s="214" t="s">
        <v>172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1" x14ac:dyDescent="0.2">
      <c r="A432" s="235">
        <v>112</v>
      </c>
      <c r="B432" s="236" t="s">
        <v>696</v>
      </c>
      <c r="C432" s="245" t="s">
        <v>697</v>
      </c>
      <c r="D432" s="237" t="s">
        <v>476</v>
      </c>
      <c r="E432" s="238">
        <v>3.7699999999999999E-3</v>
      </c>
      <c r="F432" s="239"/>
      <c r="G432" s="240">
        <f>ROUND(E432*F432,2)</f>
        <v>0</v>
      </c>
      <c r="H432" s="239"/>
      <c r="I432" s="240">
        <f>ROUND(E432*H432,2)</f>
        <v>0</v>
      </c>
      <c r="J432" s="239"/>
      <c r="K432" s="240">
        <f>ROUND(E432*J432,2)</f>
        <v>0</v>
      </c>
      <c r="L432" s="240">
        <v>21</v>
      </c>
      <c r="M432" s="240">
        <f>G432*(1+L432/100)</f>
        <v>0</v>
      </c>
      <c r="N432" s="238">
        <v>0</v>
      </c>
      <c r="O432" s="238">
        <f>ROUND(E432*N432,2)</f>
        <v>0</v>
      </c>
      <c r="P432" s="238">
        <v>0</v>
      </c>
      <c r="Q432" s="238">
        <f>ROUND(E432*P432,2)</f>
        <v>0</v>
      </c>
      <c r="R432" s="240" t="s">
        <v>689</v>
      </c>
      <c r="S432" s="240" t="s">
        <v>166</v>
      </c>
      <c r="T432" s="241" t="s">
        <v>166</v>
      </c>
      <c r="U432" s="224">
        <v>2.1779999999999999</v>
      </c>
      <c r="V432" s="224">
        <f>ROUND(E432*U432,2)</f>
        <v>0.01</v>
      </c>
      <c r="W432" s="224"/>
      <c r="X432" s="224" t="s">
        <v>489</v>
      </c>
      <c r="Y432" s="224" t="s">
        <v>169</v>
      </c>
      <c r="Z432" s="214"/>
      <c r="AA432" s="214"/>
      <c r="AB432" s="214"/>
      <c r="AC432" s="214"/>
      <c r="AD432" s="214"/>
      <c r="AE432" s="214"/>
      <c r="AF432" s="214"/>
      <c r="AG432" s="214" t="s">
        <v>490</v>
      </c>
      <c r="AH432" s="214"/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2" x14ac:dyDescent="0.2">
      <c r="A433" s="221"/>
      <c r="B433" s="222"/>
      <c r="C433" s="254" t="s">
        <v>650</v>
      </c>
      <c r="D433" s="252"/>
      <c r="E433" s="252"/>
      <c r="F433" s="252"/>
      <c r="G433" s="252"/>
      <c r="H433" s="224"/>
      <c r="I433" s="224"/>
      <c r="J433" s="224"/>
      <c r="K433" s="224"/>
      <c r="L433" s="224"/>
      <c r="M433" s="224"/>
      <c r="N433" s="223"/>
      <c r="O433" s="223"/>
      <c r="P433" s="223"/>
      <c r="Q433" s="223"/>
      <c r="R433" s="224"/>
      <c r="S433" s="224"/>
      <c r="T433" s="224"/>
      <c r="U433" s="224"/>
      <c r="V433" s="224"/>
      <c r="W433" s="224"/>
      <c r="X433" s="224"/>
      <c r="Y433" s="224"/>
      <c r="Z433" s="214"/>
      <c r="AA433" s="214"/>
      <c r="AB433" s="214"/>
      <c r="AC433" s="214"/>
      <c r="AD433" s="214"/>
      <c r="AE433" s="214"/>
      <c r="AF433" s="214"/>
      <c r="AG433" s="214" t="s">
        <v>290</v>
      </c>
      <c r="AH433" s="214"/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2" x14ac:dyDescent="0.2">
      <c r="A434" s="221"/>
      <c r="B434" s="222"/>
      <c r="C434" s="246" t="s">
        <v>491</v>
      </c>
      <c r="D434" s="225"/>
      <c r="E434" s="226"/>
      <c r="F434" s="224"/>
      <c r="G434" s="224"/>
      <c r="H434" s="224"/>
      <c r="I434" s="224"/>
      <c r="J434" s="224"/>
      <c r="K434" s="224"/>
      <c r="L434" s="224"/>
      <c r="M434" s="224"/>
      <c r="N434" s="223"/>
      <c r="O434" s="223"/>
      <c r="P434" s="223"/>
      <c r="Q434" s="223"/>
      <c r="R434" s="224"/>
      <c r="S434" s="224"/>
      <c r="T434" s="224"/>
      <c r="U434" s="224"/>
      <c r="V434" s="224"/>
      <c r="W434" s="224"/>
      <c r="X434" s="224"/>
      <c r="Y434" s="224"/>
      <c r="Z434" s="214"/>
      <c r="AA434" s="214"/>
      <c r="AB434" s="214"/>
      <c r="AC434" s="214"/>
      <c r="AD434" s="214"/>
      <c r="AE434" s="214"/>
      <c r="AF434" s="214"/>
      <c r="AG434" s="214" t="s">
        <v>172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3" x14ac:dyDescent="0.2">
      <c r="A435" s="221"/>
      <c r="B435" s="222"/>
      <c r="C435" s="246" t="s">
        <v>698</v>
      </c>
      <c r="D435" s="225"/>
      <c r="E435" s="226"/>
      <c r="F435" s="224"/>
      <c r="G435" s="224"/>
      <c r="H435" s="224"/>
      <c r="I435" s="224"/>
      <c r="J435" s="224"/>
      <c r="K435" s="224"/>
      <c r="L435" s="224"/>
      <c r="M435" s="224"/>
      <c r="N435" s="223"/>
      <c r="O435" s="223"/>
      <c r="P435" s="223"/>
      <c r="Q435" s="223"/>
      <c r="R435" s="224"/>
      <c r="S435" s="224"/>
      <c r="T435" s="224"/>
      <c r="U435" s="224"/>
      <c r="V435" s="224"/>
      <c r="W435" s="224"/>
      <c r="X435" s="224"/>
      <c r="Y435" s="224"/>
      <c r="Z435" s="214"/>
      <c r="AA435" s="214"/>
      <c r="AB435" s="214"/>
      <c r="AC435" s="214"/>
      <c r="AD435" s="214"/>
      <c r="AE435" s="214"/>
      <c r="AF435" s="214"/>
      <c r="AG435" s="214" t="s">
        <v>172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3" x14ac:dyDescent="0.2">
      <c r="A436" s="221"/>
      <c r="B436" s="222"/>
      <c r="C436" s="246" t="s">
        <v>699</v>
      </c>
      <c r="D436" s="225"/>
      <c r="E436" s="226">
        <v>3.7699999999999999E-3</v>
      </c>
      <c r="F436" s="224"/>
      <c r="G436" s="224"/>
      <c r="H436" s="224"/>
      <c r="I436" s="224"/>
      <c r="J436" s="224"/>
      <c r="K436" s="224"/>
      <c r="L436" s="224"/>
      <c r="M436" s="224"/>
      <c r="N436" s="223"/>
      <c r="O436" s="223"/>
      <c r="P436" s="223"/>
      <c r="Q436" s="223"/>
      <c r="R436" s="224"/>
      <c r="S436" s="224"/>
      <c r="T436" s="224"/>
      <c r="U436" s="224"/>
      <c r="V436" s="224"/>
      <c r="W436" s="224"/>
      <c r="X436" s="224"/>
      <c r="Y436" s="224"/>
      <c r="Z436" s="214"/>
      <c r="AA436" s="214"/>
      <c r="AB436" s="214"/>
      <c r="AC436" s="214"/>
      <c r="AD436" s="214"/>
      <c r="AE436" s="214"/>
      <c r="AF436" s="214"/>
      <c r="AG436" s="214" t="s">
        <v>172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x14ac:dyDescent="0.2">
      <c r="A437" s="228" t="s">
        <v>161</v>
      </c>
      <c r="B437" s="229" t="s">
        <v>117</v>
      </c>
      <c r="C437" s="244" t="s">
        <v>118</v>
      </c>
      <c r="D437" s="230"/>
      <c r="E437" s="231"/>
      <c r="F437" s="232"/>
      <c r="G437" s="232">
        <f>SUMIF(AG438:AG449,"&lt;&gt;NOR",G438:G449)</f>
        <v>0</v>
      </c>
      <c r="H437" s="232"/>
      <c r="I437" s="232">
        <f>SUM(I438:I449)</f>
        <v>0</v>
      </c>
      <c r="J437" s="232"/>
      <c r="K437" s="232">
        <f>SUM(K438:K449)</f>
        <v>0</v>
      </c>
      <c r="L437" s="232"/>
      <c r="M437" s="232">
        <f>SUM(M438:M449)</f>
        <v>0</v>
      </c>
      <c r="N437" s="231"/>
      <c r="O437" s="231">
        <f>SUM(O438:O449)</f>
        <v>7.0000000000000007E-2</v>
      </c>
      <c r="P437" s="231"/>
      <c r="Q437" s="231">
        <f>SUM(Q438:Q449)</f>
        <v>0</v>
      </c>
      <c r="R437" s="232"/>
      <c r="S437" s="232"/>
      <c r="T437" s="233"/>
      <c r="U437" s="227"/>
      <c r="V437" s="227">
        <f>SUM(V438:V449)</f>
        <v>7.87</v>
      </c>
      <c r="W437" s="227"/>
      <c r="X437" s="227"/>
      <c r="Y437" s="227"/>
      <c r="AG437" t="s">
        <v>162</v>
      </c>
    </row>
    <row r="438" spans="1:60" outlineLevel="1" x14ac:dyDescent="0.2">
      <c r="A438" s="235">
        <v>113</v>
      </c>
      <c r="B438" s="236" t="s">
        <v>700</v>
      </c>
      <c r="C438" s="245" t="s">
        <v>701</v>
      </c>
      <c r="D438" s="237" t="s">
        <v>389</v>
      </c>
      <c r="E438" s="238">
        <v>2</v>
      </c>
      <c r="F438" s="239"/>
      <c r="G438" s="240">
        <f>ROUND(E438*F438,2)</f>
        <v>0</v>
      </c>
      <c r="H438" s="239"/>
      <c r="I438" s="240">
        <f>ROUND(E438*H438,2)</f>
        <v>0</v>
      </c>
      <c r="J438" s="239"/>
      <c r="K438" s="240">
        <f>ROUND(E438*J438,2)</f>
        <v>0</v>
      </c>
      <c r="L438" s="240">
        <v>21</v>
      </c>
      <c r="M438" s="240">
        <f>G438*(1+L438/100)</f>
        <v>0</v>
      </c>
      <c r="N438" s="238">
        <v>4.2999999999999999E-4</v>
      </c>
      <c r="O438" s="238">
        <f>ROUND(E438*N438,2)</f>
        <v>0</v>
      </c>
      <c r="P438" s="238">
        <v>0</v>
      </c>
      <c r="Q438" s="238">
        <f>ROUND(E438*P438,2)</f>
        <v>0</v>
      </c>
      <c r="R438" s="240" t="s">
        <v>702</v>
      </c>
      <c r="S438" s="240" t="s">
        <v>166</v>
      </c>
      <c r="T438" s="241" t="s">
        <v>166</v>
      </c>
      <c r="U438" s="224">
        <v>3.82</v>
      </c>
      <c r="V438" s="224">
        <f>ROUND(E438*U438,2)</f>
        <v>7.64</v>
      </c>
      <c r="W438" s="224"/>
      <c r="X438" s="224" t="s">
        <v>279</v>
      </c>
      <c r="Y438" s="224" t="s">
        <v>169</v>
      </c>
      <c r="Z438" s="214"/>
      <c r="AA438" s="214"/>
      <c r="AB438" s="214"/>
      <c r="AC438" s="214"/>
      <c r="AD438" s="214"/>
      <c r="AE438" s="214"/>
      <c r="AF438" s="214"/>
      <c r="AG438" s="214" t="s">
        <v>303</v>
      </c>
      <c r="AH438" s="214"/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2" x14ac:dyDescent="0.2">
      <c r="A439" s="221"/>
      <c r="B439" s="222"/>
      <c r="C439" s="246" t="s">
        <v>543</v>
      </c>
      <c r="D439" s="225"/>
      <c r="E439" s="226">
        <v>2</v>
      </c>
      <c r="F439" s="224"/>
      <c r="G439" s="224"/>
      <c r="H439" s="224"/>
      <c r="I439" s="224"/>
      <c r="J439" s="224"/>
      <c r="K439" s="224"/>
      <c r="L439" s="224"/>
      <c r="M439" s="224"/>
      <c r="N439" s="223"/>
      <c r="O439" s="223"/>
      <c r="P439" s="223"/>
      <c r="Q439" s="223"/>
      <c r="R439" s="224"/>
      <c r="S439" s="224"/>
      <c r="T439" s="224"/>
      <c r="U439" s="224"/>
      <c r="V439" s="224"/>
      <c r="W439" s="224"/>
      <c r="X439" s="224"/>
      <c r="Y439" s="224"/>
      <c r="Z439" s="214"/>
      <c r="AA439" s="214"/>
      <c r="AB439" s="214"/>
      <c r="AC439" s="214"/>
      <c r="AD439" s="214"/>
      <c r="AE439" s="214"/>
      <c r="AF439" s="214"/>
      <c r="AG439" s="214" t="s">
        <v>172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ht="22.5" outlineLevel="1" x14ac:dyDescent="0.2">
      <c r="A440" s="235">
        <v>114</v>
      </c>
      <c r="B440" s="236" t="s">
        <v>703</v>
      </c>
      <c r="C440" s="245" t="s">
        <v>704</v>
      </c>
      <c r="D440" s="237" t="s">
        <v>389</v>
      </c>
      <c r="E440" s="238">
        <v>1</v>
      </c>
      <c r="F440" s="239"/>
      <c r="G440" s="240">
        <f>ROUND(E440*F440,2)</f>
        <v>0</v>
      </c>
      <c r="H440" s="239"/>
      <c r="I440" s="240">
        <f>ROUND(E440*H440,2)</f>
        <v>0</v>
      </c>
      <c r="J440" s="239"/>
      <c r="K440" s="240">
        <f>ROUND(E440*J440,2)</f>
        <v>0</v>
      </c>
      <c r="L440" s="240">
        <v>21</v>
      </c>
      <c r="M440" s="240">
        <f>G440*(1+L440/100)</f>
        <v>0</v>
      </c>
      <c r="N440" s="238">
        <v>0.03</v>
      </c>
      <c r="O440" s="238">
        <f>ROUND(E440*N440,2)</f>
        <v>0.03</v>
      </c>
      <c r="P440" s="238">
        <v>0</v>
      </c>
      <c r="Q440" s="238">
        <f>ROUND(E440*P440,2)</f>
        <v>0</v>
      </c>
      <c r="R440" s="240" t="s">
        <v>368</v>
      </c>
      <c r="S440" s="240" t="s">
        <v>166</v>
      </c>
      <c r="T440" s="241" t="s">
        <v>166</v>
      </c>
      <c r="U440" s="224">
        <v>0</v>
      </c>
      <c r="V440" s="224">
        <f>ROUND(E440*U440,2)</f>
        <v>0</v>
      </c>
      <c r="W440" s="224"/>
      <c r="X440" s="224" t="s">
        <v>369</v>
      </c>
      <c r="Y440" s="224" t="s">
        <v>169</v>
      </c>
      <c r="Z440" s="214"/>
      <c r="AA440" s="214"/>
      <c r="AB440" s="214"/>
      <c r="AC440" s="214"/>
      <c r="AD440" s="214"/>
      <c r="AE440" s="214"/>
      <c r="AF440" s="214"/>
      <c r="AG440" s="214" t="s">
        <v>370</v>
      </c>
      <c r="AH440" s="214"/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2" x14ac:dyDescent="0.2">
      <c r="A441" s="221"/>
      <c r="B441" s="222"/>
      <c r="C441" s="246" t="s">
        <v>507</v>
      </c>
      <c r="D441" s="225"/>
      <c r="E441" s="226">
        <v>1</v>
      </c>
      <c r="F441" s="224"/>
      <c r="G441" s="224"/>
      <c r="H441" s="224"/>
      <c r="I441" s="224"/>
      <c r="J441" s="224"/>
      <c r="K441" s="224"/>
      <c r="L441" s="224"/>
      <c r="M441" s="224"/>
      <c r="N441" s="223"/>
      <c r="O441" s="223"/>
      <c r="P441" s="223"/>
      <c r="Q441" s="223"/>
      <c r="R441" s="224"/>
      <c r="S441" s="224"/>
      <c r="T441" s="224"/>
      <c r="U441" s="224"/>
      <c r="V441" s="224"/>
      <c r="W441" s="224"/>
      <c r="X441" s="224"/>
      <c r="Y441" s="224"/>
      <c r="Z441" s="214"/>
      <c r="AA441" s="214"/>
      <c r="AB441" s="214"/>
      <c r="AC441" s="214"/>
      <c r="AD441" s="214"/>
      <c r="AE441" s="214"/>
      <c r="AF441" s="214"/>
      <c r="AG441" s="214" t="s">
        <v>172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3" x14ac:dyDescent="0.2">
      <c r="A442" s="221"/>
      <c r="B442" s="222"/>
      <c r="C442" s="246" t="s">
        <v>705</v>
      </c>
      <c r="D442" s="225"/>
      <c r="E442" s="226"/>
      <c r="F442" s="224"/>
      <c r="G442" s="224"/>
      <c r="H442" s="224"/>
      <c r="I442" s="224"/>
      <c r="J442" s="224"/>
      <c r="K442" s="224"/>
      <c r="L442" s="224"/>
      <c r="M442" s="224"/>
      <c r="N442" s="223"/>
      <c r="O442" s="223"/>
      <c r="P442" s="223"/>
      <c r="Q442" s="223"/>
      <c r="R442" s="224"/>
      <c r="S442" s="224"/>
      <c r="T442" s="224"/>
      <c r="U442" s="224"/>
      <c r="V442" s="224"/>
      <c r="W442" s="224"/>
      <c r="X442" s="224"/>
      <c r="Y442" s="224"/>
      <c r="Z442" s="214"/>
      <c r="AA442" s="214"/>
      <c r="AB442" s="214"/>
      <c r="AC442" s="214"/>
      <c r="AD442" s="214"/>
      <c r="AE442" s="214"/>
      <c r="AF442" s="214"/>
      <c r="AG442" s="214" t="s">
        <v>172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ht="22.5" outlineLevel="1" x14ac:dyDescent="0.2">
      <c r="A443" s="235">
        <v>115</v>
      </c>
      <c r="B443" s="236" t="s">
        <v>706</v>
      </c>
      <c r="C443" s="245" t="s">
        <v>707</v>
      </c>
      <c r="D443" s="237" t="s">
        <v>389</v>
      </c>
      <c r="E443" s="238">
        <v>1</v>
      </c>
      <c r="F443" s="239"/>
      <c r="G443" s="240">
        <f>ROUND(E443*F443,2)</f>
        <v>0</v>
      </c>
      <c r="H443" s="239"/>
      <c r="I443" s="240">
        <f>ROUND(E443*H443,2)</f>
        <v>0</v>
      </c>
      <c r="J443" s="239"/>
      <c r="K443" s="240">
        <f>ROUND(E443*J443,2)</f>
        <v>0</v>
      </c>
      <c r="L443" s="240">
        <v>21</v>
      </c>
      <c r="M443" s="240">
        <f>G443*(1+L443/100)</f>
        <v>0</v>
      </c>
      <c r="N443" s="238">
        <v>3.7999999999999999E-2</v>
      </c>
      <c r="O443" s="238">
        <f>ROUND(E443*N443,2)</f>
        <v>0.04</v>
      </c>
      <c r="P443" s="238">
        <v>0</v>
      </c>
      <c r="Q443" s="238">
        <f>ROUND(E443*P443,2)</f>
        <v>0</v>
      </c>
      <c r="R443" s="240" t="s">
        <v>368</v>
      </c>
      <c r="S443" s="240" t="s">
        <v>166</v>
      </c>
      <c r="T443" s="241" t="s">
        <v>166</v>
      </c>
      <c r="U443" s="224">
        <v>0</v>
      </c>
      <c r="V443" s="224">
        <f>ROUND(E443*U443,2)</f>
        <v>0</v>
      </c>
      <c r="W443" s="224"/>
      <c r="X443" s="224" t="s">
        <v>369</v>
      </c>
      <c r="Y443" s="224" t="s">
        <v>169</v>
      </c>
      <c r="Z443" s="214"/>
      <c r="AA443" s="214"/>
      <c r="AB443" s="214"/>
      <c r="AC443" s="214"/>
      <c r="AD443" s="214"/>
      <c r="AE443" s="214"/>
      <c r="AF443" s="214"/>
      <c r="AG443" s="214" t="s">
        <v>370</v>
      </c>
      <c r="AH443" s="214"/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2" x14ac:dyDescent="0.2">
      <c r="A444" s="221"/>
      <c r="B444" s="222"/>
      <c r="C444" s="246" t="s">
        <v>507</v>
      </c>
      <c r="D444" s="225"/>
      <c r="E444" s="226">
        <v>1</v>
      </c>
      <c r="F444" s="224"/>
      <c r="G444" s="224"/>
      <c r="H444" s="224"/>
      <c r="I444" s="224"/>
      <c r="J444" s="224"/>
      <c r="K444" s="224"/>
      <c r="L444" s="224"/>
      <c r="M444" s="224"/>
      <c r="N444" s="223"/>
      <c r="O444" s="223"/>
      <c r="P444" s="223"/>
      <c r="Q444" s="223"/>
      <c r="R444" s="224"/>
      <c r="S444" s="224"/>
      <c r="T444" s="224"/>
      <c r="U444" s="224"/>
      <c r="V444" s="224"/>
      <c r="W444" s="224"/>
      <c r="X444" s="224"/>
      <c r="Y444" s="224"/>
      <c r="Z444" s="214"/>
      <c r="AA444" s="214"/>
      <c r="AB444" s="214"/>
      <c r="AC444" s="214"/>
      <c r="AD444" s="214"/>
      <c r="AE444" s="214"/>
      <c r="AF444" s="214"/>
      <c r="AG444" s="214" t="s">
        <v>172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3" x14ac:dyDescent="0.2">
      <c r="A445" s="221"/>
      <c r="B445" s="222"/>
      <c r="C445" s="246" t="s">
        <v>708</v>
      </c>
      <c r="D445" s="225"/>
      <c r="E445" s="226"/>
      <c r="F445" s="224"/>
      <c r="G445" s="224"/>
      <c r="H445" s="224"/>
      <c r="I445" s="224"/>
      <c r="J445" s="224"/>
      <c r="K445" s="224"/>
      <c r="L445" s="224"/>
      <c r="M445" s="224"/>
      <c r="N445" s="223"/>
      <c r="O445" s="223"/>
      <c r="P445" s="223"/>
      <c r="Q445" s="223"/>
      <c r="R445" s="224"/>
      <c r="S445" s="224"/>
      <c r="T445" s="224"/>
      <c r="U445" s="224"/>
      <c r="V445" s="224"/>
      <c r="W445" s="224"/>
      <c r="X445" s="224"/>
      <c r="Y445" s="224"/>
      <c r="Z445" s="214"/>
      <c r="AA445" s="214"/>
      <c r="AB445" s="214"/>
      <c r="AC445" s="214"/>
      <c r="AD445" s="214"/>
      <c r="AE445" s="214"/>
      <c r="AF445" s="214"/>
      <c r="AG445" s="214" t="s">
        <v>172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1" x14ac:dyDescent="0.2">
      <c r="A446" s="235">
        <v>116</v>
      </c>
      <c r="B446" s="236" t="s">
        <v>709</v>
      </c>
      <c r="C446" s="245" t="s">
        <v>598</v>
      </c>
      <c r="D446" s="237" t="s">
        <v>476</v>
      </c>
      <c r="E446" s="238">
        <v>6.8860000000000005E-2</v>
      </c>
      <c r="F446" s="239"/>
      <c r="G446" s="240">
        <f>ROUND(E446*F446,2)</f>
        <v>0</v>
      </c>
      <c r="H446" s="239"/>
      <c r="I446" s="240">
        <f>ROUND(E446*H446,2)</f>
        <v>0</v>
      </c>
      <c r="J446" s="239"/>
      <c r="K446" s="240">
        <f>ROUND(E446*J446,2)</f>
        <v>0</v>
      </c>
      <c r="L446" s="240">
        <v>21</v>
      </c>
      <c r="M446" s="240">
        <f>G446*(1+L446/100)</f>
        <v>0</v>
      </c>
      <c r="N446" s="238">
        <v>0</v>
      </c>
      <c r="O446" s="238">
        <f>ROUND(E446*N446,2)</f>
        <v>0</v>
      </c>
      <c r="P446" s="238">
        <v>0</v>
      </c>
      <c r="Q446" s="238">
        <f>ROUND(E446*P446,2)</f>
        <v>0</v>
      </c>
      <c r="R446" s="240"/>
      <c r="S446" s="240" t="s">
        <v>166</v>
      </c>
      <c r="T446" s="241" t="s">
        <v>166</v>
      </c>
      <c r="U446" s="224">
        <v>3.33</v>
      </c>
      <c r="V446" s="224">
        <f>ROUND(E446*U446,2)</f>
        <v>0.23</v>
      </c>
      <c r="W446" s="224"/>
      <c r="X446" s="224" t="s">
        <v>489</v>
      </c>
      <c r="Y446" s="224" t="s">
        <v>169</v>
      </c>
      <c r="Z446" s="214"/>
      <c r="AA446" s="214"/>
      <c r="AB446" s="214"/>
      <c r="AC446" s="214"/>
      <c r="AD446" s="214"/>
      <c r="AE446" s="214"/>
      <c r="AF446" s="214"/>
      <c r="AG446" s="214" t="s">
        <v>490</v>
      </c>
      <c r="AH446" s="214"/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2" x14ac:dyDescent="0.2">
      <c r="A447" s="221"/>
      <c r="B447" s="222"/>
      <c r="C447" s="246" t="s">
        <v>491</v>
      </c>
      <c r="D447" s="225"/>
      <c r="E447" s="226"/>
      <c r="F447" s="224"/>
      <c r="G447" s="224"/>
      <c r="H447" s="224"/>
      <c r="I447" s="224"/>
      <c r="J447" s="224"/>
      <c r="K447" s="224"/>
      <c r="L447" s="224"/>
      <c r="M447" s="224"/>
      <c r="N447" s="223"/>
      <c r="O447" s="223"/>
      <c r="P447" s="223"/>
      <c r="Q447" s="223"/>
      <c r="R447" s="224"/>
      <c r="S447" s="224"/>
      <c r="T447" s="224"/>
      <c r="U447" s="224"/>
      <c r="V447" s="224"/>
      <c r="W447" s="224"/>
      <c r="X447" s="224"/>
      <c r="Y447" s="224"/>
      <c r="Z447" s="214"/>
      <c r="AA447" s="214"/>
      <c r="AB447" s="214"/>
      <c r="AC447" s="214"/>
      <c r="AD447" s="214"/>
      <c r="AE447" s="214"/>
      <c r="AF447" s="214"/>
      <c r="AG447" s="214" t="s">
        <v>172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3" x14ac:dyDescent="0.2">
      <c r="A448" s="221"/>
      <c r="B448" s="222"/>
      <c r="C448" s="246" t="s">
        <v>710</v>
      </c>
      <c r="D448" s="225"/>
      <c r="E448" s="226"/>
      <c r="F448" s="224"/>
      <c r="G448" s="224"/>
      <c r="H448" s="224"/>
      <c r="I448" s="224"/>
      <c r="J448" s="224"/>
      <c r="K448" s="224"/>
      <c r="L448" s="224"/>
      <c r="M448" s="224"/>
      <c r="N448" s="223"/>
      <c r="O448" s="223"/>
      <c r="P448" s="223"/>
      <c r="Q448" s="223"/>
      <c r="R448" s="224"/>
      <c r="S448" s="224"/>
      <c r="T448" s="224"/>
      <c r="U448" s="224"/>
      <c r="V448" s="224"/>
      <c r="W448" s="224"/>
      <c r="X448" s="224"/>
      <c r="Y448" s="224"/>
      <c r="Z448" s="214"/>
      <c r="AA448" s="214"/>
      <c r="AB448" s="214"/>
      <c r="AC448" s="214"/>
      <c r="AD448" s="214"/>
      <c r="AE448" s="214"/>
      <c r="AF448" s="214"/>
      <c r="AG448" s="214" t="s">
        <v>172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3" x14ac:dyDescent="0.2">
      <c r="A449" s="221"/>
      <c r="B449" s="222"/>
      <c r="C449" s="246" t="s">
        <v>711</v>
      </c>
      <c r="D449" s="225"/>
      <c r="E449" s="226">
        <v>6.8860000000000005E-2</v>
      </c>
      <c r="F449" s="224"/>
      <c r="G449" s="224"/>
      <c r="H449" s="224"/>
      <c r="I449" s="224"/>
      <c r="J449" s="224"/>
      <c r="K449" s="224"/>
      <c r="L449" s="224"/>
      <c r="M449" s="224"/>
      <c r="N449" s="223"/>
      <c r="O449" s="223"/>
      <c r="P449" s="223"/>
      <c r="Q449" s="223"/>
      <c r="R449" s="224"/>
      <c r="S449" s="224"/>
      <c r="T449" s="224"/>
      <c r="U449" s="224"/>
      <c r="V449" s="224"/>
      <c r="W449" s="224"/>
      <c r="X449" s="224"/>
      <c r="Y449" s="224"/>
      <c r="Z449" s="214"/>
      <c r="AA449" s="214"/>
      <c r="AB449" s="214"/>
      <c r="AC449" s="214"/>
      <c r="AD449" s="214"/>
      <c r="AE449" s="214"/>
      <c r="AF449" s="214"/>
      <c r="AG449" s="214" t="s">
        <v>172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x14ac:dyDescent="0.2">
      <c r="A450" s="228" t="s">
        <v>161</v>
      </c>
      <c r="B450" s="229" t="s">
        <v>119</v>
      </c>
      <c r="C450" s="244" t="s">
        <v>120</v>
      </c>
      <c r="D450" s="230"/>
      <c r="E450" s="231"/>
      <c r="F450" s="232"/>
      <c r="G450" s="232">
        <f>SUMIF(AG451:AG454,"&lt;&gt;NOR",G451:G454)</f>
        <v>0</v>
      </c>
      <c r="H450" s="232"/>
      <c r="I450" s="232">
        <f>SUM(I451:I454)</f>
        <v>0</v>
      </c>
      <c r="J450" s="232"/>
      <c r="K450" s="232">
        <f>SUM(K451:K454)</f>
        <v>0</v>
      </c>
      <c r="L450" s="232"/>
      <c r="M450" s="232">
        <f>SUM(M451:M454)</f>
        <v>0</v>
      </c>
      <c r="N450" s="231"/>
      <c r="O450" s="231">
        <f>SUM(O451:O454)</f>
        <v>0</v>
      </c>
      <c r="P450" s="231"/>
      <c r="Q450" s="231">
        <f>SUM(Q451:Q454)</f>
        <v>0</v>
      </c>
      <c r="R450" s="232"/>
      <c r="S450" s="232"/>
      <c r="T450" s="233"/>
      <c r="U450" s="227"/>
      <c r="V450" s="227">
        <f>SUM(V451:V454)</f>
        <v>0.61</v>
      </c>
      <c r="W450" s="227"/>
      <c r="X450" s="227"/>
      <c r="Y450" s="227"/>
      <c r="AG450" t="s">
        <v>162</v>
      </c>
    </row>
    <row r="451" spans="1:60" outlineLevel="1" x14ac:dyDescent="0.2">
      <c r="A451" s="235">
        <v>117</v>
      </c>
      <c r="B451" s="236" t="s">
        <v>712</v>
      </c>
      <c r="C451" s="245" t="s">
        <v>713</v>
      </c>
      <c r="D451" s="237" t="s">
        <v>294</v>
      </c>
      <c r="E451" s="238">
        <v>2</v>
      </c>
      <c r="F451" s="239"/>
      <c r="G451" s="240">
        <f>ROUND(E451*F451,2)</f>
        <v>0</v>
      </c>
      <c r="H451" s="239"/>
      <c r="I451" s="240">
        <f>ROUND(E451*H451,2)</f>
        <v>0</v>
      </c>
      <c r="J451" s="239"/>
      <c r="K451" s="240">
        <f>ROUND(E451*J451,2)</f>
        <v>0</v>
      </c>
      <c r="L451" s="240">
        <v>21</v>
      </c>
      <c r="M451" s="240">
        <f>G451*(1+L451/100)</f>
        <v>0</v>
      </c>
      <c r="N451" s="238">
        <v>2.5000000000000001E-4</v>
      </c>
      <c r="O451" s="238">
        <f>ROUND(E451*N451,2)</f>
        <v>0</v>
      </c>
      <c r="P451" s="238">
        <v>0</v>
      </c>
      <c r="Q451" s="238">
        <f>ROUND(E451*P451,2)</f>
        <v>0</v>
      </c>
      <c r="R451" s="240" t="s">
        <v>714</v>
      </c>
      <c r="S451" s="240" t="s">
        <v>166</v>
      </c>
      <c r="T451" s="241" t="s">
        <v>166</v>
      </c>
      <c r="U451" s="224">
        <v>0.30599999999999999</v>
      </c>
      <c r="V451" s="224">
        <f>ROUND(E451*U451,2)</f>
        <v>0.61</v>
      </c>
      <c r="W451" s="224"/>
      <c r="X451" s="224" t="s">
        <v>279</v>
      </c>
      <c r="Y451" s="224" t="s">
        <v>169</v>
      </c>
      <c r="Z451" s="214"/>
      <c r="AA451" s="214"/>
      <c r="AB451" s="214"/>
      <c r="AC451" s="214"/>
      <c r="AD451" s="214"/>
      <c r="AE451" s="214"/>
      <c r="AF451" s="214"/>
      <c r="AG451" s="214" t="s">
        <v>303</v>
      </c>
      <c r="AH451" s="214"/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2" x14ac:dyDescent="0.2">
      <c r="A452" s="221"/>
      <c r="B452" s="222"/>
      <c r="C452" s="254" t="s">
        <v>715</v>
      </c>
      <c r="D452" s="252"/>
      <c r="E452" s="252"/>
      <c r="F452" s="252"/>
      <c r="G452" s="252"/>
      <c r="H452" s="224"/>
      <c r="I452" s="224"/>
      <c r="J452" s="224"/>
      <c r="K452" s="224"/>
      <c r="L452" s="224"/>
      <c r="M452" s="224"/>
      <c r="N452" s="223"/>
      <c r="O452" s="223"/>
      <c r="P452" s="223"/>
      <c r="Q452" s="223"/>
      <c r="R452" s="224"/>
      <c r="S452" s="224"/>
      <c r="T452" s="224"/>
      <c r="U452" s="224"/>
      <c r="V452" s="224"/>
      <c r="W452" s="224"/>
      <c r="X452" s="224"/>
      <c r="Y452" s="224"/>
      <c r="Z452" s="214"/>
      <c r="AA452" s="214"/>
      <c r="AB452" s="214"/>
      <c r="AC452" s="214"/>
      <c r="AD452" s="214"/>
      <c r="AE452" s="214"/>
      <c r="AF452" s="214"/>
      <c r="AG452" s="214" t="s">
        <v>290</v>
      </c>
      <c r="AH452" s="214"/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2" x14ac:dyDescent="0.2">
      <c r="A453" s="221"/>
      <c r="B453" s="222"/>
      <c r="C453" s="246" t="s">
        <v>430</v>
      </c>
      <c r="D453" s="225"/>
      <c r="E453" s="226">
        <v>2</v>
      </c>
      <c r="F453" s="224"/>
      <c r="G453" s="224"/>
      <c r="H453" s="224"/>
      <c r="I453" s="224"/>
      <c r="J453" s="224"/>
      <c r="K453" s="224"/>
      <c r="L453" s="224"/>
      <c r="M453" s="224"/>
      <c r="N453" s="223"/>
      <c r="O453" s="223"/>
      <c r="P453" s="223"/>
      <c r="Q453" s="223"/>
      <c r="R453" s="224"/>
      <c r="S453" s="224"/>
      <c r="T453" s="224"/>
      <c r="U453" s="224"/>
      <c r="V453" s="224"/>
      <c r="W453" s="224"/>
      <c r="X453" s="224"/>
      <c r="Y453" s="224"/>
      <c r="Z453" s="214"/>
      <c r="AA453" s="214"/>
      <c r="AB453" s="214"/>
      <c r="AC453" s="214"/>
      <c r="AD453" s="214"/>
      <c r="AE453" s="214"/>
      <c r="AF453" s="214"/>
      <c r="AG453" s="214" t="s">
        <v>172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3" x14ac:dyDescent="0.2">
      <c r="A454" s="221"/>
      <c r="B454" s="222"/>
      <c r="C454" s="246" t="s">
        <v>716</v>
      </c>
      <c r="D454" s="225"/>
      <c r="E454" s="226"/>
      <c r="F454" s="224"/>
      <c r="G454" s="224"/>
      <c r="H454" s="224"/>
      <c r="I454" s="224"/>
      <c r="J454" s="224"/>
      <c r="K454" s="224"/>
      <c r="L454" s="224"/>
      <c r="M454" s="224"/>
      <c r="N454" s="223"/>
      <c r="O454" s="223"/>
      <c r="P454" s="223"/>
      <c r="Q454" s="223"/>
      <c r="R454" s="224"/>
      <c r="S454" s="224"/>
      <c r="T454" s="224"/>
      <c r="U454" s="224"/>
      <c r="V454" s="224"/>
      <c r="W454" s="224"/>
      <c r="X454" s="224"/>
      <c r="Y454" s="224"/>
      <c r="Z454" s="214"/>
      <c r="AA454" s="214"/>
      <c r="AB454" s="214"/>
      <c r="AC454" s="214"/>
      <c r="AD454" s="214"/>
      <c r="AE454" s="214"/>
      <c r="AF454" s="214"/>
      <c r="AG454" s="214" t="s">
        <v>172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x14ac:dyDescent="0.2">
      <c r="A455" s="228" t="s">
        <v>161</v>
      </c>
      <c r="B455" s="229" t="s">
        <v>121</v>
      </c>
      <c r="C455" s="244" t="s">
        <v>122</v>
      </c>
      <c r="D455" s="230"/>
      <c r="E455" s="231"/>
      <c r="F455" s="232"/>
      <c r="G455" s="232">
        <f>SUMIF(AG456:AG459,"&lt;&gt;NOR",G456:G459)</f>
        <v>0</v>
      </c>
      <c r="H455" s="232"/>
      <c r="I455" s="232">
        <f>SUM(I456:I459)</f>
        <v>0</v>
      </c>
      <c r="J455" s="232"/>
      <c r="K455" s="232">
        <f>SUM(K456:K459)</f>
        <v>0</v>
      </c>
      <c r="L455" s="232"/>
      <c r="M455" s="232">
        <f>SUM(M456:M459)</f>
        <v>0</v>
      </c>
      <c r="N455" s="231"/>
      <c r="O455" s="231">
        <f>SUM(O456:O459)</f>
        <v>0</v>
      </c>
      <c r="P455" s="231"/>
      <c r="Q455" s="231">
        <f>SUM(Q456:Q459)</f>
        <v>0</v>
      </c>
      <c r="R455" s="232"/>
      <c r="S455" s="232"/>
      <c r="T455" s="233"/>
      <c r="U455" s="227"/>
      <c r="V455" s="227">
        <f>SUM(V456:V459)</f>
        <v>7.42</v>
      </c>
      <c r="W455" s="227"/>
      <c r="X455" s="227"/>
      <c r="Y455" s="227"/>
      <c r="AG455" t="s">
        <v>162</v>
      </c>
    </row>
    <row r="456" spans="1:60" ht="22.5" outlineLevel="1" x14ac:dyDescent="0.2">
      <c r="A456" s="235">
        <v>118</v>
      </c>
      <c r="B456" s="236" t="s">
        <v>717</v>
      </c>
      <c r="C456" s="245" t="s">
        <v>718</v>
      </c>
      <c r="D456" s="237" t="s">
        <v>284</v>
      </c>
      <c r="E456" s="238">
        <v>37.076000000000001</v>
      </c>
      <c r="F456" s="239"/>
      <c r="G456" s="240">
        <f>ROUND(E456*F456,2)</f>
        <v>0</v>
      </c>
      <c r="H456" s="239"/>
      <c r="I456" s="240">
        <f>ROUND(E456*H456,2)</f>
        <v>0</v>
      </c>
      <c r="J456" s="239"/>
      <c r="K456" s="240">
        <f>ROUND(E456*J456,2)</f>
        <v>0</v>
      </c>
      <c r="L456" s="240">
        <v>21</v>
      </c>
      <c r="M456" s="240">
        <f>G456*(1+L456/100)</f>
        <v>0</v>
      </c>
      <c r="N456" s="238">
        <v>1.0000000000000001E-5</v>
      </c>
      <c r="O456" s="238">
        <f>ROUND(E456*N456,2)</f>
        <v>0</v>
      </c>
      <c r="P456" s="238">
        <v>0</v>
      </c>
      <c r="Q456" s="238">
        <f>ROUND(E456*P456,2)</f>
        <v>0</v>
      </c>
      <c r="R456" s="240" t="s">
        <v>121</v>
      </c>
      <c r="S456" s="240" t="s">
        <v>166</v>
      </c>
      <c r="T456" s="241" t="s">
        <v>166</v>
      </c>
      <c r="U456" s="224">
        <v>0.20016999999999999</v>
      </c>
      <c r="V456" s="224">
        <f>ROUND(E456*U456,2)</f>
        <v>7.42</v>
      </c>
      <c r="W456" s="224"/>
      <c r="X456" s="224" t="s">
        <v>279</v>
      </c>
      <c r="Y456" s="224" t="s">
        <v>169</v>
      </c>
      <c r="Z456" s="214"/>
      <c r="AA456" s="214"/>
      <c r="AB456" s="214"/>
      <c r="AC456" s="214"/>
      <c r="AD456" s="214"/>
      <c r="AE456" s="214"/>
      <c r="AF456" s="214"/>
      <c r="AG456" s="214" t="s">
        <v>303</v>
      </c>
      <c r="AH456" s="214"/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2" x14ac:dyDescent="0.2">
      <c r="A457" s="221"/>
      <c r="B457" s="222"/>
      <c r="C457" s="247" t="s">
        <v>719</v>
      </c>
      <c r="D457" s="243"/>
      <c r="E457" s="243"/>
      <c r="F457" s="243"/>
      <c r="G457" s="243"/>
      <c r="H457" s="224"/>
      <c r="I457" s="224"/>
      <c r="J457" s="224"/>
      <c r="K457" s="224"/>
      <c r="L457" s="224"/>
      <c r="M457" s="224"/>
      <c r="N457" s="223"/>
      <c r="O457" s="223"/>
      <c r="P457" s="223"/>
      <c r="Q457" s="223"/>
      <c r="R457" s="224"/>
      <c r="S457" s="224"/>
      <c r="T457" s="224"/>
      <c r="U457" s="224"/>
      <c r="V457" s="224"/>
      <c r="W457" s="224"/>
      <c r="X457" s="224"/>
      <c r="Y457" s="224"/>
      <c r="Z457" s="214"/>
      <c r="AA457" s="214"/>
      <c r="AB457" s="214"/>
      <c r="AC457" s="214"/>
      <c r="AD457" s="214"/>
      <c r="AE457" s="214"/>
      <c r="AF457" s="214"/>
      <c r="AG457" s="214" t="s">
        <v>218</v>
      </c>
      <c r="AH457" s="214"/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2" x14ac:dyDescent="0.2">
      <c r="A458" s="221"/>
      <c r="B458" s="222"/>
      <c r="C458" s="246" t="s">
        <v>720</v>
      </c>
      <c r="D458" s="225"/>
      <c r="E458" s="226">
        <v>21.666</v>
      </c>
      <c r="F458" s="224"/>
      <c r="G458" s="224"/>
      <c r="H458" s="224"/>
      <c r="I458" s="224"/>
      <c r="J458" s="224"/>
      <c r="K458" s="224"/>
      <c r="L458" s="224"/>
      <c r="M458" s="224"/>
      <c r="N458" s="223"/>
      <c r="O458" s="223"/>
      <c r="P458" s="223"/>
      <c r="Q458" s="223"/>
      <c r="R458" s="224"/>
      <c r="S458" s="224"/>
      <c r="T458" s="224"/>
      <c r="U458" s="224"/>
      <c r="V458" s="224"/>
      <c r="W458" s="224"/>
      <c r="X458" s="224"/>
      <c r="Y458" s="224"/>
      <c r="Z458" s="214"/>
      <c r="AA458" s="214"/>
      <c r="AB458" s="214"/>
      <c r="AC458" s="214"/>
      <c r="AD458" s="214"/>
      <c r="AE458" s="214"/>
      <c r="AF458" s="214"/>
      <c r="AG458" s="214" t="s">
        <v>172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3" x14ac:dyDescent="0.2">
      <c r="A459" s="221"/>
      <c r="B459" s="222"/>
      <c r="C459" s="246" t="s">
        <v>721</v>
      </c>
      <c r="D459" s="225"/>
      <c r="E459" s="226">
        <v>15.41</v>
      </c>
      <c r="F459" s="224"/>
      <c r="G459" s="224"/>
      <c r="H459" s="224"/>
      <c r="I459" s="224"/>
      <c r="J459" s="224"/>
      <c r="K459" s="224"/>
      <c r="L459" s="224"/>
      <c r="M459" s="224"/>
      <c r="N459" s="223"/>
      <c r="O459" s="223"/>
      <c r="P459" s="223"/>
      <c r="Q459" s="223"/>
      <c r="R459" s="224"/>
      <c r="S459" s="224"/>
      <c r="T459" s="224"/>
      <c r="U459" s="224"/>
      <c r="V459" s="224"/>
      <c r="W459" s="224"/>
      <c r="X459" s="224"/>
      <c r="Y459" s="224"/>
      <c r="Z459" s="214"/>
      <c r="AA459" s="214"/>
      <c r="AB459" s="214"/>
      <c r="AC459" s="214"/>
      <c r="AD459" s="214"/>
      <c r="AE459" s="214"/>
      <c r="AF459" s="214"/>
      <c r="AG459" s="214" t="s">
        <v>172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x14ac:dyDescent="0.2">
      <c r="A460" s="228" t="s">
        <v>161</v>
      </c>
      <c r="B460" s="229" t="s">
        <v>123</v>
      </c>
      <c r="C460" s="244" t="s">
        <v>124</v>
      </c>
      <c r="D460" s="230"/>
      <c r="E460" s="231"/>
      <c r="F460" s="232"/>
      <c r="G460" s="232">
        <f>SUMIF(AG461:AG462,"&lt;&gt;NOR",G461:G462)</f>
        <v>0</v>
      </c>
      <c r="H460" s="232"/>
      <c r="I460" s="232">
        <f>SUM(I461:I462)</f>
        <v>0</v>
      </c>
      <c r="J460" s="232"/>
      <c r="K460" s="232">
        <f>SUM(K461:K462)</f>
        <v>0</v>
      </c>
      <c r="L460" s="232"/>
      <c r="M460" s="232">
        <f>SUM(M461:M462)</f>
        <v>0</v>
      </c>
      <c r="N460" s="231"/>
      <c r="O460" s="231">
        <f>SUM(O461:O462)</f>
        <v>0</v>
      </c>
      <c r="P460" s="231"/>
      <c r="Q460" s="231">
        <f>SUM(Q461:Q462)</f>
        <v>0</v>
      </c>
      <c r="R460" s="232"/>
      <c r="S460" s="232"/>
      <c r="T460" s="233"/>
      <c r="U460" s="227"/>
      <c r="V460" s="227">
        <f>SUM(V461:V462)</f>
        <v>0.05</v>
      </c>
      <c r="W460" s="227"/>
      <c r="X460" s="227"/>
      <c r="Y460" s="227"/>
      <c r="AG460" t="s">
        <v>162</v>
      </c>
    </row>
    <row r="461" spans="1:60" outlineLevel="1" x14ac:dyDescent="0.2">
      <c r="A461" s="235">
        <v>119</v>
      </c>
      <c r="B461" s="236" t="s">
        <v>722</v>
      </c>
      <c r="C461" s="245" t="s">
        <v>723</v>
      </c>
      <c r="D461" s="237" t="s">
        <v>724</v>
      </c>
      <c r="E461" s="238">
        <v>1.4999999999999999E-2</v>
      </c>
      <c r="F461" s="239"/>
      <c r="G461" s="240">
        <f>ROUND(E461*F461,2)</f>
        <v>0</v>
      </c>
      <c r="H461" s="239"/>
      <c r="I461" s="240">
        <f>ROUND(E461*H461,2)</f>
        <v>0</v>
      </c>
      <c r="J461" s="239"/>
      <c r="K461" s="240">
        <f>ROUND(E461*J461,2)</f>
        <v>0</v>
      </c>
      <c r="L461" s="240">
        <v>21</v>
      </c>
      <c r="M461" s="240">
        <f>G461*(1+L461/100)</f>
        <v>0</v>
      </c>
      <c r="N461" s="238">
        <v>1.124E-2</v>
      </c>
      <c r="O461" s="238">
        <f>ROUND(E461*N461,2)</f>
        <v>0</v>
      </c>
      <c r="P461" s="238">
        <v>0</v>
      </c>
      <c r="Q461" s="238">
        <f>ROUND(E461*P461,2)</f>
        <v>0</v>
      </c>
      <c r="R461" s="240"/>
      <c r="S461" s="240" t="s">
        <v>166</v>
      </c>
      <c r="T461" s="241" t="s">
        <v>166</v>
      </c>
      <c r="U461" s="224">
        <v>3.1560000000000001</v>
      </c>
      <c r="V461" s="224">
        <f>ROUND(E461*U461,2)</f>
        <v>0.05</v>
      </c>
      <c r="W461" s="224"/>
      <c r="X461" s="224" t="s">
        <v>279</v>
      </c>
      <c r="Y461" s="224" t="s">
        <v>169</v>
      </c>
      <c r="Z461" s="214"/>
      <c r="AA461" s="214"/>
      <c r="AB461" s="214"/>
      <c r="AC461" s="214"/>
      <c r="AD461" s="214"/>
      <c r="AE461" s="214"/>
      <c r="AF461" s="214"/>
      <c r="AG461" s="214" t="s">
        <v>303</v>
      </c>
      <c r="AH461" s="214"/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2" x14ac:dyDescent="0.2">
      <c r="A462" s="221"/>
      <c r="B462" s="222"/>
      <c r="C462" s="246" t="s">
        <v>725</v>
      </c>
      <c r="D462" s="225"/>
      <c r="E462" s="226">
        <v>1.4999999999999999E-2</v>
      </c>
      <c r="F462" s="224"/>
      <c r="G462" s="224"/>
      <c r="H462" s="224"/>
      <c r="I462" s="224"/>
      <c r="J462" s="224"/>
      <c r="K462" s="224"/>
      <c r="L462" s="224"/>
      <c r="M462" s="224"/>
      <c r="N462" s="223"/>
      <c r="O462" s="223"/>
      <c r="P462" s="223"/>
      <c r="Q462" s="223"/>
      <c r="R462" s="224"/>
      <c r="S462" s="224"/>
      <c r="T462" s="224"/>
      <c r="U462" s="224"/>
      <c r="V462" s="224"/>
      <c r="W462" s="224"/>
      <c r="X462" s="224"/>
      <c r="Y462" s="224"/>
      <c r="Z462" s="214"/>
      <c r="AA462" s="214"/>
      <c r="AB462" s="214"/>
      <c r="AC462" s="214"/>
      <c r="AD462" s="214"/>
      <c r="AE462" s="214"/>
      <c r="AF462" s="214"/>
      <c r="AG462" s="214" t="s">
        <v>172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x14ac:dyDescent="0.2">
      <c r="A463" s="228" t="s">
        <v>161</v>
      </c>
      <c r="B463" s="229" t="s">
        <v>125</v>
      </c>
      <c r="C463" s="244" t="s">
        <v>126</v>
      </c>
      <c r="D463" s="230"/>
      <c r="E463" s="231"/>
      <c r="F463" s="232"/>
      <c r="G463" s="232">
        <f>SUMIF(AG464:AG471,"&lt;&gt;NOR",G464:G471)</f>
        <v>0</v>
      </c>
      <c r="H463" s="232"/>
      <c r="I463" s="232">
        <f>SUM(I464:I471)</f>
        <v>0</v>
      </c>
      <c r="J463" s="232"/>
      <c r="K463" s="232">
        <f>SUM(K464:K471)</f>
        <v>0</v>
      </c>
      <c r="L463" s="232"/>
      <c r="M463" s="232">
        <f>SUM(M464:M471)</f>
        <v>0</v>
      </c>
      <c r="N463" s="231"/>
      <c r="O463" s="231">
        <f>SUM(O464:O471)</f>
        <v>0</v>
      </c>
      <c r="P463" s="231"/>
      <c r="Q463" s="231">
        <f>SUM(Q464:Q471)</f>
        <v>0</v>
      </c>
      <c r="R463" s="232"/>
      <c r="S463" s="232"/>
      <c r="T463" s="233"/>
      <c r="U463" s="227"/>
      <c r="V463" s="227">
        <f>SUM(V464:V471)</f>
        <v>5.93</v>
      </c>
      <c r="W463" s="227"/>
      <c r="X463" s="227"/>
      <c r="Y463" s="227"/>
      <c r="AG463" t="s">
        <v>162</v>
      </c>
    </row>
    <row r="464" spans="1:60" outlineLevel="1" x14ac:dyDescent="0.2">
      <c r="A464" s="235">
        <v>120</v>
      </c>
      <c r="B464" s="236" t="s">
        <v>726</v>
      </c>
      <c r="C464" s="245" t="s">
        <v>727</v>
      </c>
      <c r="D464" s="237" t="s">
        <v>389</v>
      </c>
      <c r="E464" s="238">
        <v>1</v>
      </c>
      <c r="F464" s="239"/>
      <c r="G464" s="240">
        <f>ROUND(E464*F464,2)</f>
        <v>0</v>
      </c>
      <c r="H464" s="239"/>
      <c r="I464" s="240">
        <f>ROUND(E464*H464,2)</f>
        <v>0</v>
      </c>
      <c r="J464" s="239"/>
      <c r="K464" s="240">
        <f>ROUND(E464*J464,2)</f>
        <v>0</v>
      </c>
      <c r="L464" s="240">
        <v>21</v>
      </c>
      <c r="M464" s="240">
        <f>G464*(1+L464/100)</f>
        <v>0</v>
      </c>
      <c r="N464" s="238">
        <v>0</v>
      </c>
      <c r="O464" s="238">
        <f>ROUND(E464*N464,2)</f>
        <v>0</v>
      </c>
      <c r="P464" s="238">
        <v>0</v>
      </c>
      <c r="Q464" s="238">
        <f>ROUND(E464*P464,2)</f>
        <v>0</v>
      </c>
      <c r="R464" s="240"/>
      <c r="S464" s="240" t="s">
        <v>166</v>
      </c>
      <c r="T464" s="241" t="s">
        <v>166</v>
      </c>
      <c r="U464" s="224">
        <v>0.54</v>
      </c>
      <c r="V464" s="224">
        <f>ROUND(E464*U464,2)</f>
        <v>0.54</v>
      </c>
      <c r="W464" s="224"/>
      <c r="X464" s="224" t="s">
        <v>279</v>
      </c>
      <c r="Y464" s="224" t="s">
        <v>169</v>
      </c>
      <c r="Z464" s="214"/>
      <c r="AA464" s="214"/>
      <c r="AB464" s="214"/>
      <c r="AC464" s="214"/>
      <c r="AD464" s="214"/>
      <c r="AE464" s="214"/>
      <c r="AF464" s="214"/>
      <c r="AG464" s="214" t="s">
        <v>303</v>
      </c>
      <c r="AH464" s="214"/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2" x14ac:dyDescent="0.2">
      <c r="A465" s="221"/>
      <c r="B465" s="222"/>
      <c r="C465" s="246" t="s">
        <v>507</v>
      </c>
      <c r="D465" s="225"/>
      <c r="E465" s="226">
        <v>1</v>
      </c>
      <c r="F465" s="224"/>
      <c r="G465" s="224"/>
      <c r="H465" s="224"/>
      <c r="I465" s="224"/>
      <c r="J465" s="224"/>
      <c r="K465" s="224"/>
      <c r="L465" s="224"/>
      <c r="M465" s="224"/>
      <c r="N465" s="223"/>
      <c r="O465" s="223"/>
      <c r="P465" s="223"/>
      <c r="Q465" s="223"/>
      <c r="R465" s="224"/>
      <c r="S465" s="224"/>
      <c r="T465" s="224"/>
      <c r="U465" s="224"/>
      <c r="V465" s="224"/>
      <c r="W465" s="224"/>
      <c r="X465" s="224"/>
      <c r="Y465" s="224"/>
      <c r="Z465" s="214"/>
      <c r="AA465" s="214"/>
      <c r="AB465" s="214"/>
      <c r="AC465" s="214"/>
      <c r="AD465" s="214"/>
      <c r="AE465" s="214"/>
      <c r="AF465" s="214"/>
      <c r="AG465" s="214" t="s">
        <v>172</v>
      </c>
      <c r="AH465" s="214">
        <v>0</v>
      </c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ht="22.5" outlineLevel="1" x14ac:dyDescent="0.2">
      <c r="A466" s="235">
        <v>121</v>
      </c>
      <c r="B466" s="236" t="s">
        <v>728</v>
      </c>
      <c r="C466" s="245" t="s">
        <v>729</v>
      </c>
      <c r="D466" s="237" t="s">
        <v>284</v>
      </c>
      <c r="E466" s="238">
        <v>8</v>
      </c>
      <c r="F466" s="239"/>
      <c r="G466" s="240">
        <f>ROUND(E466*F466,2)</f>
        <v>0</v>
      </c>
      <c r="H466" s="239"/>
      <c r="I466" s="240">
        <f>ROUND(E466*H466,2)</f>
        <v>0</v>
      </c>
      <c r="J466" s="239"/>
      <c r="K466" s="240">
        <f>ROUND(E466*J466,2)</f>
        <v>0</v>
      </c>
      <c r="L466" s="240">
        <v>21</v>
      </c>
      <c r="M466" s="240">
        <f>G466*(1+L466/100)</f>
        <v>0</v>
      </c>
      <c r="N466" s="238">
        <v>4.6999999999999999E-4</v>
      </c>
      <c r="O466" s="238">
        <f>ROUND(E466*N466,2)</f>
        <v>0</v>
      </c>
      <c r="P466" s="238">
        <v>0</v>
      </c>
      <c r="Q466" s="238">
        <f>ROUND(E466*P466,2)</f>
        <v>0</v>
      </c>
      <c r="R466" s="240" t="s">
        <v>125</v>
      </c>
      <c r="S466" s="240" t="s">
        <v>166</v>
      </c>
      <c r="T466" s="241" t="s">
        <v>166</v>
      </c>
      <c r="U466" s="224">
        <v>0.49717</v>
      </c>
      <c r="V466" s="224">
        <f>ROUND(E466*U466,2)</f>
        <v>3.98</v>
      </c>
      <c r="W466" s="224"/>
      <c r="X466" s="224" t="s">
        <v>279</v>
      </c>
      <c r="Y466" s="224" t="s">
        <v>169</v>
      </c>
      <c r="Z466" s="214"/>
      <c r="AA466" s="214"/>
      <c r="AB466" s="214"/>
      <c r="AC466" s="214"/>
      <c r="AD466" s="214"/>
      <c r="AE466" s="214"/>
      <c r="AF466" s="214"/>
      <c r="AG466" s="214" t="s">
        <v>303</v>
      </c>
      <c r="AH466" s="214"/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2" x14ac:dyDescent="0.2">
      <c r="A467" s="221"/>
      <c r="B467" s="222"/>
      <c r="C467" s="246" t="s">
        <v>581</v>
      </c>
      <c r="D467" s="225"/>
      <c r="E467" s="226">
        <v>8</v>
      </c>
      <c r="F467" s="224"/>
      <c r="G467" s="224"/>
      <c r="H467" s="224"/>
      <c r="I467" s="224"/>
      <c r="J467" s="224"/>
      <c r="K467" s="224"/>
      <c r="L467" s="224"/>
      <c r="M467" s="224"/>
      <c r="N467" s="223"/>
      <c r="O467" s="223"/>
      <c r="P467" s="223"/>
      <c r="Q467" s="223"/>
      <c r="R467" s="224"/>
      <c r="S467" s="224"/>
      <c r="T467" s="224"/>
      <c r="U467" s="224"/>
      <c r="V467" s="224"/>
      <c r="W467" s="224"/>
      <c r="X467" s="224"/>
      <c r="Y467" s="224"/>
      <c r="Z467" s="214"/>
      <c r="AA467" s="214"/>
      <c r="AB467" s="214"/>
      <c r="AC467" s="214"/>
      <c r="AD467" s="214"/>
      <c r="AE467" s="214"/>
      <c r="AF467" s="214"/>
      <c r="AG467" s="214" t="s">
        <v>172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1" x14ac:dyDescent="0.2">
      <c r="A468" s="235">
        <v>122</v>
      </c>
      <c r="B468" s="236" t="s">
        <v>730</v>
      </c>
      <c r="C468" s="245" t="s">
        <v>731</v>
      </c>
      <c r="D468" s="237" t="s">
        <v>389</v>
      </c>
      <c r="E468" s="238">
        <v>4</v>
      </c>
      <c r="F468" s="239"/>
      <c r="G468" s="240">
        <f>ROUND(E468*F468,2)</f>
        <v>0</v>
      </c>
      <c r="H468" s="239"/>
      <c r="I468" s="240">
        <f>ROUND(E468*H468,2)</f>
        <v>0</v>
      </c>
      <c r="J468" s="239"/>
      <c r="K468" s="240">
        <f>ROUND(E468*J468,2)</f>
        <v>0</v>
      </c>
      <c r="L468" s="240">
        <v>21</v>
      </c>
      <c r="M468" s="240">
        <f>G468*(1+L468/100)</f>
        <v>0</v>
      </c>
      <c r="N468" s="238">
        <v>2.1000000000000001E-4</v>
      </c>
      <c r="O468" s="238">
        <f>ROUND(E468*N468,2)</f>
        <v>0</v>
      </c>
      <c r="P468" s="238">
        <v>0</v>
      </c>
      <c r="Q468" s="238">
        <f>ROUND(E468*P468,2)</f>
        <v>0</v>
      </c>
      <c r="R468" s="240" t="s">
        <v>125</v>
      </c>
      <c r="S468" s="240" t="s">
        <v>166</v>
      </c>
      <c r="T468" s="241" t="s">
        <v>166</v>
      </c>
      <c r="U468" s="224">
        <v>0.35216999999999998</v>
      </c>
      <c r="V468" s="224">
        <f>ROUND(E468*U468,2)</f>
        <v>1.41</v>
      </c>
      <c r="W468" s="224"/>
      <c r="X468" s="224" t="s">
        <v>279</v>
      </c>
      <c r="Y468" s="224" t="s">
        <v>169</v>
      </c>
      <c r="Z468" s="214"/>
      <c r="AA468" s="214"/>
      <c r="AB468" s="214"/>
      <c r="AC468" s="214"/>
      <c r="AD468" s="214"/>
      <c r="AE468" s="214"/>
      <c r="AF468" s="214"/>
      <c r="AG468" s="214" t="s">
        <v>303</v>
      </c>
      <c r="AH468" s="214"/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2" x14ac:dyDescent="0.2">
      <c r="A469" s="221"/>
      <c r="B469" s="222"/>
      <c r="C469" s="246" t="s">
        <v>557</v>
      </c>
      <c r="D469" s="225"/>
      <c r="E469" s="226">
        <v>4</v>
      </c>
      <c r="F469" s="224"/>
      <c r="G469" s="224"/>
      <c r="H469" s="224"/>
      <c r="I469" s="224"/>
      <c r="J469" s="224"/>
      <c r="K469" s="224"/>
      <c r="L469" s="224"/>
      <c r="M469" s="224"/>
      <c r="N469" s="223"/>
      <c r="O469" s="223"/>
      <c r="P469" s="223"/>
      <c r="Q469" s="223"/>
      <c r="R469" s="224"/>
      <c r="S469" s="224"/>
      <c r="T469" s="224"/>
      <c r="U469" s="224"/>
      <c r="V469" s="224"/>
      <c r="W469" s="224"/>
      <c r="X469" s="224"/>
      <c r="Y469" s="224"/>
      <c r="Z469" s="214"/>
      <c r="AA469" s="214"/>
      <c r="AB469" s="214"/>
      <c r="AC469" s="214"/>
      <c r="AD469" s="214"/>
      <c r="AE469" s="214"/>
      <c r="AF469" s="214"/>
      <c r="AG469" s="214" t="s">
        <v>172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ht="56.25" outlineLevel="1" x14ac:dyDescent="0.2">
      <c r="A470" s="235">
        <v>123</v>
      </c>
      <c r="B470" s="236" t="s">
        <v>732</v>
      </c>
      <c r="C470" s="245" t="s">
        <v>733</v>
      </c>
      <c r="D470" s="237" t="s">
        <v>389</v>
      </c>
      <c r="E470" s="238">
        <v>1</v>
      </c>
      <c r="F470" s="239"/>
      <c r="G470" s="240">
        <f>ROUND(E470*F470,2)</f>
        <v>0</v>
      </c>
      <c r="H470" s="239"/>
      <c r="I470" s="240">
        <f>ROUND(E470*H470,2)</f>
        <v>0</v>
      </c>
      <c r="J470" s="239"/>
      <c r="K470" s="240">
        <f>ROUND(E470*J470,2)</f>
        <v>0</v>
      </c>
      <c r="L470" s="240">
        <v>21</v>
      </c>
      <c r="M470" s="240">
        <f>G470*(1+L470/100)</f>
        <v>0</v>
      </c>
      <c r="N470" s="238">
        <v>1.82E-3</v>
      </c>
      <c r="O470" s="238">
        <f>ROUND(E470*N470,2)</f>
        <v>0</v>
      </c>
      <c r="P470" s="238">
        <v>0</v>
      </c>
      <c r="Q470" s="238">
        <f>ROUND(E470*P470,2)</f>
        <v>0</v>
      </c>
      <c r="R470" s="240" t="s">
        <v>368</v>
      </c>
      <c r="S470" s="240" t="s">
        <v>166</v>
      </c>
      <c r="T470" s="241" t="s">
        <v>166</v>
      </c>
      <c r="U470" s="224">
        <v>0</v>
      </c>
      <c r="V470" s="224">
        <f>ROUND(E470*U470,2)</f>
        <v>0</v>
      </c>
      <c r="W470" s="224"/>
      <c r="X470" s="224" t="s">
        <v>369</v>
      </c>
      <c r="Y470" s="224" t="s">
        <v>169</v>
      </c>
      <c r="Z470" s="214"/>
      <c r="AA470" s="214"/>
      <c r="AB470" s="214"/>
      <c r="AC470" s="214"/>
      <c r="AD470" s="214"/>
      <c r="AE470" s="214"/>
      <c r="AF470" s="214"/>
      <c r="AG470" s="214" t="s">
        <v>370</v>
      </c>
      <c r="AH470" s="214"/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2" x14ac:dyDescent="0.2">
      <c r="A471" s="221"/>
      <c r="B471" s="222"/>
      <c r="C471" s="246" t="s">
        <v>507</v>
      </c>
      <c r="D471" s="225"/>
      <c r="E471" s="226">
        <v>1</v>
      </c>
      <c r="F471" s="224"/>
      <c r="G471" s="224"/>
      <c r="H471" s="224"/>
      <c r="I471" s="224"/>
      <c r="J471" s="224"/>
      <c r="K471" s="224"/>
      <c r="L471" s="224"/>
      <c r="M471" s="224"/>
      <c r="N471" s="223"/>
      <c r="O471" s="223"/>
      <c r="P471" s="223"/>
      <c r="Q471" s="223"/>
      <c r="R471" s="224"/>
      <c r="S471" s="224"/>
      <c r="T471" s="224"/>
      <c r="U471" s="224"/>
      <c r="V471" s="224"/>
      <c r="W471" s="224"/>
      <c r="X471" s="224"/>
      <c r="Y471" s="224"/>
      <c r="Z471" s="214"/>
      <c r="AA471" s="214"/>
      <c r="AB471" s="214"/>
      <c r="AC471" s="214"/>
      <c r="AD471" s="214"/>
      <c r="AE471" s="214"/>
      <c r="AF471" s="214"/>
      <c r="AG471" s="214" t="s">
        <v>172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x14ac:dyDescent="0.2">
      <c r="A472" s="228" t="s">
        <v>161</v>
      </c>
      <c r="B472" s="229" t="s">
        <v>127</v>
      </c>
      <c r="C472" s="244" t="s">
        <v>128</v>
      </c>
      <c r="D472" s="230"/>
      <c r="E472" s="231"/>
      <c r="F472" s="232"/>
      <c r="G472" s="232">
        <f>SUMIF(AG473:AG488,"&lt;&gt;NOR",G473:G488)</f>
        <v>0</v>
      </c>
      <c r="H472" s="232"/>
      <c r="I472" s="232">
        <f>SUM(I473:I488)</f>
        <v>0</v>
      </c>
      <c r="J472" s="232"/>
      <c r="K472" s="232">
        <f>SUM(K473:K488)</f>
        <v>0</v>
      </c>
      <c r="L472" s="232"/>
      <c r="M472" s="232">
        <f>SUM(M473:M488)</f>
        <v>0</v>
      </c>
      <c r="N472" s="231"/>
      <c r="O472" s="231">
        <f>SUM(O473:O488)</f>
        <v>0</v>
      </c>
      <c r="P472" s="231"/>
      <c r="Q472" s="231">
        <f>SUM(Q473:Q488)</f>
        <v>0</v>
      </c>
      <c r="R472" s="232"/>
      <c r="S472" s="232"/>
      <c r="T472" s="233"/>
      <c r="U472" s="227"/>
      <c r="V472" s="227">
        <f>SUM(V473:V488)</f>
        <v>0.04</v>
      </c>
      <c r="W472" s="227"/>
      <c r="X472" s="227"/>
      <c r="Y472" s="227"/>
      <c r="AG472" t="s">
        <v>162</v>
      </c>
    </row>
    <row r="473" spans="1:60" outlineLevel="1" x14ac:dyDescent="0.2">
      <c r="A473" s="235">
        <v>124</v>
      </c>
      <c r="B473" s="236" t="s">
        <v>734</v>
      </c>
      <c r="C473" s="245" t="s">
        <v>735</v>
      </c>
      <c r="D473" s="237" t="s">
        <v>476</v>
      </c>
      <c r="E473" s="238">
        <v>0.37778</v>
      </c>
      <c r="F473" s="239"/>
      <c r="G473" s="240">
        <f>ROUND(E473*F473,2)</f>
        <v>0</v>
      </c>
      <c r="H473" s="239"/>
      <c r="I473" s="240">
        <f>ROUND(E473*H473,2)</f>
        <v>0</v>
      </c>
      <c r="J473" s="239"/>
      <c r="K473" s="240">
        <f>ROUND(E473*J473,2)</f>
        <v>0</v>
      </c>
      <c r="L473" s="240">
        <v>21</v>
      </c>
      <c r="M473" s="240">
        <f>G473*(1+L473/100)</f>
        <v>0</v>
      </c>
      <c r="N473" s="238">
        <v>0</v>
      </c>
      <c r="O473" s="238">
        <f>ROUND(E473*N473,2)</f>
        <v>0</v>
      </c>
      <c r="P473" s="238">
        <v>0</v>
      </c>
      <c r="Q473" s="238">
        <f>ROUND(E473*P473,2)</f>
        <v>0</v>
      </c>
      <c r="R473" s="240" t="s">
        <v>462</v>
      </c>
      <c r="S473" s="240" t="s">
        <v>166</v>
      </c>
      <c r="T473" s="241" t="s">
        <v>166</v>
      </c>
      <c r="U473" s="224">
        <v>0</v>
      </c>
      <c r="V473" s="224">
        <f>ROUND(E473*U473,2)</f>
        <v>0</v>
      </c>
      <c r="W473" s="224"/>
      <c r="X473" s="224" t="s">
        <v>279</v>
      </c>
      <c r="Y473" s="224" t="s">
        <v>169</v>
      </c>
      <c r="Z473" s="214"/>
      <c r="AA473" s="214"/>
      <c r="AB473" s="214"/>
      <c r="AC473" s="214"/>
      <c r="AD473" s="214"/>
      <c r="AE473" s="214"/>
      <c r="AF473" s="214"/>
      <c r="AG473" s="214" t="s">
        <v>303</v>
      </c>
      <c r="AH473" s="214"/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2" x14ac:dyDescent="0.2">
      <c r="A474" s="221"/>
      <c r="B474" s="222"/>
      <c r="C474" s="246" t="s">
        <v>736</v>
      </c>
      <c r="D474" s="225"/>
      <c r="E474" s="226">
        <v>0.37778</v>
      </c>
      <c r="F474" s="224"/>
      <c r="G474" s="224"/>
      <c r="H474" s="224"/>
      <c r="I474" s="224"/>
      <c r="J474" s="224"/>
      <c r="K474" s="224"/>
      <c r="L474" s="224"/>
      <c r="M474" s="224"/>
      <c r="N474" s="223"/>
      <c r="O474" s="223"/>
      <c r="P474" s="223"/>
      <c r="Q474" s="223"/>
      <c r="R474" s="224"/>
      <c r="S474" s="224"/>
      <c r="T474" s="224"/>
      <c r="U474" s="224"/>
      <c r="V474" s="224"/>
      <c r="W474" s="224"/>
      <c r="X474" s="224"/>
      <c r="Y474" s="224"/>
      <c r="Z474" s="214"/>
      <c r="AA474" s="214"/>
      <c r="AB474" s="214"/>
      <c r="AC474" s="214"/>
      <c r="AD474" s="214"/>
      <c r="AE474" s="214"/>
      <c r="AF474" s="214"/>
      <c r="AG474" s="214" t="s">
        <v>172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1" x14ac:dyDescent="0.2">
      <c r="A475" s="235">
        <v>125</v>
      </c>
      <c r="B475" s="236" t="s">
        <v>737</v>
      </c>
      <c r="C475" s="245" t="s">
        <v>738</v>
      </c>
      <c r="D475" s="237" t="s">
        <v>476</v>
      </c>
      <c r="E475" s="238">
        <v>2.1237699999999999</v>
      </c>
      <c r="F475" s="239"/>
      <c r="G475" s="240">
        <f>ROUND(E475*F475,2)</f>
        <v>0</v>
      </c>
      <c r="H475" s="239"/>
      <c r="I475" s="240">
        <f>ROUND(E475*H475,2)</f>
        <v>0</v>
      </c>
      <c r="J475" s="239"/>
      <c r="K475" s="240">
        <f>ROUND(E475*J475,2)</f>
        <v>0</v>
      </c>
      <c r="L475" s="240">
        <v>21</v>
      </c>
      <c r="M475" s="240">
        <f>G475*(1+L475/100)</f>
        <v>0</v>
      </c>
      <c r="N475" s="238">
        <v>0</v>
      </c>
      <c r="O475" s="238">
        <f>ROUND(E475*N475,2)</f>
        <v>0</v>
      </c>
      <c r="P475" s="238">
        <v>0</v>
      </c>
      <c r="Q475" s="238">
        <f>ROUND(E475*P475,2)</f>
        <v>0</v>
      </c>
      <c r="R475" s="240" t="s">
        <v>462</v>
      </c>
      <c r="S475" s="240" t="s">
        <v>166</v>
      </c>
      <c r="T475" s="241" t="s">
        <v>166</v>
      </c>
      <c r="U475" s="224">
        <v>0</v>
      </c>
      <c r="V475" s="224">
        <f>ROUND(E475*U475,2)</f>
        <v>0</v>
      </c>
      <c r="W475" s="224"/>
      <c r="X475" s="224" t="s">
        <v>279</v>
      </c>
      <c r="Y475" s="224" t="s">
        <v>169</v>
      </c>
      <c r="Z475" s="214"/>
      <c r="AA475" s="214"/>
      <c r="AB475" s="214"/>
      <c r="AC475" s="214"/>
      <c r="AD475" s="214"/>
      <c r="AE475" s="214"/>
      <c r="AF475" s="214"/>
      <c r="AG475" s="214" t="s">
        <v>303</v>
      </c>
      <c r="AH475" s="214"/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2" x14ac:dyDescent="0.2">
      <c r="A476" s="221"/>
      <c r="B476" s="222"/>
      <c r="C476" s="246" t="s">
        <v>739</v>
      </c>
      <c r="D476" s="225"/>
      <c r="E476" s="226">
        <v>0.94443999999999995</v>
      </c>
      <c r="F476" s="224"/>
      <c r="G476" s="224"/>
      <c r="H476" s="224"/>
      <c r="I476" s="224"/>
      <c r="J476" s="224"/>
      <c r="K476" s="224"/>
      <c r="L476" s="224"/>
      <c r="M476" s="224"/>
      <c r="N476" s="223"/>
      <c r="O476" s="223"/>
      <c r="P476" s="223"/>
      <c r="Q476" s="223"/>
      <c r="R476" s="224"/>
      <c r="S476" s="224"/>
      <c r="T476" s="224"/>
      <c r="U476" s="224"/>
      <c r="V476" s="224"/>
      <c r="W476" s="224"/>
      <c r="X476" s="224"/>
      <c r="Y476" s="224"/>
      <c r="Z476" s="214"/>
      <c r="AA476" s="214"/>
      <c r="AB476" s="214"/>
      <c r="AC476" s="214"/>
      <c r="AD476" s="214"/>
      <c r="AE476" s="214"/>
      <c r="AF476" s="214"/>
      <c r="AG476" s="214" t="s">
        <v>172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3" x14ac:dyDescent="0.2">
      <c r="A477" s="221"/>
      <c r="B477" s="222"/>
      <c r="C477" s="246" t="s">
        <v>740</v>
      </c>
      <c r="D477" s="225"/>
      <c r="E477" s="226">
        <v>0.70833000000000002</v>
      </c>
      <c r="F477" s="224"/>
      <c r="G477" s="224"/>
      <c r="H477" s="224"/>
      <c r="I477" s="224"/>
      <c r="J477" s="224"/>
      <c r="K477" s="224"/>
      <c r="L477" s="224"/>
      <c r="M477" s="224"/>
      <c r="N477" s="223"/>
      <c r="O477" s="223"/>
      <c r="P477" s="223"/>
      <c r="Q477" s="223"/>
      <c r="R477" s="224"/>
      <c r="S477" s="224"/>
      <c r="T477" s="224"/>
      <c r="U477" s="224"/>
      <c r="V477" s="224"/>
      <c r="W477" s="224"/>
      <c r="X477" s="224"/>
      <c r="Y477" s="224"/>
      <c r="Z477" s="214"/>
      <c r="AA477" s="214"/>
      <c r="AB477" s="214"/>
      <c r="AC477" s="214"/>
      <c r="AD477" s="214"/>
      <c r="AE477" s="214"/>
      <c r="AF477" s="214"/>
      <c r="AG477" s="214" t="s">
        <v>172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3" x14ac:dyDescent="0.2">
      <c r="A478" s="221"/>
      <c r="B478" s="222"/>
      <c r="C478" s="246" t="s">
        <v>741</v>
      </c>
      <c r="D478" s="225"/>
      <c r="E478" s="226">
        <v>0.47099999999999997</v>
      </c>
      <c r="F478" s="224"/>
      <c r="G478" s="224"/>
      <c r="H478" s="224"/>
      <c r="I478" s="224"/>
      <c r="J478" s="224"/>
      <c r="K478" s="224"/>
      <c r="L478" s="224"/>
      <c r="M478" s="224"/>
      <c r="N478" s="223"/>
      <c r="O478" s="223"/>
      <c r="P478" s="223"/>
      <c r="Q478" s="223"/>
      <c r="R478" s="224"/>
      <c r="S478" s="224"/>
      <c r="T478" s="224"/>
      <c r="U478" s="224"/>
      <c r="V478" s="224"/>
      <c r="W478" s="224"/>
      <c r="X478" s="224"/>
      <c r="Y478" s="224"/>
      <c r="Z478" s="214"/>
      <c r="AA478" s="214"/>
      <c r="AB478" s="214"/>
      <c r="AC478" s="214"/>
      <c r="AD478" s="214"/>
      <c r="AE478" s="214"/>
      <c r="AF478" s="214"/>
      <c r="AG478" s="214" t="s">
        <v>172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ht="22.5" outlineLevel="1" x14ac:dyDescent="0.2">
      <c r="A479" s="235">
        <v>126</v>
      </c>
      <c r="B479" s="236" t="s">
        <v>742</v>
      </c>
      <c r="C479" s="245" t="s">
        <v>743</v>
      </c>
      <c r="D479" s="237" t="s">
        <v>476</v>
      </c>
      <c r="E479" s="238">
        <v>2.4637500000000001</v>
      </c>
      <c r="F479" s="239"/>
      <c r="G479" s="240">
        <f>ROUND(E479*F479,2)</f>
        <v>0</v>
      </c>
      <c r="H479" s="239"/>
      <c r="I479" s="240">
        <f>ROUND(E479*H479,2)</f>
        <v>0</v>
      </c>
      <c r="J479" s="239"/>
      <c r="K479" s="240">
        <f>ROUND(E479*J479,2)</f>
        <v>0</v>
      </c>
      <c r="L479" s="240">
        <v>21</v>
      </c>
      <c r="M479" s="240">
        <f>G479*(1+L479/100)</f>
        <v>0</v>
      </c>
      <c r="N479" s="238">
        <v>0</v>
      </c>
      <c r="O479" s="238">
        <f>ROUND(E479*N479,2)</f>
        <v>0</v>
      </c>
      <c r="P479" s="238">
        <v>0</v>
      </c>
      <c r="Q479" s="238">
        <f>ROUND(E479*P479,2)</f>
        <v>0</v>
      </c>
      <c r="R479" s="240" t="s">
        <v>462</v>
      </c>
      <c r="S479" s="240" t="s">
        <v>166</v>
      </c>
      <c r="T479" s="241" t="s">
        <v>166</v>
      </c>
      <c r="U479" s="224">
        <v>0</v>
      </c>
      <c r="V479" s="224">
        <f>ROUND(E479*U479,2)</f>
        <v>0</v>
      </c>
      <c r="W479" s="224"/>
      <c r="X479" s="224" t="s">
        <v>279</v>
      </c>
      <c r="Y479" s="224" t="s">
        <v>169</v>
      </c>
      <c r="Z479" s="214"/>
      <c r="AA479" s="214"/>
      <c r="AB479" s="214"/>
      <c r="AC479" s="214"/>
      <c r="AD479" s="214"/>
      <c r="AE479" s="214"/>
      <c r="AF479" s="214"/>
      <c r="AG479" s="214" t="s">
        <v>303</v>
      </c>
      <c r="AH479" s="214"/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2" x14ac:dyDescent="0.2">
      <c r="A480" s="221"/>
      <c r="B480" s="222"/>
      <c r="C480" s="246" t="s">
        <v>744</v>
      </c>
      <c r="D480" s="225"/>
      <c r="E480" s="226">
        <v>2.4637500000000001</v>
      </c>
      <c r="F480" s="224"/>
      <c r="G480" s="224"/>
      <c r="H480" s="224"/>
      <c r="I480" s="224"/>
      <c r="J480" s="224"/>
      <c r="K480" s="224"/>
      <c r="L480" s="224"/>
      <c r="M480" s="224"/>
      <c r="N480" s="223"/>
      <c r="O480" s="223"/>
      <c r="P480" s="223"/>
      <c r="Q480" s="223"/>
      <c r="R480" s="224"/>
      <c r="S480" s="224"/>
      <c r="T480" s="224"/>
      <c r="U480" s="224"/>
      <c r="V480" s="224"/>
      <c r="W480" s="224"/>
      <c r="X480" s="224"/>
      <c r="Y480" s="224"/>
      <c r="Z480" s="214"/>
      <c r="AA480" s="214"/>
      <c r="AB480" s="214"/>
      <c r="AC480" s="214"/>
      <c r="AD480" s="214"/>
      <c r="AE480" s="214"/>
      <c r="AF480" s="214"/>
      <c r="AG480" s="214" t="s">
        <v>172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1" x14ac:dyDescent="0.2">
      <c r="A481" s="235">
        <v>127</v>
      </c>
      <c r="B481" s="236" t="s">
        <v>745</v>
      </c>
      <c r="C481" s="245" t="s">
        <v>746</v>
      </c>
      <c r="D481" s="237" t="s">
        <v>476</v>
      </c>
      <c r="E481" s="238">
        <v>3.5322900000000002</v>
      </c>
      <c r="F481" s="239"/>
      <c r="G481" s="240">
        <f>ROUND(E481*F481,2)</f>
        <v>0</v>
      </c>
      <c r="H481" s="239"/>
      <c r="I481" s="240">
        <f>ROUND(E481*H481,2)</f>
        <v>0</v>
      </c>
      <c r="J481" s="239"/>
      <c r="K481" s="240">
        <f>ROUND(E481*J481,2)</f>
        <v>0</v>
      </c>
      <c r="L481" s="240">
        <v>21</v>
      </c>
      <c r="M481" s="240">
        <f>G481*(1+L481/100)</f>
        <v>0</v>
      </c>
      <c r="N481" s="238">
        <v>0</v>
      </c>
      <c r="O481" s="238">
        <f>ROUND(E481*N481,2)</f>
        <v>0</v>
      </c>
      <c r="P481" s="238">
        <v>0</v>
      </c>
      <c r="Q481" s="238">
        <f>ROUND(E481*P481,2)</f>
        <v>0</v>
      </c>
      <c r="R481" s="240"/>
      <c r="S481" s="240" t="s">
        <v>166</v>
      </c>
      <c r="T481" s="241" t="s">
        <v>166</v>
      </c>
      <c r="U481" s="224">
        <v>0.01</v>
      </c>
      <c r="V481" s="224">
        <f>ROUND(E481*U481,2)</f>
        <v>0.04</v>
      </c>
      <c r="W481" s="224"/>
      <c r="X481" s="224" t="s">
        <v>747</v>
      </c>
      <c r="Y481" s="224" t="s">
        <v>169</v>
      </c>
      <c r="Z481" s="214"/>
      <c r="AA481" s="214"/>
      <c r="AB481" s="214"/>
      <c r="AC481" s="214"/>
      <c r="AD481" s="214"/>
      <c r="AE481" s="214"/>
      <c r="AF481" s="214"/>
      <c r="AG481" s="214" t="s">
        <v>748</v>
      </c>
      <c r="AH481" s="214"/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2" x14ac:dyDescent="0.2">
      <c r="A482" s="221"/>
      <c r="B482" s="222"/>
      <c r="C482" s="246" t="s">
        <v>749</v>
      </c>
      <c r="D482" s="225"/>
      <c r="E482" s="226"/>
      <c r="F482" s="224"/>
      <c r="G482" s="224"/>
      <c r="H482" s="224"/>
      <c r="I482" s="224"/>
      <c r="J482" s="224"/>
      <c r="K482" s="224"/>
      <c r="L482" s="224"/>
      <c r="M482" s="224"/>
      <c r="N482" s="223"/>
      <c r="O482" s="223"/>
      <c r="P482" s="223"/>
      <c r="Q482" s="223"/>
      <c r="R482" s="224"/>
      <c r="S482" s="224"/>
      <c r="T482" s="224"/>
      <c r="U482" s="224"/>
      <c r="V482" s="224"/>
      <c r="W482" s="224"/>
      <c r="X482" s="224"/>
      <c r="Y482" s="224"/>
      <c r="Z482" s="214"/>
      <c r="AA482" s="214"/>
      <c r="AB482" s="214"/>
      <c r="AC482" s="214"/>
      <c r="AD482" s="214"/>
      <c r="AE482" s="214"/>
      <c r="AF482" s="214"/>
      <c r="AG482" s="214" t="s">
        <v>172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3" x14ac:dyDescent="0.2">
      <c r="A483" s="221"/>
      <c r="B483" s="222"/>
      <c r="C483" s="246" t="s">
        <v>750</v>
      </c>
      <c r="D483" s="225"/>
      <c r="E483" s="226"/>
      <c r="F483" s="224"/>
      <c r="G483" s="224"/>
      <c r="H483" s="224"/>
      <c r="I483" s="224"/>
      <c r="J483" s="224"/>
      <c r="K483" s="224"/>
      <c r="L483" s="224"/>
      <c r="M483" s="224"/>
      <c r="N483" s="223"/>
      <c r="O483" s="223"/>
      <c r="P483" s="223"/>
      <c r="Q483" s="223"/>
      <c r="R483" s="224"/>
      <c r="S483" s="224"/>
      <c r="T483" s="224"/>
      <c r="U483" s="224"/>
      <c r="V483" s="224"/>
      <c r="W483" s="224"/>
      <c r="X483" s="224"/>
      <c r="Y483" s="224"/>
      <c r="Z483" s="214"/>
      <c r="AA483" s="214"/>
      <c r="AB483" s="214"/>
      <c r="AC483" s="214"/>
      <c r="AD483" s="214"/>
      <c r="AE483" s="214"/>
      <c r="AF483" s="214"/>
      <c r="AG483" s="214" t="s">
        <v>172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3" x14ac:dyDescent="0.2">
      <c r="A484" s="221"/>
      <c r="B484" s="222"/>
      <c r="C484" s="246" t="s">
        <v>751</v>
      </c>
      <c r="D484" s="225"/>
      <c r="E484" s="226">
        <v>3.5322900000000002</v>
      </c>
      <c r="F484" s="224"/>
      <c r="G484" s="224"/>
      <c r="H484" s="224"/>
      <c r="I484" s="224"/>
      <c r="J484" s="224"/>
      <c r="K484" s="224"/>
      <c r="L484" s="224"/>
      <c r="M484" s="224"/>
      <c r="N484" s="223"/>
      <c r="O484" s="223"/>
      <c r="P484" s="223"/>
      <c r="Q484" s="223"/>
      <c r="R484" s="224"/>
      <c r="S484" s="224"/>
      <c r="T484" s="224"/>
      <c r="U484" s="224"/>
      <c r="V484" s="224"/>
      <c r="W484" s="224"/>
      <c r="X484" s="224"/>
      <c r="Y484" s="224"/>
      <c r="Z484" s="214"/>
      <c r="AA484" s="214"/>
      <c r="AB484" s="214"/>
      <c r="AC484" s="214"/>
      <c r="AD484" s="214"/>
      <c r="AE484" s="214"/>
      <c r="AF484" s="214"/>
      <c r="AG484" s="214" t="s">
        <v>172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1" x14ac:dyDescent="0.2">
      <c r="A485" s="235">
        <v>128</v>
      </c>
      <c r="B485" s="236" t="s">
        <v>752</v>
      </c>
      <c r="C485" s="245" t="s">
        <v>753</v>
      </c>
      <c r="D485" s="237" t="s">
        <v>476</v>
      </c>
      <c r="E485" s="238">
        <v>3.5322900000000002</v>
      </c>
      <c r="F485" s="239"/>
      <c r="G485" s="240">
        <f>ROUND(E485*F485,2)</f>
        <v>0</v>
      </c>
      <c r="H485" s="239"/>
      <c r="I485" s="240">
        <f>ROUND(E485*H485,2)</f>
        <v>0</v>
      </c>
      <c r="J485" s="239"/>
      <c r="K485" s="240">
        <f>ROUND(E485*J485,2)</f>
        <v>0</v>
      </c>
      <c r="L485" s="240">
        <v>21</v>
      </c>
      <c r="M485" s="240">
        <f>G485*(1+L485/100)</f>
        <v>0</v>
      </c>
      <c r="N485" s="238">
        <v>0</v>
      </c>
      <c r="O485" s="238">
        <f>ROUND(E485*N485,2)</f>
        <v>0</v>
      </c>
      <c r="P485" s="238">
        <v>0</v>
      </c>
      <c r="Q485" s="238">
        <f>ROUND(E485*P485,2)</f>
        <v>0</v>
      </c>
      <c r="R485" s="240"/>
      <c r="S485" s="240" t="s">
        <v>166</v>
      </c>
      <c r="T485" s="241" t="s">
        <v>166</v>
      </c>
      <c r="U485" s="224">
        <v>0</v>
      </c>
      <c r="V485" s="224">
        <f>ROUND(E485*U485,2)</f>
        <v>0</v>
      </c>
      <c r="W485" s="224"/>
      <c r="X485" s="224" t="s">
        <v>747</v>
      </c>
      <c r="Y485" s="224" t="s">
        <v>169</v>
      </c>
      <c r="Z485" s="214"/>
      <c r="AA485" s="214"/>
      <c r="AB485" s="214"/>
      <c r="AC485" s="214"/>
      <c r="AD485" s="214"/>
      <c r="AE485" s="214"/>
      <c r="AF485" s="214"/>
      <c r="AG485" s="214" t="s">
        <v>748</v>
      </c>
      <c r="AH485" s="214"/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2" x14ac:dyDescent="0.2">
      <c r="A486" s="221"/>
      <c r="B486" s="222"/>
      <c r="C486" s="246" t="s">
        <v>749</v>
      </c>
      <c r="D486" s="225"/>
      <c r="E486" s="226"/>
      <c r="F486" s="224"/>
      <c r="G486" s="224"/>
      <c r="H486" s="224"/>
      <c r="I486" s="224"/>
      <c r="J486" s="224"/>
      <c r="K486" s="224"/>
      <c r="L486" s="224"/>
      <c r="M486" s="224"/>
      <c r="N486" s="223"/>
      <c r="O486" s="223"/>
      <c r="P486" s="223"/>
      <c r="Q486" s="223"/>
      <c r="R486" s="224"/>
      <c r="S486" s="224"/>
      <c r="T486" s="224"/>
      <c r="U486" s="224"/>
      <c r="V486" s="224"/>
      <c r="W486" s="224"/>
      <c r="X486" s="224"/>
      <c r="Y486" s="224"/>
      <c r="Z486" s="214"/>
      <c r="AA486" s="214"/>
      <c r="AB486" s="214"/>
      <c r="AC486" s="214"/>
      <c r="AD486" s="214"/>
      <c r="AE486" s="214"/>
      <c r="AF486" s="214"/>
      <c r="AG486" s="214" t="s">
        <v>172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3" x14ac:dyDescent="0.2">
      <c r="A487" s="221"/>
      <c r="B487" s="222"/>
      <c r="C487" s="246" t="s">
        <v>750</v>
      </c>
      <c r="D487" s="225"/>
      <c r="E487" s="226"/>
      <c r="F487" s="224"/>
      <c r="G487" s="224"/>
      <c r="H487" s="224"/>
      <c r="I487" s="224"/>
      <c r="J487" s="224"/>
      <c r="K487" s="224"/>
      <c r="L487" s="224"/>
      <c r="M487" s="224"/>
      <c r="N487" s="223"/>
      <c r="O487" s="223"/>
      <c r="P487" s="223"/>
      <c r="Q487" s="223"/>
      <c r="R487" s="224"/>
      <c r="S487" s="224"/>
      <c r="T487" s="224"/>
      <c r="U487" s="224"/>
      <c r="V487" s="224"/>
      <c r="W487" s="224"/>
      <c r="X487" s="224"/>
      <c r="Y487" s="224"/>
      <c r="Z487" s="214"/>
      <c r="AA487" s="214"/>
      <c r="AB487" s="214"/>
      <c r="AC487" s="214"/>
      <c r="AD487" s="214"/>
      <c r="AE487" s="214"/>
      <c r="AF487" s="214"/>
      <c r="AG487" s="214" t="s">
        <v>172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3" x14ac:dyDescent="0.2">
      <c r="A488" s="221"/>
      <c r="B488" s="222"/>
      <c r="C488" s="246" t="s">
        <v>751</v>
      </c>
      <c r="D488" s="225"/>
      <c r="E488" s="226">
        <v>3.5322900000000002</v>
      </c>
      <c r="F488" s="224"/>
      <c r="G488" s="224"/>
      <c r="H488" s="224"/>
      <c r="I488" s="224"/>
      <c r="J488" s="224"/>
      <c r="K488" s="224"/>
      <c r="L488" s="224"/>
      <c r="M488" s="224"/>
      <c r="N488" s="223"/>
      <c r="O488" s="223"/>
      <c r="P488" s="223"/>
      <c r="Q488" s="223"/>
      <c r="R488" s="224"/>
      <c r="S488" s="224"/>
      <c r="T488" s="224"/>
      <c r="U488" s="224"/>
      <c r="V488" s="224"/>
      <c r="W488" s="224"/>
      <c r="X488" s="224"/>
      <c r="Y488" s="224"/>
      <c r="Z488" s="214"/>
      <c r="AA488" s="214"/>
      <c r="AB488" s="214"/>
      <c r="AC488" s="214"/>
      <c r="AD488" s="214"/>
      <c r="AE488" s="214"/>
      <c r="AF488" s="214"/>
      <c r="AG488" s="214" t="s">
        <v>172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x14ac:dyDescent="0.2">
      <c r="A489" s="3"/>
      <c r="B489" s="4"/>
      <c r="C489" s="248"/>
      <c r="D489" s="6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AE489">
        <v>15</v>
      </c>
      <c r="AF489">
        <v>21</v>
      </c>
      <c r="AG489" t="s">
        <v>147</v>
      </c>
    </row>
    <row r="490" spans="1:60" x14ac:dyDescent="0.2">
      <c r="A490" s="217"/>
      <c r="B490" s="218" t="s">
        <v>29</v>
      </c>
      <c r="C490" s="249"/>
      <c r="D490" s="219"/>
      <c r="E490" s="220"/>
      <c r="F490" s="220"/>
      <c r="G490" s="234">
        <f>G8+G50+G65+G72+G78+G86+G112+G139+G185+G192+G203+G212+G226+G235+G244+G349+G361+G395+G425+G437+G450+G455+G460+G463+G472</f>
        <v>0</v>
      </c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AE490">
        <f>SUMIF(L7:L488,AE489,G7:G488)</f>
        <v>0</v>
      </c>
      <c r="AF490">
        <f>SUMIF(L7:L488,AF489,G7:G488)</f>
        <v>0</v>
      </c>
      <c r="AG490" t="s">
        <v>271</v>
      </c>
    </row>
    <row r="491" spans="1:60" x14ac:dyDescent="0.2">
      <c r="A491" s="251" t="s">
        <v>754</v>
      </c>
      <c r="B491" s="251"/>
      <c r="C491" s="248"/>
      <c r="D491" s="6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</row>
    <row r="492" spans="1:60" x14ac:dyDescent="0.2">
      <c r="A492" s="3"/>
      <c r="B492" s="4" t="s">
        <v>755</v>
      </c>
      <c r="C492" s="248" t="s">
        <v>756</v>
      </c>
      <c r="D492" s="6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AG492" t="s">
        <v>757</v>
      </c>
    </row>
    <row r="493" spans="1:60" x14ac:dyDescent="0.2">
      <c r="A493" s="3"/>
      <c r="B493" s="4" t="s">
        <v>758</v>
      </c>
      <c r="C493" s="248" t="s">
        <v>759</v>
      </c>
      <c r="D493" s="6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AG493" t="s">
        <v>760</v>
      </c>
    </row>
    <row r="494" spans="1:60" x14ac:dyDescent="0.2">
      <c r="A494" s="3"/>
      <c r="B494" s="4"/>
      <c r="C494" s="248" t="s">
        <v>761</v>
      </c>
      <c r="D494" s="6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AG494" t="s">
        <v>762</v>
      </c>
    </row>
    <row r="495" spans="1:60" x14ac:dyDescent="0.2">
      <c r="A495" s="3"/>
      <c r="B495" s="4"/>
      <c r="C495" s="248"/>
      <c r="D495" s="6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</row>
    <row r="496" spans="1:60" x14ac:dyDescent="0.2">
      <c r="C496" s="250"/>
      <c r="D496" s="10"/>
      <c r="AG496" t="s">
        <v>272</v>
      </c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MpU+FA6gpPqfhU6xO0XB/o0CuUkZd6i4DMazjDB10lgiunxMwRG/BCTHMsHDTxELZsq5mP3J2s4VwBq2ObxhFQ==" saltValue="voxSn0WT3k9hxvojKK+uaQ==" spinCount="100000" sheet="1" formatRows="0"/>
  <mergeCells count="51">
    <mergeCell ref="C402:G402"/>
    <mergeCell ref="C421:G421"/>
    <mergeCell ref="C433:G433"/>
    <mergeCell ref="C452:G452"/>
    <mergeCell ref="C457:G457"/>
    <mergeCell ref="C240:G240"/>
    <mergeCell ref="C248:G248"/>
    <mergeCell ref="C263:G263"/>
    <mergeCell ref="C357:G357"/>
    <mergeCell ref="C391:G391"/>
    <mergeCell ref="C397:G397"/>
    <mergeCell ref="C194:G194"/>
    <mergeCell ref="C198:G198"/>
    <mergeCell ref="C205:G205"/>
    <mergeCell ref="C216:G216"/>
    <mergeCell ref="C223:G223"/>
    <mergeCell ref="C237:G237"/>
    <mergeCell ref="C121:G121"/>
    <mergeCell ref="C124:G124"/>
    <mergeCell ref="C125:G125"/>
    <mergeCell ref="C141:G141"/>
    <mergeCell ref="C187:G187"/>
    <mergeCell ref="C190:G190"/>
    <mergeCell ref="C74:G74"/>
    <mergeCell ref="C80:G80"/>
    <mergeCell ref="C81:G81"/>
    <mergeCell ref="C84:G84"/>
    <mergeCell ref="C114:G114"/>
    <mergeCell ref="C118:G118"/>
    <mergeCell ref="C45:G45"/>
    <mergeCell ref="C48:G48"/>
    <mergeCell ref="C61:G61"/>
    <mergeCell ref="C62:G62"/>
    <mergeCell ref="C67:G67"/>
    <mergeCell ref="C70:G70"/>
    <mergeCell ref="C27:G27"/>
    <mergeCell ref="C30:G30"/>
    <mergeCell ref="C33:G33"/>
    <mergeCell ref="C36:G36"/>
    <mergeCell ref="C39:G39"/>
    <mergeCell ref="C42:G42"/>
    <mergeCell ref="A1:G1"/>
    <mergeCell ref="C2:G2"/>
    <mergeCell ref="C3:G3"/>
    <mergeCell ref="C4:G4"/>
    <mergeCell ref="A491:B491"/>
    <mergeCell ref="C14:G14"/>
    <mergeCell ref="C17:G17"/>
    <mergeCell ref="C20:G20"/>
    <mergeCell ref="C21:G21"/>
    <mergeCell ref="C24:G24"/>
  </mergeCells>
  <pageMargins left="0.59055118110236227" right="0.19685039370078741" top="0.78740157480314965" bottom="0.78740157480314965" header="0.31496062992125984" footer="0.31496062992125984"/>
  <pageSetup paperSize="9" scale="83" fitToHeight="99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VON VON Naklady</vt:lpstr>
      <vt:lpstr>SO-01 SO-01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SO-01 Pol'!Názvy_tisku</vt:lpstr>
      <vt:lpstr>'VON VON Naklady'!Názvy_tisku</vt:lpstr>
      <vt:lpstr>oadresa</vt:lpstr>
      <vt:lpstr>Stavba!Objednatel</vt:lpstr>
      <vt:lpstr>Stavba!Objekt</vt:lpstr>
      <vt:lpstr>'SO-01 SO-01 Pol'!Oblast_tisku</vt:lpstr>
      <vt:lpstr>Stavba!Oblast_tisku</vt:lpstr>
      <vt:lpstr>'VON VON Naklady'!Oblast_tisku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Miloš Popelář</dc:creator>
  <cp:lastModifiedBy>Ing. Miloš Popelář</cp:lastModifiedBy>
  <cp:lastPrinted>2019-03-19T12:27:02Z</cp:lastPrinted>
  <dcterms:created xsi:type="dcterms:W3CDTF">2009-04-08T07:15:50Z</dcterms:created>
  <dcterms:modified xsi:type="dcterms:W3CDTF">2022-08-11T14:18:02Z</dcterms:modified>
</cp:coreProperties>
</file>