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Chodská" sheetId="2" r:id="rId2"/>
    <sheet name="02 - Letohradská" sheetId="3" r:id="rId3"/>
    <sheet name="03 - Quido Kocian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Chodská'!$C$126:$K$178</definedName>
    <definedName name="_xlnm.Print_Area" localSheetId="1">'01 - Chodská'!$C$4:$J$76,'01 - Chodská'!$C$82:$J$108,'01 - Chodská'!$C$114:$J$178</definedName>
    <definedName name="_xlnm.Print_Titles" localSheetId="1">'01 - Chodská'!$126:$126</definedName>
    <definedName name="_xlnm._FilterDatabase" localSheetId="2" hidden="1">'02 - Letohradská'!$C$126:$K$176</definedName>
    <definedName name="_xlnm.Print_Area" localSheetId="2">'02 - Letohradská'!$C$4:$J$76,'02 - Letohradská'!$C$82:$J$108,'02 - Letohradská'!$C$114:$J$176</definedName>
    <definedName name="_xlnm.Print_Titles" localSheetId="2">'02 - Letohradská'!$126:$126</definedName>
    <definedName name="_xlnm._FilterDatabase" localSheetId="3" hidden="1">'03 - Quido Kociana'!$C$126:$K$180</definedName>
    <definedName name="_xlnm.Print_Area" localSheetId="3">'03 - Quido Kociana'!$C$4:$J$76,'03 - Quido Kociana'!$C$82:$J$108,'03 - Quido Kociana'!$C$114:$J$180</definedName>
    <definedName name="_xlnm.Print_Titles" localSheetId="3">'03 - Quido Kociana'!$126:$126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0"/>
  <c r="BH180"/>
  <c r="BG180"/>
  <c r="BF180"/>
  <c r="BK180"/>
  <c r="J180"/>
  <c r="BE180"/>
  <c r="BI179"/>
  <c r="BH179"/>
  <c r="BG179"/>
  <c r="BF179"/>
  <c r="BK179"/>
  <c r="J179"/>
  <c r="BE179"/>
  <c r="BI178"/>
  <c r="BH178"/>
  <c r="BG178"/>
  <c r="BF178"/>
  <c r="BK178"/>
  <c r="J178"/>
  <c r="BE178"/>
  <c r="BI177"/>
  <c r="BH177"/>
  <c r="BG177"/>
  <c r="BF177"/>
  <c r="BK177"/>
  <c r="J177"/>
  <c r="BE177"/>
  <c r="BI176"/>
  <c r="BH176"/>
  <c r="BG176"/>
  <c r="BF176"/>
  <c r="BK176"/>
  <c r="J176"/>
  <c r="BE176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92"/>
  <c r="J17"/>
  <c r="J15"/>
  <c r="E15"/>
  <c r="F91"/>
  <c r="J14"/>
  <c r="J12"/>
  <c r="J121"/>
  <c r="E7"/>
  <c r="E117"/>
  <c i="3" r="J37"/>
  <c r="J36"/>
  <c i="1" r="AY96"/>
  <c i="3" r="J35"/>
  <c i="1" r="AX96"/>
  <c i="3" r="BI176"/>
  <c r="BH176"/>
  <c r="BG176"/>
  <c r="BF176"/>
  <c r="BK176"/>
  <c r="J176"/>
  <c r="BE176"/>
  <c r="BI175"/>
  <c r="BH175"/>
  <c r="BG175"/>
  <c r="BF175"/>
  <c r="BK175"/>
  <c r="J175"/>
  <c r="BE175"/>
  <c r="BI174"/>
  <c r="BH174"/>
  <c r="BG174"/>
  <c r="BF174"/>
  <c r="BK174"/>
  <c r="J174"/>
  <c r="BE174"/>
  <c r="BI173"/>
  <c r="BH173"/>
  <c r="BG173"/>
  <c r="BF173"/>
  <c r="BK173"/>
  <c r="J173"/>
  <c r="BE173"/>
  <c r="BI172"/>
  <c r="BH172"/>
  <c r="BG172"/>
  <c r="BF172"/>
  <c r="BK172"/>
  <c r="J172"/>
  <c r="BE172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121"/>
  <c r="E7"/>
  <c r="E117"/>
  <c i="2" r="J37"/>
  <c r="J36"/>
  <c i="1" r="AY95"/>
  <c i="2" r="J35"/>
  <c i="1" r="AX95"/>
  <c i="2" r="BI178"/>
  <c r="BH178"/>
  <c r="BG178"/>
  <c r="BF178"/>
  <c r="BK178"/>
  <c r="J178"/>
  <c r="BE178"/>
  <c r="BI177"/>
  <c r="BH177"/>
  <c r="BG177"/>
  <c r="BF177"/>
  <c r="BK177"/>
  <c r="J177"/>
  <c r="BE177"/>
  <c r="BI176"/>
  <c r="BH176"/>
  <c r="BG176"/>
  <c r="BF176"/>
  <c r="BK176"/>
  <c r="J176"/>
  <c r="BE176"/>
  <c r="BI175"/>
  <c r="BH175"/>
  <c r="BG175"/>
  <c r="BF175"/>
  <c r="BK175"/>
  <c r="J175"/>
  <c r="BE175"/>
  <c r="BI174"/>
  <c r="BH174"/>
  <c r="BG174"/>
  <c r="BF174"/>
  <c r="BK174"/>
  <c r="J174"/>
  <c r="BE174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91"/>
  <c r="J20"/>
  <c r="J18"/>
  <c r="E18"/>
  <c r="F124"/>
  <c r="J17"/>
  <c r="J15"/>
  <c r="E15"/>
  <c r="F123"/>
  <c r="J14"/>
  <c r="J12"/>
  <c r="J89"/>
  <c r="E7"/>
  <c r="E117"/>
  <c i="1" r="L90"/>
  <c r="AM90"/>
  <c r="AM89"/>
  <c r="L89"/>
  <c r="AM87"/>
  <c r="L87"/>
  <c r="L85"/>
  <c r="L84"/>
  <c i="2" r="BK144"/>
  <c r="BK141"/>
  <c r="BK133"/>
  <c r="J143"/>
  <c r="BK170"/>
  <c r="J163"/>
  <c r="BK159"/>
  <c r="J155"/>
  <c r="BK151"/>
  <c r="BK147"/>
  <c i="3" r="J154"/>
  <c r="J133"/>
  <c r="BK140"/>
  <c r="J170"/>
  <c r="J159"/>
  <c r="BK167"/>
  <c r="J146"/>
  <c r="BK156"/>
  <c i="4" r="J148"/>
  <c r="J152"/>
  <c r="BK168"/>
  <c r="J149"/>
  <c r="J132"/>
  <c r="J142"/>
  <c r="J146"/>
  <c r="BK144"/>
  <c r="J136"/>
  <c i="2" r="J135"/>
  <c r="BK145"/>
  <c r="J136"/>
  <c r="BK143"/>
  <c r="J170"/>
  <c r="BK164"/>
  <c r="J159"/>
  <c r="BK154"/>
  <c r="BK150"/>
  <c i="3" r="J168"/>
  <c r="J161"/>
  <c r="BK149"/>
  <c r="J141"/>
  <c r="J148"/>
  <c r="J156"/>
  <c r="J132"/>
  <c r="J149"/>
  <c r="J130"/>
  <c i="4" r="J154"/>
  <c r="J135"/>
  <c r="BK164"/>
  <c r="J141"/>
  <c r="J155"/>
  <c r="BK161"/>
  <c r="BK138"/>
  <c r="J153"/>
  <c r="J165"/>
  <c i="1" r="AS94"/>
  <c i="2" r="BK172"/>
  <c r="BK163"/>
  <c r="BK155"/>
  <c r="J151"/>
  <c r="BK146"/>
  <c i="3" r="J167"/>
  <c r="BK131"/>
  <c r="BK164"/>
  <c r="J153"/>
  <c r="BK168"/>
  <c r="BK137"/>
  <c r="BK159"/>
  <c i="4" r="BK174"/>
  <c r="BK139"/>
  <c r="BK146"/>
  <c r="BK163"/>
  <c r="BK130"/>
  <c r="J171"/>
  <c r="J160"/>
  <c r="BK172"/>
  <c r="J137"/>
  <c r="BK152"/>
  <c i="2" r="J130"/>
  <c r="BK140"/>
  <c r="BK131"/>
  <c r="J140"/>
  <c r="BK166"/>
  <c r="J161"/>
  <c r="J157"/>
  <c r="BK152"/>
  <c r="BK136"/>
  <c i="3" r="BK153"/>
  <c r="BK162"/>
  <c r="BK160"/>
  <c r="BK146"/>
  <c r="J162"/>
  <c r="J131"/>
  <c r="BK148"/>
  <c r="J164"/>
  <c r="BK141"/>
  <c i="4" r="BK154"/>
  <c r="BK133"/>
  <c r="J133"/>
  <c r="BK157"/>
  <c r="J138"/>
  <c r="J156"/>
  <c r="BK135"/>
  <c r="J134"/>
  <c r="BK149"/>
  <c r="J139"/>
  <c i="2" r="J132"/>
  <c r="J133"/>
  <c r="J131"/>
  <c r="BK142"/>
  <c r="BK169"/>
  <c r="BK162"/>
  <c r="BK157"/>
  <c r="BK153"/>
  <c r="J150"/>
  <c r="J146"/>
  <c i="3" r="J140"/>
  <c r="BK152"/>
  <c r="BK138"/>
  <c r="BK147"/>
  <c r="J136"/>
  <c r="J135"/>
  <c r="J157"/>
  <c r="BK136"/>
  <c r="J147"/>
  <c i="4" r="BK158"/>
  <c r="J158"/>
  <c r="BK140"/>
  <c r="BK145"/>
  <c r="BK134"/>
  <c r="J168"/>
  <c r="J130"/>
  <c r="BK148"/>
  <c i="2" r="J137"/>
  <c r="J138"/>
  <c r="BK134"/>
  <c r="J142"/>
  <c r="J164"/>
  <c r="BK158"/>
  <c r="J153"/>
  <c r="J147"/>
  <c i="3" r="J152"/>
  <c r="BK133"/>
  <c r="J134"/>
  <c r="J137"/>
  <c r="BK143"/>
  <c r="J151"/>
  <c r="BK170"/>
  <c r="BK135"/>
  <c i="4" r="BK156"/>
  <c r="BK137"/>
  <c r="J144"/>
  <c r="BK160"/>
  <c r="J161"/>
  <c r="J164"/>
  <c r="J166"/>
  <c r="J174"/>
  <c r="BK147"/>
  <c i="2" r="J141"/>
  <c r="BK137"/>
  <c r="J144"/>
  <c r="BK138"/>
  <c r="J169"/>
  <c r="J162"/>
  <c r="J154"/>
  <c r="BK148"/>
  <c i="3" r="J143"/>
  <c r="BK157"/>
  <c r="BK154"/>
  <c r="J142"/>
  <c r="J145"/>
  <c r="J160"/>
  <c r="BK145"/>
  <c r="BK151"/>
  <c i="4" r="J157"/>
  <c r="BK131"/>
  <c r="BK166"/>
  <c r="J131"/>
  <c r="J163"/>
  <c r="BK136"/>
  <c r="BK141"/>
  <c r="BK155"/>
  <c r="BK142"/>
  <c i="2" r="J145"/>
  <c r="BK135"/>
  <c r="BK132"/>
  <c r="BK130"/>
  <c r="J172"/>
  <c r="J166"/>
  <c r="BK161"/>
  <c r="J158"/>
  <c r="J152"/>
  <c r="J148"/>
  <c r="J134"/>
  <c i="3" r="BK134"/>
  <c r="BK142"/>
  <c r="BK130"/>
  <c r="J138"/>
  <c r="BK132"/>
  <c r="BK139"/>
  <c r="BK161"/>
  <c r="J139"/>
  <c i="4" r="J147"/>
  <c r="BK150"/>
  <c r="BK171"/>
  <c r="BK153"/>
  <c r="J140"/>
  <c r="J145"/>
  <c r="J150"/>
  <c r="BK165"/>
  <c r="J172"/>
  <c r="BK132"/>
  <c i="2" l="1" r="BK129"/>
  <c i="3" r="T144"/>
  <c r="P155"/>
  <c r="P150"/>
  <c r="BK166"/>
  <c r="J166"/>
  <c r="J105"/>
  <c i="2" r="P139"/>
  <c r="P156"/>
  <c r="P149"/>
  <c r="BK139"/>
  <c r="J139"/>
  <c r="J99"/>
  <c r="R156"/>
  <c r="R149"/>
  <c r="P168"/>
  <c r="P167"/>
  <c i="3" r="BK144"/>
  <c r="J144"/>
  <c r="J99"/>
  <c r="R155"/>
  <c r="R150"/>
  <c r="P166"/>
  <c r="P165"/>
  <c i="4" r="R129"/>
  <c i="2" r="R139"/>
  <c r="P160"/>
  <c r="T168"/>
  <c r="T167"/>
  <c i="3" r="R144"/>
  <c r="T155"/>
  <c r="T150"/>
  <c r="T166"/>
  <c r="T165"/>
  <c i="4" r="P129"/>
  <c r="T143"/>
  <c r="BK159"/>
  <c r="J159"/>
  <c r="J101"/>
  <c r="P162"/>
  <c i="2" r="P129"/>
  <c r="R160"/>
  <c i="3" r="R129"/>
  <c r="T158"/>
  <c i="4" r="BK129"/>
  <c r="J129"/>
  <c r="J98"/>
  <c r="R143"/>
  <c r="T162"/>
  <c i="2" r="T139"/>
  <c r="T156"/>
  <c r="T149"/>
  <c r="R168"/>
  <c r="R167"/>
  <c i="3" r="P129"/>
  <c r="BK155"/>
  <c r="J155"/>
  <c r="J101"/>
  <c r="BK158"/>
  <c r="J158"/>
  <c r="J102"/>
  <c r="R166"/>
  <c r="R165"/>
  <c i="4" r="BK143"/>
  <c r="J143"/>
  <c r="J99"/>
  <c r="P159"/>
  <c r="P151"/>
  <c r="BK162"/>
  <c r="J162"/>
  <c r="J102"/>
  <c r="P170"/>
  <c r="P169"/>
  <c i="2" r="R129"/>
  <c r="BK156"/>
  <c r="J156"/>
  <c r="J101"/>
  <c r="T160"/>
  <c r="BK173"/>
  <c r="J173"/>
  <c r="J107"/>
  <c i="3" r="T129"/>
  <c r="P158"/>
  <c r="BK171"/>
  <c r="J171"/>
  <c r="J107"/>
  <c i="4" r="T129"/>
  <c r="T159"/>
  <c r="T151"/>
  <c r="T170"/>
  <c r="T169"/>
  <c i="2" r="T129"/>
  <c r="BK160"/>
  <c r="J160"/>
  <c r="J102"/>
  <c r="BK168"/>
  <c r="J168"/>
  <c r="J105"/>
  <c i="3" r="BK129"/>
  <c r="P144"/>
  <c r="R158"/>
  <c i="4" r="P143"/>
  <c r="R159"/>
  <c r="R151"/>
  <c r="R162"/>
  <c r="BK170"/>
  <c r="R170"/>
  <c r="R169"/>
  <c r="BK175"/>
  <c r="J175"/>
  <c r="J107"/>
  <c i="2" r="BK165"/>
  <c r="J165"/>
  <c r="J103"/>
  <c i="3" r="BK163"/>
  <c r="J163"/>
  <c r="J103"/>
  <c i="4" r="BK167"/>
  <c r="J167"/>
  <c r="J103"/>
  <c i="2" r="BK171"/>
  <c r="J171"/>
  <c r="J106"/>
  <c i="3" r="BK169"/>
  <c r="J169"/>
  <c r="J106"/>
  <c i="4" r="BK151"/>
  <c r="J151"/>
  <c r="J100"/>
  <c r="BK173"/>
  <c r="J173"/>
  <c r="J106"/>
  <c i="3" r="BK150"/>
  <c r="J150"/>
  <c r="J100"/>
  <c i="2" r="BK149"/>
  <c r="J149"/>
  <c r="J100"/>
  <c i="3" r="J129"/>
  <c r="J98"/>
  <c i="4" r="J92"/>
  <c r="BE134"/>
  <c r="BE141"/>
  <c r="BE154"/>
  <c r="BE156"/>
  <c r="BE157"/>
  <c r="BE166"/>
  <c r="J89"/>
  <c r="BE139"/>
  <c r="BE140"/>
  <c r="BE146"/>
  <c r="E85"/>
  <c r="F124"/>
  <c r="BE131"/>
  <c r="BE132"/>
  <c r="BE135"/>
  <c r="BE152"/>
  <c r="BE137"/>
  <c r="BE149"/>
  <c r="BE150"/>
  <c r="BE153"/>
  <c r="BE158"/>
  <c r="BE160"/>
  <c r="BE164"/>
  <c r="J123"/>
  <c r="BE130"/>
  <c r="BE133"/>
  <c r="BE144"/>
  <c r="BE155"/>
  <c r="BE163"/>
  <c r="BE171"/>
  <c r="BE174"/>
  <c r="BE136"/>
  <c r="BE142"/>
  <c r="BE172"/>
  <c r="F123"/>
  <c r="BE138"/>
  <c r="BE145"/>
  <c r="BE147"/>
  <c r="BE148"/>
  <c r="BE161"/>
  <c r="BE165"/>
  <c r="BE168"/>
  <c i="3" r="BE131"/>
  <c r="BE132"/>
  <c r="BE136"/>
  <c r="BE140"/>
  <c r="BE142"/>
  <c r="BE143"/>
  <c r="BE145"/>
  <c r="BE168"/>
  <c r="J91"/>
  <c r="F124"/>
  <c r="BE130"/>
  <c r="BE154"/>
  <c i="2" r="J129"/>
  <c r="J98"/>
  <c r="BK167"/>
  <c r="J167"/>
  <c r="J104"/>
  <c i="3" r="BE149"/>
  <c r="BE151"/>
  <c r="BE152"/>
  <c r="BE156"/>
  <c r="BE164"/>
  <c r="BE167"/>
  <c r="BE170"/>
  <c r="E85"/>
  <c r="F91"/>
  <c r="J124"/>
  <c r="BE133"/>
  <c r="BE148"/>
  <c r="BE160"/>
  <c r="BE161"/>
  <c r="BE162"/>
  <c r="BE139"/>
  <c r="BE153"/>
  <c r="BE157"/>
  <c r="BE159"/>
  <c r="BE134"/>
  <c r="BE137"/>
  <c r="BE138"/>
  <c r="BE141"/>
  <c r="BE146"/>
  <c r="BE147"/>
  <c r="J89"/>
  <c r="BE135"/>
  <c i="2" r="F91"/>
  <c r="J124"/>
  <c r="BE138"/>
  <c r="BE146"/>
  <c r="BE147"/>
  <c r="BE148"/>
  <c r="BE150"/>
  <c r="BE151"/>
  <c r="BE152"/>
  <c r="BE153"/>
  <c r="BE154"/>
  <c r="BE155"/>
  <c r="BE157"/>
  <c r="BE158"/>
  <c r="BE159"/>
  <c r="BE161"/>
  <c r="BE162"/>
  <c r="BE163"/>
  <c r="BE164"/>
  <c r="BE166"/>
  <c r="BE169"/>
  <c r="BE170"/>
  <c r="BE172"/>
  <c r="F92"/>
  <c r="BE134"/>
  <c r="BE145"/>
  <c r="BE132"/>
  <c r="BE133"/>
  <c r="BE144"/>
  <c r="J121"/>
  <c r="BE130"/>
  <c r="BE140"/>
  <c r="E85"/>
  <c r="BE135"/>
  <c r="BE136"/>
  <c r="BE137"/>
  <c r="BE141"/>
  <c r="BE143"/>
  <c r="J123"/>
  <c r="BE131"/>
  <c r="BE142"/>
  <c i="3" r="F34"/>
  <c i="1" r="BA96"/>
  <c i="4" r="F34"/>
  <c i="1" r="BA97"/>
  <c i="2" r="F37"/>
  <c i="1" r="BD95"/>
  <c i="3" r="J34"/>
  <c i="1" r="AW96"/>
  <c i="2" r="F35"/>
  <c i="1" r="BB95"/>
  <c i="4" r="F35"/>
  <c i="1" r="BB97"/>
  <c i="2" r="J34"/>
  <c i="1" r="AW95"/>
  <c i="2" r="F34"/>
  <c i="1" r="BA95"/>
  <c i="3" r="F35"/>
  <c i="1" r="BB96"/>
  <c i="3" r="F36"/>
  <c i="1" r="BC96"/>
  <c i="4" r="J34"/>
  <c i="1" r="AW97"/>
  <c i="2" r="F36"/>
  <c i="1" r="BC95"/>
  <c i="4" r="F37"/>
  <c i="1" r="BD97"/>
  <c i="3" r="F37"/>
  <c i="1" r="BD96"/>
  <c i="4" r="F36"/>
  <c i="1" r="BC97"/>
  <c i="3" l="1" r="BK128"/>
  <c r="J128"/>
  <c r="J97"/>
  <c i="4" r="P128"/>
  <c r="P127"/>
  <c i="1" r="AU97"/>
  <c i="3" r="T128"/>
  <c r="T127"/>
  <c i="4" r="R128"/>
  <c r="R127"/>
  <c r="BK169"/>
  <c r="J169"/>
  <c r="J104"/>
  <c i="3" r="P128"/>
  <c r="P127"/>
  <c i="1" r="AU96"/>
  <c i="2" r="P128"/>
  <c r="P127"/>
  <c i="1" r="AU95"/>
  <c i="4" r="T128"/>
  <c r="T127"/>
  <c i="2" r="BK128"/>
  <c r="J128"/>
  <c r="J97"/>
  <c r="T128"/>
  <c r="T127"/>
  <c r="R128"/>
  <c r="R127"/>
  <c i="3" r="R128"/>
  <c r="R127"/>
  <c i="4" r="J170"/>
  <c r="J105"/>
  <c r="BK128"/>
  <c r="J128"/>
  <c r="J97"/>
  <c i="3" r="BK165"/>
  <c r="J165"/>
  <c r="J104"/>
  <c i="2" r="BK127"/>
  <c r="J127"/>
  <c r="J96"/>
  <c r="J33"/>
  <c i="1" r="AV95"/>
  <c r="AT95"/>
  <c i="3" r="F33"/>
  <c i="1" r="AZ96"/>
  <c i="4" r="F33"/>
  <c i="1" r="AZ97"/>
  <c r="BD94"/>
  <c r="W33"/>
  <c r="BB94"/>
  <c r="W31"/>
  <c r="BC94"/>
  <c r="AY94"/>
  <c i="4" r="J33"/>
  <c i="1" r="AV97"/>
  <c r="AT97"/>
  <c i="2" r="F33"/>
  <c i="1" r="AZ95"/>
  <c i="3" r="J33"/>
  <c i="1" r="AV96"/>
  <c r="AT96"/>
  <c r="BA94"/>
  <c r="AW94"/>
  <c r="AK30"/>
  <c i="3" l="1" r="BK127"/>
  <c r="J127"/>
  <c r="J96"/>
  <c i="4" r="BK127"/>
  <c r="J127"/>
  <c r="J96"/>
  <c i="1" r="W32"/>
  <c r="AU94"/>
  <c r="AX94"/>
  <c r="AZ94"/>
  <c r="AV94"/>
  <c r="AK29"/>
  <c i="2" r="J30"/>
  <c i="1" r="AG95"/>
  <c r="W30"/>
  <c i="2" l="1" r="J39"/>
  <c i="1" r="AN95"/>
  <c i="4" r="J30"/>
  <c i="1" r="AG97"/>
  <c i="3" r="J30"/>
  <c i="1" r="AG96"/>
  <c r="AN96"/>
  <c r="AT94"/>
  <c r="W29"/>
  <c i="3" l="1" r="J39"/>
  <c i="4" r="J39"/>
  <c i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<sst xmlns="http://schemas.openxmlformats.org/spreadsheetml/2006/main">
  <si>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</si>
  <si>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</si>
  <si>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</si>
  <si>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</si>
  <si>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</si>
  <si>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{09d2dde7-90f8-4e87-b2e2-918c6e0bf8ac}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</si>
  <si>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</si>
  <si>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</si>
  <si>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</si>
  <si>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</si>
  <si>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</si>
  <si>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</si>
  <si>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</si>
  <si>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</si>
  <si>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</si>
  <si>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</si>
  <si>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</si>
  <si>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Chodská, Letohradská, Quido Kociana</t>
  </si>
  <si>
    <t>KSO:</t>
  </si>
  <si>
    <t>CC-CZ:</t>
  </si>
  <si>
    <t>Místo:</t>
  </si>
  <si>
    <t xml:space="preserve"> </t>
  </si>
  <si>
    <t>Datum:</t>
  </si>
  <si>
    <t>1. 3. 2023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</si>
  <si>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</si>
  <si>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</si>
  <si>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</si>
  <si>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</si>
  <si>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</si>
  <si>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</si>
  <si>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</si>
  <si>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</si>
  <si>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</si>
  <si>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</si>
  <si>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</si>
  <si>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</si>
  <si>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</si>
  <si>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</si>
  <si>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</si>
  <si>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</si>
  <si>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</si>
  <si>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</si>
  <si>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</si>
  <si>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</si>
  <si>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</si>
  <si>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</si>
  <si>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</si>
  <si>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</si>
  <si>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</si>
  <si>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</si>
  <si>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</si>
  <si>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</si>
  <si>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</si>
  <si>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</si>
  <si>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</si>
  <si>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</si>
  <si>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</si>
  <si>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</si>
  <si>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</si>
  <si>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</si>
  <si>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</si>
  <si>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</si>
  <si>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</si>
  <si>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</si>
  <si>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</si>
  <si>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</si>
  <si>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</si>
  <si>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</si>
  <si>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</si>
  <si>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</si>
  <si>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</si>
  <si>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</si>
  <si>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</si>
  <si>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</si>
  <si>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</si>
  <si>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</si>
  <si>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</si>
  <si>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</si>
  <si>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</si>
  <si>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</si>
  <si>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Chodská</t>
  </si>
  <si>
    <t>STA</t>
  </si>
  <si>
    <t>1</t>
  </si>
  <si>
    <t>{88cceaef-24b3-4d3d-a2f0-fa50013f293d}</t>
  </si>
  <si>
    <t>2</t>
  </si>
  <si>
    <t>02</t>
  </si>
  <si>
    <t>Letohradská</t>
  </si>
  <si>
    <t>{0de2507d-ee7d-4381-ada4-a51840f8d766}</t>
  </si>
  <si>
    <t>03</t>
  </si>
  <si>
    <t>Quido Kociana</t>
  </si>
  <si>
    <t>{4715edb6-f9d1-4ac5-aa7a-0b44b1b54f6a}</t>
  </si>
  <si>
    <t>KRYCÍ LIST SOUPISU PRACÍ</t>
  </si>
  <si>
    <t>Objekt:</t>
  </si>
  <si>
    <t>01 - Chodská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</si>
  <si>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</si>
  <si>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</si>
  <si>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</si>
  <si>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</si>
  <si>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</si>
  <si>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</si>
  <si>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</si>
  <si>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</si>
  <si>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</si>
  <si>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</si>
  <si>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</si>
  <si>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</si>
  <si>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</si>
  <si>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</si>
  <si>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</si>
  <si>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</si>
  <si>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</si>
  <si>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</si>
  <si>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</si>
  <si>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</si>
  <si>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</si>
  <si>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</si>
  <si>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</si>
  <si>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</si>
  <si>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</si>
  <si>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</si>
  <si>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</si>
  <si>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</si>
  <si>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</si>
  <si>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</si>
  <si>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</si>
  <si>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</si>
  <si>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</si>
  <si>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</si>
  <si>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113107182</t>
  </si>
  <si>
    <t>Odstranění podkladu živičného tl přes 50 do 100 mm strojně pl přes 50 do 200 m2</t>
  </si>
  <si>
    <t>m2</t>
  </si>
  <si>
    <t>4</t>
  </si>
  <si>
    <t>900007995</t>
  </si>
  <si>
    <t>113201112</t>
  </si>
  <si>
    <t>Vytrhání obrub silničních ležatých</t>
  </si>
  <si>
    <t>m</t>
  </si>
  <si>
    <t>-729112192</t>
  </si>
  <si>
    <t>3</t>
  </si>
  <si>
    <t>131251102</t>
  </si>
  <si>
    <t>Hloubení jam nezapažených v hornině třídy těžitelnosti I skupiny 3 objem do 50 m3 strojně</t>
  </si>
  <si>
    <t>m3</t>
  </si>
  <si>
    <t>910533053</t>
  </si>
  <si>
    <t>132251101</t>
  </si>
  <si>
    <t>Hloubení rýh nezapažených š do 800 mm v hornině třídy těžitelnosti I skupiny 3 objem do 20 m3 strojně</t>
  </si>
  <si>
    <t>-1498735375</t>
  </si>
  <si>
    <t>5</t>
  </si>
  <si>
    <t>162751157</t>
  </si>
  <si>
    <t>Vodorovné přemístění přes 9 000 do 10000 m výkopku/sypaniny z horniny třídy těžitelnosti III skupiny 6 a 7</t>
  </si>
  <si>
    <t>2072900510</t>
  </si>
  <si>
    <t>6</t>
  </si>
  <si>
    <t>162751159</t>
  </si>
  <si>
    <t>Příplatek k vodorovnému přemístění výkopku/sypaniny z horniny třídy těžitelnosti III skupiny 6 a 7 ZKD 1000 m přes 10000 m</t>
  </si>
  <si>
    <t>-803097638</t>
  </si>
  <si>
    <t>7</t>
  </si>
  <si>
    <t>167151102</t>
  </si>
  <si>
    <t>Nakládání výkopku z hornin třídy těžitelnosti II skupiny 4 a 5 do 100 m3</t>
  </si>
  <si>
    <t>-1120823135</t>
  </si>
  <si>
    <t>8</t>
  </si>
  <si>
    <t>171201221</t>
  </si>
  <si>
    <t>Poplatek za uložení na skládce (skládkovné) zeminy a kamení kód odpadu 17 05 04</t>
  </si>
  <si>
    <t>t</t>
  </si>
  <si>
    <t>668989095</t>
  </si>
  <si>
    <t>9</t>
  </si>
  <si>
    <t>181951116</t>
  </si>
  <si>
    <t>Úprava pláně v hornině třídy těžitelnosti III skupiny 6 se zhutněním strojně</t>
  </si>
  <si>
    <t>-739386183</t>
  </si>
  <si>
    <t>Komunikace</t>
  </si>
  <si>
    <t>10</t>
  </si>
  <si>
    <t>564831111</t>
  </si>
  <si>
    <t>Podklad ze štěrkodrtě ŠD plochy přes 100 m2 tl 100 mm</t>
  </si>
  <si>
    <t>-684284686</t>
  </si>
  <si>
    <t>11</t>
  </si>
  <si>
    <t>565155121</t>
  </si>
  <si>
    <t>Asfaltový beton vrstva podkladní ACP 16+ (obalované kamenivo OKS) tl 70 mm š přes 3 m</t>
  </si>
  <si>
    <t>955526509</t>
  </si>
  <si>
    <t>12</t>
  </si>
  <si>
    <t>573191111</t>
  </si>
  <si>
    <t>Postřik infiltrační kationaktivní emulzí v množství 1 kg/m2</t>
  </si>
  <si>
    <t>-1571536463</t>
  </si>
  <si>
    <t>13</t>
  </si>
  <si>
    <t>573211107</t>
  </si>
  <si>
    <t>Postřik živičný spojovací z asfaltu v množství 0,30 kg/m2</t>
  </si>
  <si>
    <t>-1552034726</t>
  </si>
  <si>
    <t>14</t>
  </si>
  <si>
    <t>577134121</t>
  </si>
  <si>
    <t>Asfaltový beton vrstva obrusná ACO 11 (ABS) tř. I tl 40 mm š přes 3 m z nemodifikovaného asfaltu</t>
  </si>
  <si>
    <t>-216626307</t>
  </si>
  <si>
    <t>596211110</t>
  </si>
  <si>
    <t>Kladení zámkové dlažby komunikací pro pěší ručně tl 60 mm skupiny A pl do 50 m2</t>
  </si>
  <si>
    <t>1048050131</t>
  </si>
  <si>
    <t>16</t>
  </si>
  <si>
    <t>M</t>
  </si>
  <si>
    <t>59245006</t>
  </si>
  <si>
    <t>dlažba tvar obdélník betonová pro nevidomé 200x100x60mm červená</t>
  </si>
  <si>
    <t>1239978882</t>
  </si>
  <si>
    <t>17</t>
  </si>
  <si>
    <t>596211112</t>
  </si>
  <si>
    <t>Kladení zámkové dlažby komunikací pro pěší ručně tl 60 mm skupiny A pl přes 100 do 300 m2</t>
  </si>
  <si>
    <t>1845306993</t>
  </si>
  <si>
    <t>18</t>
  </si>
  <si>
    <t>59245018</t>
  </si>
  <si>
    <t>dlažba tvar obdélník betonová 200x100x60mm přírodní</t>
  </si>
  <si>
    <t>-1626831024</t>
  </si>
  <si>
    <t>Ostatní konstrukce a práce, bourání</t>
  </si>
  <si>
    <t>19</t>
  </si>
  <si>
    <t>916241113</t>
  </si>
  <si>
    <t>Osazení obrubníku kamenného ležatého s boční opěrou do lože z betonu prostého</t>
  </si>
  <si>
    <t>1687738885</t>
  </si>
  <si>
    <t>20</t>
  </si>
  <si>
    <t>58380003</t>
  </si>
  <si>
    <t>obrubník kamenný žulový přímý 1000x300x200mm</t>
  </si>
  <si>
    <t>-1566830855</t>
  </si>
  <si>
    <t>916241213</t>
  </si>
  <si>
    <t>Osazení obrubníku kamenného stojatého s boční opěrou do lože z betonu prostého</t>
  </si>
  <si>
    <t>-1574195121</t>
  </si>
  <si>
    <t>22</t>
  </si>
  <si>
    <t>919732211</t>
  </si>
  <si>
    <t>Styčná spára napojení nového živičného povrchu na stávající za tepla š 15 mm hl 25 mm s prořezáním</t>
  </si>
  <si>
    <t>1514110052</t>
  </si>
  <si>
    <t>23</t>
  </si>
  <si>
    <t>977312112</t>
  </si>
  <si>
    <t>Řezání stávajících betonových mazanin vyztužených hl do 100 mm</t>
  </si>
  <si>
    <t>1116769270</t>
  </si>
  <si>
    <t>24</t>
  </si>
  <si>
    <t>979024443</t>
  </si>
  <si>
    <t>Očištění vybouraných obrubníků a krajníků silničních</t>
  </si>
  <si>
    <t>-33452765</t>
  </si>
  <si>
    <t>96</t>
  </si>
  <si>
    <t>Bourání konstrukcí</t>
  </si>
  <si>
    <t>25</t>
  </si>
  <si>
    <t>113106121</t>
  </si>
  <si>
    <t>Rozebrání dlažeb z betonových nebo kamenných dlaždic komunikací pro pěší ručně</t>
  </si>
  <si>
    <t>-1433812444</t>
  </si>
  <si>
    <t>26</t>
  </si>
  <si>
    <t>113107242</t>
  </si>
  <si>
    <t>Odstranění podkladu živičného tl 100 mm strojně pl přes 200 m2</t>
  </si>
  <si>
    <t>-780075579</t>
  </si>
  <si>
    <t>27</t>
  </si>
  <si>
    <t>961044111</t>
  </si>
  <si>
    <t>Bourání základů z betonu prostého</t>
  </si>
  <si>
    <t>-1201654616</t>
  </si>
  <si>
    <t>997</t>
  </si>
  <si>
    <t>Přesun sutě</t>
  </si>
  <si>
    <t>28</t>
  </si>
  <si>
    <t>997221561</t>
  </si>
  <si>
    <t>Vodorovná doprava suti z kusových materiálů do 1 km</t>
  </si>
  <si>
    <t>-1224635119</t>
  </si>
  <si>
    <t>29</t>
  </si>
  <si>
    <t>997221569</t>
  </si>
  <si>
    <t>Příplatek ZKD 1 km u vodorovné dopravy suti z kusových materiálů</t>
  </si>
  <si>
    <t>-2031341476</t>
  </si>
  <si>
    <t>30</t>
  </si>
  <si>
    <t>997221611</t>
  </si>
  <si>
    <t>Nakládání suti na dopravní prostředky pro vodorovnou dopravu</t>
  </si>
  <si>
    <t>-951536096</t>
  </si>
  <si>
    <t>31</t>
  </si>
  <si>
    <t>997221645</t>
  </si>
  <si>
    <t>Poplatek za uložení na skládce (skládkovné) odpadu asfaltového bez dehtu kód odpadu 17 03 02</t>
  </si>
  <si>
    <t>-2119998032</t>
  </si>
  <si>
    <t>998</t>
  </si>
  <si>
    <t>Přesun hmot</t>
  </si>
  <si>
    <t>32</t>
  </si>
  <si>
    <t>998223011</t>
  </si>
  <si>
    <t>Přesun hmot pro pozemní komunikace s krytem dlážděným</t>
  </si>
  <si>
    <t>-307510650</t>
  </si>
  <si>
    <t>VRN</t>
  </si>
  <si>
    <t>Vedlejší rozpočtové náklady</t>
  </si>
  <si>
    <t>VRN1</t>
  </si>
  <si>
    <t>Průzkumné, geodetické a projektové práce</t>
  </si>
  <si>
    <t>33</t>
  </si>
  <si>
    <t>012002000</t>
  </si>
  <si>
    <t>Geodetické práce</t>
  </si>
  <si>
    <t>kus</t>
  </si>
  <si>
    <t>1024</t>
  </si>
  <si>
    <t>-1171680449</t>
  </si>
  <si>
    <t>34</t>
  </si>
  <si>
    <t>0120020RP</t>
  </si>
  <si>
    <t>Vytyčení IS</t>
  </si>
  <si>
    <t>-853335485</t>
  </si>
  <si>
    <t>VRN3</t>
  </si>
  <si>
    <t>Zařízení staveniště</t>
  </si>
  <si>
    <t>35</t>
  </si>
  <si>
    <t>030001000</t>
  </si>
  <si>
    <t>-1831788101</t>
  </si>
  <si>
    <t>VP</t>
  </si>
  <si>
    <t xml:space="preserve">  Vícepráce</t>
  </si>
  <si>
    <t>PN</t>
  </si>
  <si>
    <t>02 - Letohradská</t>
  </si>
  <si>
    <t>113106171</t>
  </si>
  <si>
    <t>Rozebrání dlažeb vozovek ze zámkové dlažby s ložem z kameniva ručně</t>
  </si>
  <si>
    <t>-1194033990</t>
  </si>
  <si>
    <t>665652236</t>
  </si>
  <si>
    <t>1458773491</t>
  </si>
  <si>
    <t>1769979941</t>
  </si>
  <si>
    <t>-1970335103</t>
  </si>
  <si>
    <t>-338137432</t>
  </si>
  <si>
    <t>664529505</t>
  </si>
  <si>
    <t>-802203856</t>
  </si>
  <si>
    <t>181111111</t>
  </si>
  <si>
    <t>Plošná úprava terénu do 500 m2 zemina skupiny 1 až 4 nerovnosti přes 50 do 100 mm v rovinně a svahu do 1:5</t>
  </si>
  <si>
    <t>1036468559</t>
  </si>
  <si>
    <t>181351003</t>
  </si>
  <si>
    <t>Rozprostření ornice tl vrstvy do 200 mm pl do 100 m2 v rovině nebo ve svahu do 1:5 strojně</t>
  </si>
  <si>
    <t>-2126495486</t>
  </si>
  <si>
    <t>10364101</t>
  </si>
  <si>
    <t xml:space="preserve">zemina pro terénní úpravy -  ornice</t>
  </si>
  <si>
    <t>903470636</t>
  </si>
  <si>
    <t>181411131</t>
  </si>
  <si>
    <t>Založení parkového trávníku výsevem pl do 1000 m2 v rovině a ve svahu do 1:5</t>
  </si>
  <si>
    <t>-1921157450</t>
  </si>
  <si>
    <t>00572410</t>
  </si>
  <si>
    <t>osivo směs travní parková</t>
  </si>
  <si>
    <t>kg</t>
  </si>
  <si>
    <t>-1630457546</t>
  </si>
  <si>
    <t>839962156</t>
  </si>
  <si>
    <t>1353148750</t>
  </si>
  <si>
    <t>-1294107121</t>
  </si>
  <si>
    <t>-44452084</t>
  </si>
  <si>
    <t>-1549645648</t>
  </si>
  <si>
    <t>-354280988</t>
  </si>
  <si>
    <t>916231213</t>
  </si>
  <si>
    <t>Osazení chodníkového obrubníku betonového stojatého s boční opěrou do lože z betonu prostého</t>
  </si>
  <si>
    <t>902744482</t>
  </si>
  <si>
    <t>59217017</t>
  </si>
  <si>
    <t>obrubník betonový chodníkový 1000x100x250mm</t>
  </si>
  <si>
    <t>84661994</t>
  </si>
  <si>
    <t>1957615856</t>
  </si>
  <si>
    <t>9773121R</t>
  </si>
  <si>
    <t>Vyrovnání poklopu kanalizace</t>
  </si>
  <si>
    <t>-1405257674</t>
  </si>
  <si>
    <t>155696232</t>
  </si>
  <si>
    <t>-1555726257</t>
  </si>
  <si>
    <t>460547477</t>
  </si>
  <si>
    <t>571315731</t>
  </si>
  <si>
    <t>2131945166</t>
  </si>
  <si>
    <t>-1123318518</t>
  </si>
  <si>
    <t>-1904409630</t>
  </si>
  <si>
    <t>-1522472251</t>
  </si>
  <si>
    <t>-2123130226</t>
  </si>
  <si>
    <t>-1928667176</t>
  </si>
  <si>
    <t>03 - Quido Kociana</t>
  </si>
  <si>
    <t>312762233</t>
  </si>
  <si>
    <t>-2037411217</t>
  </si>
  <si>
    <t>1896503290</t>
  </si>
  <si>
    <t>-1345748474</t>
  </si>
  <si>
    <t>-2088496901</t>
  </si>
  <si>
    <t>-1165800743</t>
  </si>
  <si>
    <t>-998702261</t>
  </si>
  <si>
    <t>139791844</t>
  </si>
  <si>
    <t>-1237993641</t>
  </si>
  <si>
    <t>735871906</t>
  </si>
  <si>
    <t>2091574675</t>
  </si>
  <si>
    <t>645356031</t>
  </si>
  <si>
    <t>-406243268</t>
  </si>
  <si>
    <t>-1607976826</t>
  </si>
  <si>
    <t>1666078085</t>
  </si>
  <si>
    <t>-1816164810</t>
  </si>
  <si>
    <t>241878328</t>
  </si>
  <si>
    <t>273842337</t>
  </si>
  <si>
    <t>-843415286</t>
  </si>
  <si>
    <t>-298109656</t>
  </si>
  <si>
    <t>166299888</t>
  </si>
  <si>
    <t>1789989891</t>
  </si>
  <si>
    <t>566220941</t>
  </si>
  <si>
    <t>-1010192467</t>
  </si>
  <si>
    <t>1110923925</t>
  </si>
  <si>
    <t>-1885500697</t>
  </si>
  <si>
    <t>-423717692</t>
  </si>
  <si>
    <t>-1895639847</t>
  </si>
  <si>
    <t>-936191275</t>
  </si>
  <si>
    <t>-1038506843</t>
  </si>
  <si>
    <t>-354533269</t>
  </si>
  <si>
    <t>-653365495</t>
  </si>
  <si>
    <t>1501187253</t>
  </si>
  <si>
    <t>313076869</t>
  </si>
  <si>
    <t>-3560570</t>
  </si>
  <si>
    <t>36</t>
  </si>
  <si>
    <t>635787579</t>
  </si>
  <si>
    <t>37</t>
  </si>
  <si>
    <t>-2109472395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</si>
</sst>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3/2023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Chodník Chodská, Letohradská, Quido Kociana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1. 3. 2023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Ústí nad Orlicí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Chodská'!J30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'01 - Chodská'!P127</f>
        <v>0</v>
      </c>
      <c r="AV95" s="125">
        <f>'01 - Chodská'!J33</f>
        <v>0</v>
      </c>
      <c r="AW95" s="125">
        <f>'01 - Chodská'!J34</f>
        <v>0</v>
      </c>
      <c r="AX95" s="125">
        <f>'01 - Chodská'!J35</f>
        <v>0</v>
      </c>
      <c r="AY95" s="125">
        <f>'01 - Chodská'!J36</f>
        <v>0</v>
      </c>
      <c r="AZ95" s="125">
        <f>'01 - Chodská'!F33</f>
        <v>0</v>
      </c>
      <c r="BA95" s="125">
        <f>'01 - Chodská'!F34</f>
        <v>0</v>
      </c>
      <c r="BB95" s="125">
        <f>'01 - Chodská'!F35</f>
        <v>0</v>
      </c>
      <c r="BC95" s="125">
        <f>'01 - Chodská'!F36</f>
        <v>0</v>
      </c>
      <c r="BD95" s="127">
        <f>'01 - Chodská'!F37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Letohradská'!J30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'02 - Letohradská'!P127</f>
        <v>0</v>
      </c>
      <c r="AV96" s="125">
        <f>'02 - Letohradská'!J33</f>
        <v>0</v>
      </c>
      <c r="AW96" s="125">
        <f>'02 - Letohradská'!J34</f>
        <v>0</v>
      </c>
      <c r="AX96" s="125">
        <f>'02 - Letohradská'!J35</f>
        <v>0</v>
      </c>
      <c r="AY96" s="125">
        <f>'02 - Letohradská'!J36</f>
        <v>0</v>
      </c>
      <c r="AZ96" s="125">
        <f>'02 - Letohradská'!F33</f>
        <v>0</v>
      </c>
      <c r="BA96" s="125">
        <f>'02 - Letohradská'!F34</f>
        <v>0</v>
      </c>
      <c r="BB96" s="125">
        <f>'02 - Letohradská'!F35</f>
        <v>0</v>
      </c>
      <c r="BC96" s="125">
        <f>'02 - Letohradská'!F36</f>
        <v>0</v>
      </c>
      <c r="BD96" s="127">
        <f>'02 - Letohradská'!F37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Quido Kociana'!J30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9">
        <v>0</v>
      </c>
      <c r="AT97" s="130">
        <f>ROUND(SUM(AV97:AW97),2)</f>
        <v>0</v>
      </c>
      <c r="AU97" s="131">
        <f>'03 - Quido Kociana'!P127</f>
        <v>0</v>
      </c>
      <c r="AV97" s="130">
        <f>'03 - Quido Kociana'!J33</f>
        <v>0</v>
      </c>
      <c r="AW97" s="130">
        <f>'03 - Quido Kociana'!J34</f>
        <v>0</v>
      </c>
      <c r="AX97" s="130">
        <f>'03 - Quido Kociana'!J35</f>
        <v>0</v>
      </c>
      <c r="AY97" s="130">
        <f>'03 - Quido Kociana'!J36</f>
        <v>0</v>
      </c>
      <c r="AZ97" s="130">
        <f>'03 - Quido Kociana'!F33</f>
        <v>0</v>
      </c>
      <c r="BA97" s="130">
        <f>'03 - Quido Kociana'!F34</f>
        <v>0</v>
      </c>
      <c r="BB97" s="130">
        <f>'03 - Quido Kociana'!F35</f>
        <v>0</v>
      </c>
      <c r="BC97" s="130">
        <f>'03 - Quido Kociana'!F36</f>
        <v>0</v>
      </c>
      <c r="BD97" s="132">
        <f>'03 - Quido Kociana'!F37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KUk5Z3kpo2W0njX33Pxxdcrcz7ECWsupdirNtVMLRak9jbivZvYstnS2lVW0CspkfX1s/a9R5xYokKnW1H6lTg==" hashValue="Opr5RroNLwMFlxHv/gJtnyMOn/5bc4FT9Zx6AdNiK8rmerVIa3eAVFH77DmXNw8I+8WsADwKhhJJNr4+HXGtV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Chodská'!C2" display="/"/>
    <hyperlink ref="A96" location="'02 - Letohradská'!C2" display="/"/>
    <hyperlink ref="A97" location="'03 - Quido Kocian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Chodník Chodská, Letohradská, Quido Kociana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Ústí nad Orlicí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ROUND((ROUND((SUM(BE127:BE172)),  2) + SUM(BE174:BE178)), 2)</f>
        <v>0</v>
      </c>
      <c r="G33" s="35"/>
      <c r="H33" s="35"/>
      <c r="I33" s="152">
        <v>0.20999999999999999</v>
      </c>
      <c r="J33" s="151">
        <f>ROUND((ROUND(((SUM(BE127:BE172))*I33),  2) + (SUM(BE174:BE178)*I33)),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ROUND((ROUND((SUM(BF127:BF172)),  2) + SUM(BF174:BF178)), 2)</f>
        <v>0</v>
      </c>
      <c r="G34" s="35"/>
      <c r="H34" s="35"/>
      <c r="I34" s="152">
        <v>0.14999999999999999</v>
      </c>
      <c r="J34" s="151">
        <f>ROUND((ROUND(((SUM(BF127:BF172))*I34),  2) + (SUM(BF174:BF178)*I34)),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ROUND((ROUND((SUM(BG127:BG172)),  2) + SUM(BG174:BG178)),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ROUND((ROUND((SUM(BH127:BH172)),  2) + SUM(BH174:BH178)),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ROUND((ROUND((SUM(BI127:BI172)),  2) + SUM(BI174:BI178)),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Chodník Chodská, Letohradská, Quido Kociana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Chodská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Ústí nad Orlicí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J149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J160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J165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106</v>
      </c>
      <c r="E104" s="179"/>
      <c r="F104" s="179"/>
      <c r="G104" s="179"/>
      <c r="H104" s="179"/>
      <c r="I104" s="179"/>
      <c r="J104" s="180">
        <f>J167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J168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108</v>
      </c>
      <c r="E106" s="185"/>
      <c r="F106" s="185"/>
      <c r="G106" s="185"/>
      <c r="H106" s="185"/>
      <c r="I106" s="185"/>
      <c r="J106" s="186">
        <f>J171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1.84" customHeight="1">
      <c r="A107" s="9"/>
      <c r="B107" s="176"/>
      <c r="C107" s="177"/>
      <c r="D107" s="188" t="s">
        <v>109</v>
      </c>
      <c r="E107" s="177"/>
      <c r="F107" s="177"/>
      <c r="G107" s="177"/>
      <c r="H107" s="177"/>
      <c r="I107" s="177"/>
      <c r="J107" s="189">
        <f>J173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110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Chodník Chodská, Letohradská, Quido Kociana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92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01 - Chodská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1. 3. 2023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Ústí nad Orlicí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0"/>
      <c r="B126" s="191"/>
      <c r="C126" s="192" t="s">
        <v>111</v>
      </c>
      <c r="D126" s="193" t="s">
        <v>59</v>
      </c>
      <c r="E126" s="193" t="s">
        <v>55</v>
      </c>
      <c r="F126" s="193" t="s">
        <v>56</v>
      </c>
      <c r="G126" s="193" t="s">
        <v>112</v>
      </c>
      <c r="H126" s="193" t="s">
        <v>113</v>
      </c>
      <c r="I126" s="193" t="s">
        <v>114</v>
      </c>
      <c r="J126" s="194" t="s">
        <v>96</v>
      </c>
      <c r="K126" s="195" t="s">
        <v>115</v>
      </c>
      <c r="L126" s="196"/>
      <c r="M126" s="97" t="s">
        <v>1</v>
      </c>
      <c r="N126" s="98" t="s">
        <v>38</v>
      </c>
      <c r="O126" s="98" t="s">
        <v>116</v>
      </c>
      <c r="P126" s="98" t="s">
        <v>117</v>
      </c>
      <c r="Q126" s="98" t="s">
        <v>118</v>
      </c>
      <c r="R126" s="98" t="s">
        <v>119</v>
      </c>
      <c r="S126" s="98" t="s">
        <v>120</v>
      </c>
      <c r="T126" s="99" t="s">
        <v>121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5"/>
      <c r="B127" s="36"/>
      <c r="C127" s="104" t="s">
        <v>122</v>
      </c>
      <c r="D127" s="37"/>
      <c r="E127" s="37"/>
      <c r="F127" s="37"/>
      <c r="G127" s="37"/>
      <c r="H127" s="37"/>
      <c r="I127" s="37"/>
      <c r="J127" s="197">
        <f>BK127</f>
        <v>0</v>
      </c>
      <c r="K127" s="37"/>
      <c r="L127" s="41"/>
      <c r="M127" s="100"/>
      <c r="N127" s="198"/>
      <c r="O127" s="101"/>
      <c r="P127" s="199">
        <f>P128+P167+P173</f>
        <v>0</v>
      </c>
      <c r="Q127" s="101"/>
      <c r="R127" s="199">
        <f>R128+R167+R173</f>
        <v>53.184739999999998</v>
      </c>
      <c r="S127" s="101"/>
      <c r="T127" s="200">
        <f>T128+T167+T173</f>
        <v>78.409999999999997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98</v>
      </c>
      <c r="BK127" s="201">
        <f>BK128+BK167+BK173</f>
        <v>0</v>
      </c>
    </row>
    <row r="128" s="12" customFormat="1" ht="25.92" customHeight="1">
      <c r="A128" s="12"/>
      <c r="B128" s="202"/>
      <c r="C128" s="203"/>
      <c r="D128" s="204" t="s">
        <v>73</v>
      </c>
      <c r="E128" s="205" t="s">
        <v>123</v>
      </c>
      <c r="F128" s="205" t="s">
        <v>124</v>
      </c>
      <c r="G128" s="203"/>
      <c r="H128" s="203"/>
      <c r="I128" s="206"/>
      <c r="J128" s="189">
        <f>BK128</f>
        <v>0</v>
      </c>
      <c r="K128" s="203"/>
      <c r="L128" s="207"/>
      <c r="M128" s="208"/>
      <c r="N128" s="209"/>
      <c r="O128" s="209"/>
      <c r="P128" s="210">
        <f>P129+P139+P149+P160+P165</f>
        <v>0</v>
      </c>
      <c r="Q128" s="209"/>
      <c r="R128" s="210">
        <f>R129+R139+R149+R160+R165</f>
        <v>53.184739999999998</v>
      </c>
      <c r="S128" s="209"/>
      <c r="T128" s="211">
        <f>T129+T139+T149+T160+T165</f>
        <v>78.409999999999997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82</v>
      </c>
      <c r="AT128" s="213" t="s">
        <v>73</v>
      </c>
      <c r="AU128" s="213" t="s">
        <v>74</v>
      </c>
      <c r="AY128" s="212" t="s">
        <v>125</v>
      </c>
      <c r="BK128" s="214">
        <f>BK129+BK139+BK149+BK160+BK165</f>
        <v>0</v>
      </c>
    </row>
    <row r="129" s="12" customFormat="1" ht="22.8" customHeight="1">
      <c r="A129" s="12"/>
      <c r="B129" s="202"/>
      <c r="C129" s="203"/>
      <c r="D129" s="204" t="s">
        <v>73</v>
      </c>
      <c r="E129" s="215" t="s">
        <v>82</v>
      </c>
      <c r="F129" s="215" t="s">
        <v>126</v>
      </c>
      <c r="G129" s="203"/>
      <c r="H129" s="203"/>
      <c r="I129" s="206"/>
      <c r="J129" s="216">
        <f>BK129</f>
        <v>0</v>
      </c>
      <c r="K129" s="203"/>
      <c r="L129" s="207"/>
      <c r="M129" s="208"/>
      <c r="N129" s="209"/>
      <c r="O129" s="209"/>
      <c r="P129" s="210">
        <f>SUM(P130:P138)</f>
        <v>0</v>
      </c>
      <c r="Q129" s="209"/>
      <c r="R129" s="210">
        <f>SUM(R130:R138)</f>
        <v>0</v>
      </c>
      <c r="S129" s="209"/>
      <c r="T129" s="211">
        <f>SUM(T130:T138)</f>
        <v>65.299999999999997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82</v>
      </c>
      <c r="AT129" s="213" t="s">
        <v>73</v>
      </c>
      <c r="AU129" s="213" t="s">
        <v>82</v>
      </c>
      <c r="AY129" s="212" t="s">
        <v>125</v>
      </c>
      <c r="BK129" s="214">
        <f>SUM(BK130:BK138)</f>
        <v>0</v>
      </c>
    </row>
    <row r="130" s="2" customFormat="1" ht="24.15" customHeight="1">
      <c r="A130" s="35"/>
      <c r="B130" s="36"/>
      <c r="C130" s="217" t="s">
        <v>82</v>
      </c>
      <c r="D130" s="217" t="s">
        <v>127</v>
      </c>
      <c r="E130" s="218" t="s">
        <v>128</v>
      </c>
      <c r="F130" s="219" t="s">
        <v>129</v>
      </c>
      <c r="G130" s="220" t="s">
        <v>130</v>
      </c>
      <c r="H130" s="221">
        <v>165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39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0.22</v>
      </c>
      <c r="T130" s="228">
        <f>S130*H130</f>
        <v>36.299999999999997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131</v>
      </c>
      <c r="AT130" s="229" t="s">
        <v>127</v>
      </c>
      <c r="AU130" s="229" t="s">
        <v>84</v>
      </c>
      <c r="AY130" s="14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82</v>
      </c>
      <c r="BK130" s="230">
        <f>ROUND(I130*H130,2)</f>
        <v>0</v>
      </c>
      <c r="BL130" s="14" t="s">
        <v>131</v>
      </c>
      <c r="BM130" s="229" t="s">
        <v>132</v>
      </c>
    </row>
    <row r="131" s="2" customFormat="1" ht="16.5" customHeight="1">
      <c r="A131" s="35"/>
      <c r="B131" s="36"/>
      <c r="C131" s="217" t="s">
        <v>84</v>
      </c>
      <c r="D131" s="217" t="s">
        <v>127</v>
      </c>
      <c r="E131" s="218" t="s">
        <v>133</v>
      </c>
      <c r="F131" s="219" t="s">
        <v>134</v>
      </c>
      <c r="G131" s="220" t="s">
        <v>135</v>
      </c>
      <c r="H131" s="221">
        <v>100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39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0.28999999999999998</v>
      </c>
      <c r="T131" s="228">
        <f>S131*H131</f>
        <v>28.999999999999996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131</v>
      </c>
      <c r="AT131" s="229" t="s">
        <v>127</v>
      </c>
      <c r="AU131" s="229" t="s">
        <v>84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82</v>
      </c>
      <c r="BK131" s="230">
        <f>ROUND(I131*H131,2)</f>
        <v>0</v>
      </c>
      <c r="BL131" s="14" t="s">
        <v>131</v>
      </c>
      <c r="BM131" s="229" t="s">
        <v>136</v>
      </c>
    </row>
    <row r="132" s="2" customFormat="1" ht="24.15" customHeight="1">
      <c r="A132" s="35"/>
      <c r="B132" s="36"/>
      <c r="C132" s="217" t="s">
        <v>137</v>
      </c>
      <c r="D132" s="217" t="s">
        <v>127</v>
      </c>
      <c r="E132" s="218" t="s">
        <v>138</v>
      </c>
      <c r="F132" s="219" t="s">
        <v>139</v>
      </c>
      <c r="G132" s="220" t="s">
        <v>140</v>
      </c>
      <c r="H132" s="221">
        <v>33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39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131</v>
      </c>
      <c r="AT132" s="229" t="s">
        <v>127</v>
      </c>
      <c r="AU132" s="229" t="s">
        <v>84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82</v>
      </c>
      <c r="BK132" s="230">
        <f>ROUND(I132*H132,2)</f>
        <v>0</v>
      </c>
      <c r="BL132" s="14" t="s">
        <v>131</v>
      </c>
      <c r="BM132" s="229" t="s">
        <v>141</v>
      </c>
    </row>
    <row r="133" s="2" customFormat="1" ht="33" customHeight="1">
      <c r="A133" s="35"/>
      <c r="B133" s="36"/>
      <c r="C133" s="217" t="s">
        <v>131</v>
      </c>
      <c r="D133" s="217" t="s">
        <v>127</v>
      </c>
      <c r="E133" s="218" t="s">
        <v>142</v>
      </c>
      <c r="F133" s="219" t="s">
        <v>143</v>
      </c>
      <c r="G133" s="220" t="s">
        <v>140</v>
      </c>
      <c r="H133" s="221">
        <v>7.5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39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131</v>
      </c>
      <c r="AT133" s="229" t="s">
        <v>127</v>
      </c>
      <c r="AU133" s="229" t="s">
        <v>84</v>
      </c>
      <c r="AY133" s="14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82</v>
      </c>
      <c r="BK133" s="230">
        <f>ROUND(I133*H133,2)</f>
        <v>0</v>
      </c>
      <c r="BL133" s="14" t="s">
        <v>131</v>
      </c>
      <c r="BM133" s="229" t="s">
        <v>144</v>
      </c>
    </row>
    <row r="134" s="2" customFormat="1" ht="37.8" customHeight="1">
      <c r="A134" s="35"/>
      <c r="B134" s="36"/>
      <c r="C134" s="217" t="s">
        <v>145</v>
      </c>
      <c r="D134" s="217" t="s">
        <v>127</v>
      </c>
      <c r="E134" s="218" t="s">
        <v>146</v>
      </c>
      <c r="F134" s="219" t="s">
        <v>147</v>
      </c>
      <c r="G134" s="220" t="s">
        <v>140</v>
      </c>
      <c r="H134" s="221">
        <v>40.5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39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131</v>
      </c>
      <c r="AT134" s="229" t="s">
        <v>127</v>
      </c>
      <c r="AU134" s="229" t="s">
        <v>84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82</v>
      </c>
      <c r="BK134" s="230">
        <f>ROUND(I134*H134,2)</f>
        <v>0</v>
      </c>
      <c r="BL134" s="14" t="s">
        <v>131</v>
      </c>
      <c r="BM134" s="229" t="s">
        <v>148</v>
      </c>
    </row>
    <row r="135" s="2" customFormat="1" ht="37.8" customHeight="1">
      <c r="A135" s="35"/>
      <c r="B135" s="36"/>
      <c r="C135" s="217" t="s">
        <v>149</v>
      </c>
      <c r="D135" s="217" t="s">
        <v>127</v>
      </c>
      <c r="E135" s="218" t="s">
        <v>150</v>
      </c>
      <c r="F135" s="219" t="s">
        <v>151</v>
      </c>
      <c r="G135" s="220" t="s">
        <v>140</v>
      </c>
      <c r="H135" s="221">
        <v>1215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39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131</v>
      </c>
      <c r="AT135" s="229" t="s">
        <v>127</v>
      </c>
      <c r="AU135" s="229" t="s">
        <v>84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82</v>
      </c>
      <c r="BK135" s="230">
        <f>ROUND(I135*H135,2)</f>
        <v>0</v>
      </c>
      <c r="BL135" s="14" t="s">
        <v>131</v>
      </c>
      <c r="BM135" s="229" t="s">
        <v>152</v>
      </c>
    </row>
    <row r="136" s="2" customFormat="1" ht="24.15" customHeight="1">
      <c r="A136" s="35"/>
      <c r="B136" s="36"/>
      <c r="C136" s="217" t="s">
        <v>153</v>
      </c>
      <c r="D136" s="217" t="s">
        <v>127</v>
      </c>
      <c r="E136" s="218" t="s">
        <v>154</v>
      </c>
      <c r="F136" s="219" t="s">
        <v>155</v>
      </c>
      <c r="G136" s="220" t="s">
        <v>140</v>
      </c>
      <c r="H136" s="221">
        <v>40.5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39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131</v>
      </c>
      <c r="AT136" s="229" t="s">
        <v>127</v>
      </c>
      <c r="AU136" s="229" t="s">
        <v>84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82</v>
      </c>
      <c r="BK136" s="230">
        <f>ROUND(I136*H136,2)</f>
        <v>0</v>
      </c>
      <c r="BL136" s="14" t="s">
        <v>131</v>
      </c>
      <c r="BM136" s="229" t="s">
        <v>156</v>
      </c>
    </row>
    <row r="137" s="2" customFormat="1" ht="24.15" customHeight="1">
      <c r="A137" s="35"/>
      <c r="B137" s="36"/>
      <c r="C137" s="217" t="s">
        <v>157</v>
      </c>
      <c r="D137" s="217" t="s">
        <v>127</v>
      </c>
      <c r="E137" s="218" t="s">
        <v>158</v>
      </c>
      <c r="F137" s="219" t="s">
        <v>159</v>
      </c>
      <c r="G137" s="220" t="s">
        <v>160</v>
      </c>
      <c r="H137" s="221">
        <v>68.849999999999994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39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131</v>
      </c>
      <c r="AT137" s="229" t="s">
        <v>127</v>
      </c>
      <c r="AU137" s="229" t="s">
        <v>84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82</v>
      </c>
      <c r="BK137" s="230">
        <f>ROUND(I137*H137,2)</f>
        <v>0</v>
      </c>
      <c r="BL137" s="14" t="s">
        <v>131</v>
      </c>
      <c r="BM137" s="229" t="s">
        <v>161</v>
      </c>
    </row>
    <row r="138" s="2" customFormat="1" ht="24.15" customHeight="1">
      <c r="A138" s="35"/>
      <c r="B138" s="36"/>
      <c r="C138" s="217" t="s">
        <v>162</v>
      </c>
      <c r="D138" s="217" t="s">
        <v>127</v>
      </c>
      <c r="E138" s="218" t="s">
        <v>163</v>
      </c>
      <c r="F138" s="219" t="s">
        <v>164</v>
      </c>
      <c r="G138" s="220" t="s">
        <v>130</v>
      </c>
      <c r="H138" s="221">
        <v>165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39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131</v>
      </c>
      <c r="AT138" s="229" t="s">
        <v>127</v>
      </c>
      <c r="AU138" s="229" t="s">
        <v>84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82</v>
      </c>
      <c r="BK138" s="230">
        <f>ROUND(I138*H138,2)</f>
        <v>0</v>
      </c>
      <c r="BL138" s="14" t="s">
        <v>131</v>
      </c>
      <c r="BM138" s="229" t="s">
        <v>165</v>
      </c>
    </row>
    <row r="139" s="12" customFormat="1" ht="22.8" customHeight="1">
      <c r="A139" s="12"/>
      <c r="B139" s="202"/>
      <c r="C139" s="203"/>
      <c r="D139" s="204" t="s">
        <v>73</v>
      </c>
      <c r="E139" s="215" t="s">
        <v>145</v>
      </c>
      <c r="F139" s="215" t="s">
        <v>166</v>
      </c>
      <c r="G139" s="203"/>
      <c r="H139" s="203"/>
      <c r="I139" s="206"/>
      <c r="J139" s="216">
        <f>BK139</f>
        <v>0</v>
      </c>
      <c r="K139" s="203"/>
      <c r="L139" s="207"/>
      <c r="M139" s="208"/>
      <c r="N139" s="209"/>
      <c r="O139" s="209"/>
      <c r="P139" s="210">
        <f>SUM(P140:P148)</f>
        <v>0</v>
      </c>
      <c r="Q139" s="209"/>
      <c r="R139" s="210">
        <f>SUM(R140:R148)</f>
        <v>37.61018</v>
      </c>
      <c r="S139" s="209"/>
      <c r="T139" s="211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82</v>
      </c>
      <c r="AT139" s="213" t="s">
        <v>73</v>
      </c>
      <c r="AU139" s="213" t="s">
        <v>82</v>
      </c>
      <c r="AY139" s="212" t="s">
        <v>125</v>
      </c>
      <c r="BK139" s="214">
        <f>SUM(BK140:BK148)</f>
        <v>0</v>
      </c>
    </row>
    <row r="140" s="2" customFormat="1" ht="24.15" customHeight="1">
      <c r="A140" s="35"/>
      <c r="B140" s="36"/>
      <c r="C140" s="217" t="s">
        <v>167</v>
      </c>
      <c r="D140" s="217" t="s">
        <v>127</v>
      </c>
      <c r="E140" s="218" t="s">
        <v>168</v>
      </c>
      <c r="F140" s="219" t="s">
        <v>169</v>
      </c>
      <c r="G140" s="220" t="s">
        <v>130</v>
      </c>
      <c r="H140" s="221">
        <v>165</v>
      </c>
      <c r="I140" s="222"/>
      <c r="J140" s="223">
        <f>ROUND(I140*H140,2)</f>
        <v>0</v>
      </c>
      <c r="K140" s="224"/>
      <c r="L140" s="41"/>
      <c r="M140" s="225" t="s">
        <v>1</v>
      </c>
      <c r="N140" s="226" t="s">
        <v>39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131</v>
      </c>
      <c r="AT140" s="229" t="s">
        <v>127</v>
      </c>
      <c r="AU140" s="229" t="s">
        <v>84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82</v>
      </c>
      <c r="BK140" s="230">
        <f>ROUND(I140*H140,2)</f>
        <v>0</v>
      </c>
      <c r="BL140" s="14" t="s">
        <v>131</v>
      </c>
      <c r="BM140" s="229" t="s">
        <v>170</v>
      </c>
    </row>
    <row r="141" s="2" customFormat="1" ht="33" customHeight="1">
      <c r="A141" s="35"/>
      <c r="B141" s="36"/>
      <c r="C141" s="217" t="s">
        <v>171</v>
      </c>
      <c r="D141" s="217" t="s">
        <v>127</v>
      </c>
      <c r="E141" s="218" t="s">
        <v>172</v>
      </c>
      <c r="F141" s="219" t="s">
        <v>173</v>
      </c>
      <c r="G141" s="220" t="s">
        <v>130</v>
      </c>
      <c r="H141" s="221">
        <v>30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39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131</v>
      </c>
      <c r="AT141" s="229" t="s">
        <v>127</v>
      </c>
      <c r="AU141" s="229" t="s">
        <v>84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82</v>
      </c>
      <c r="BK141" s="230">
        <f>ROUND(I141*H141,2)</f>
        <v>0</v>
      </c>
      <c r="BL141" s="14" t="s">
        <v>131</v>
      </c>
      <c r="BM141" s="229" t="s">
        <v>174</v>
      </c>
    </row>
    <row r="142" s="2" customFormat="1" ht="24.15" customHeight="1">
      <c r="A142" s="35"/>
      <c r="B142" s="36"/>
      <c r="C142" s="217" t="s">
        <v>175</v>
      </c>
      <c r="D142" s="217" t="s">
        <v>127</v>
      </c>
      <c r="E142" s="218" t="s">
        <v>176</v>
      </c>
      <c r="F142" s="219" t="s">
        <v>177</v>
      </c>
      <c r="G142" s="220" t="s">
        <v>130</v>
      </c>
      <c r="H142" s="221">
        <v>30</v>
      </c>
      <c r="I142" s="222"/>
      <c r="J142" s="223">
        <f>ROUND(I142*H142,2)</f>
        <v>0</v>
      </c>
      <c r="K142" s="224"/>
      <c r="L142" s="41"/>
      <c r="M142" s="225" t="s">
        <v>1</v>
      </c>
      <c r="N142" s="226" t="s">
        <v>39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131</v>
      </c>
      <c r="AT142" s="229" t="s">
        <v>127</v>
      </c>
      <c r="AU142" s="229" t="s">
        <v>84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82</v>
      </c>
      <c r="BK142" s="230">
        <f>ROUND(I142*H142,2)</f>
        <v>0</v>
      </c>
      <c r="BL142" s="14" t="s">
        <v>131</v>
      </c>
      <c r="BM142" s="229" t="s">
        <v>178</v>
      </c>
    </row>
    <row r="143" s="2" customFormat="1" ht="21.75" customHeight="1">
      <c r="A143" s="35"/>
      <c r="B143" s="36"/>
      <c r="C143" s="217" t="s">
        <v>179</v>
      </c>
      <c r="D143" s="217" t="s">
        <v>127</v>
      </c>
      <c r="E143" s="218" t="s">
        <v>180</v>
      </c>
      <c r="F143" s="219" t="s">
        <v>181</v>
      </c>
      <c r="G143" s="220" t="s">
        <v>130</v>
      </c>
      <c r="H143" s="221">
        <v>30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39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131</v>
      </c>
      <c r="AT143" s="229" t="s">
        <v>127</v>
      </c>
      <c r="AU143" s="229" t="s">
        <v>84</v>
      </c>
      <c r="AY143" s="14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82</v>
      </c>
      <c r="BK143" s="230">
        <f>ROUND(I143*H143,2)</f>
        <v>0</v>
      </c>
      <c r="BL143" s="14" t="s">
        <v>131</v>
      </c>
      <c r="BM143" s="229" t="s">
        <v>182</v>
      </c>
    </row>
    <row r="144" s="2" customFormat="1" ht="33" customHeight="1">
      <c r="A144" s="35"/>
      <c r="B144" s="36"/>
      <c r="C144" s="217" t="s">
        <v>183</v>
      </c>
      <c r="D144" s="217" t="s">
        <v>127</v>
      </c>
      <c r="E144" s="218" t="s">
        <v>184</v>
      </c>
      <c r="F144" s="219" t="s">
        <v>185</v>
      </c>
      <c r="G144" s="220" t="s">
        <v>130</v>
      </c>
      <c r="H144" s="221">
        <v>30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39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131</v>
      </c>
      <c r="AT144" s="229" t="s">
        <v>127</v>
      </c>
      <c r="AU144" s="229" t="s">
        <v>84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82</v>
      </c>
      <c r="BK144" s="230">
        <f>ROUND(I144*H144,2)</f>
        <v>0</v>
      </c>
      <c r="BL144" s="14" t="s">
        <v>131</v>
      </c>
      <c r="BM144" s="229" t="s">
        <v>186</v>
      </c>
    </row>
    <row r="145" s="2" customFormat="1" ht="24.15" customHeight="1">
      <c r="A145" s="35"/>
      <c r="B145" s="36"/>
      <c r="C145" s="217" t="s">
        <v>8</v>
      </c>
      <c r="D145" s="217" t="s">
        <v>127</v>
      </c>
      <c r="E145" s="218" t="s">
        <v>187</v>
      </c>
      <c r="F145" s="219" t="s">
        <v>188</v>
      </c>
      <c r="G145" s="220" t="s">
        <v>130</v>
      </c>
      <c r="H145" s="221">
        <v>4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39</v>
      </c>
      <c r="O145" s="88"/>
      <c r="P145" s="227">
        <f>O145*H145</f>
        <v>0</v>
      </c>
      <c r="Q145" s="227">
        <v>0.089219999999999994</v>
      </c>
      <c r="R145" s="227">
        <f>Q145*H145</f>
        <v>0.35687999999999998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131</v>
      </c>
      <c r="AT145" s="229" t="s">
        <v>127</v>
      </c>
      <c r="AU145" s="229" t="s">
        <v>84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82</v>
      </c>
      <c r="BK145" s="230">
        <f>ROUND(I145*H145,2)</f>
        <v>0</v>
      </c>
      <c r="BL145" s="14" t="s">
        <v>131</v>
      </c>
      <c r="BM145" s="229" t="s">
        <v>189</v>
      </c>
    </row>
    <row r="146" s="2" customFormat="1" ht="24.15" customHeight="1">
      <c r="A146" s="35"/>
      <c r="B146" s="36"/>
      <c r="C146" s="231" t="s">
        <v>190</v>
      </c>
      <c r="D146" s="231" t="s">
        <v>191</v>
      </c>
      <c r="E146" s="232" t="s">
        <v>192</v>
      </c>
      <c r="F146" s="233" t="s">
        <v>193</v>
      </c>
      <c r="G146" s="234" t="s">
        <v>130</v>
      </c>
      <c r="H146" s="235">
        <v>4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39</v>
      </c>
      <c r="O146" s="88"/>
      <c r="P146" s="227">
        <f>O146*H146</f>
        <v>0</v>
      </c>
      <c r="Q146" s="227">
        <v>0.13100000000000001</v>
      </c>
      <c r="R146" s="227">
        <f>Q146*H146</f>
        <v>0.52400000000000002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157</v>
      </c>
      <c r="AT146" s="229" t="s">
        <v>191</v>
      </c>
      <c r="AU146" s="229" t="s">
        <v>84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82</v>
      </c>
      <c r="BK146" s="230">
        <f>ROUND(I146*H146,2)</f>
        <v>0</v>
      </c>
      <c r="BL146" s="14" t="s">
        <v>131</v>
      </c>
      <c r="BM146" s="229" t="s">
        <v>194</v>
      </c>
    </row>
    <row r="147" s="2" customFormat="1" ht="33" customHeight="1">
      <c r="A147" s="35"/>
      <c r="B147" s="36"/>
      <c r="C147" s="217" t="s">
        <v>195</v>
      </c>
      <c r="D147" s="217" t="s">
        <v>127</v>
      </c>
      <c r="E147" s="218" t="s">
        <v>196</v>
      </c>
      <c r="F147" s="219" t="s">
        <v>197</v>
      </c>
      <c r="G147" s="220" t="s">
        <v>130</v>
      </c>
      <c r="H147" s="221">
        <v>165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39</v>
      </c>
      <c r="O147" s="88"/>
      <c r="P147" s="227">
        <f>O147*H147</f>
        <v>0</v>
      </c>
      <c r="Q147" s="227">
        <v>0.089219999999999994</v>
      </c>
      <c r="R147" s="227">
        <f>Q147*H147</f>
        <v>14.721299999999999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131</v>
      </c>
      <c r="AT147" s="229" t="s">
        <v>127</v>
      </c>
      <c r="AU147" s="229" t="s">
        <v>84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82</v>
      </c>
      <c r="BK147" s="230">
        <f>ROUND(I147*H147,2)</f>
        <v>0</v>
      </c>
      <c r="BL147" s="14" t="s">
        <v>131</v>
      </c>
      <c r="BM147" s="229" t="s">
        <v>198</v>
      </c>
    </row>
    <row r="148" s="2" customFormat="1" ht="21.75" customHeight="1">
      <c r="A148" s="35"/>
      <c r="B148" s="36"/>
      <c r="C148" s="231" t="s">
        <v>199</v>
      </c>
      <c r="D148" s="231" t="s">
        <v>191</v>
      </c>
      <c r="E148" s="232" t="s">
        <v>200</v>
      </c>
      <c r="F148" s="233" t="s">
        <v>201</v>
      </c>
      <c r="G148" s="234" t="s">
        <v>130</v>
      </c>
      <c r="H148" s="235">
        <v>168</v>
      </c>
      <c r="I148" s="236"/>
      <c r="J148" s="237">
        <f>ROUND(I148*H148,2)</f>
        <v>0</v>
      </c>
      <c r="K148" s="238"/>
      <c r="L148" s="239"/>
      <c r="M148" s="240" t="s">
        <v>1</v>
      </c>
      <c r="N148" s="241" t="s">
        <v>39</v>
      </c>
      <c r="O148" s="88"/>
      <c r="P148" s="227">
        <f>O148*H148</f>
        <v>0</v>
      </c>
      <c r="Q148" s="227">
        <v>0.13100000000000001</v>
      </c>
      <c r="R148" s="227">
        <f>Q148*H148</f>
        <v>22.008000000000003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157</v>
      </c>
      <c r="AT148" s="229" t="s">
        <v>191</v>
      </c>
      <c r="AU148" s="229" t="s">
        <v>84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82</v>
      </c>
      <c r="BK148" s="230">
        <f>ROUND(I148*H148,2)</f>
        <v>0</v>
      </c>
      <c r="BL148" s="14" t="s">
        <v>131</v>
      </c>
      <c r="BM148" s="229" t="s">
        <v>202</v>
      </c>
    </row>
    <row r="149" s="12" customFormat="1" ht="22.8" customHeight="1">
      <c r="A149" s="12"/>
      <c r="B149" s="202"/>
      <c r="C149" s="203"/>
      <c r="D149" s="204" t="s">
        <v>73</v>
      </c>
      <c r="E149" s="215" t="s">
        <v>162</v>
      </c>
      <c r="F149" s="215" t="s">
        <v>203</v>
      </c>
      <c r="G149" s="203"/>
      <c r="H149" s="203"/>
      <c r="I149" s="206"/>
      <c r="J149" s="216">
        <f>BK149</f>
        <v>0</v>
      </c>
      <c r="K149" s="203"/>
      <c r="L149" s="207"/>
      <c r="M149" s="208"/>
      <c r="N149" s="209"/>
      <c r="O149" s="209"/>
      <c r="P149" s="210">
        <f>P150+SUM(P151:P156)</f>
        <v>0</v>
      </c>
      <c r="Q149" s="209"/>
      <c r="R149" s="210">
        <f>R150+SUM(R151:R156)</f>
        <v>15.57456</v>
      </c>
      <c r="S149" s="209"/>
      <c r="T149" s="211">
        <f>T150+SUM(T151:T156)</f>
        <v>13.109999999999999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2" t="s">
        <v>82</v>
      </c>
      <c r="AT149" s="213" t="s">
        <v>73</v>
      </c>
      <c r="AU149" s="213" t="s">
        <v>82</v>
      </c>
      <c r="AY149" s="212" t="s">
        <v>125</v>
      </c>
      <c r="BK149" s="214">
        <f>BK150+SUM(BK151:BK156)</f>
        <v>0</v>
      </c>
    </row>
    <row r="150" s="2" customFormat="1" ht="24.15" customHeight="1">
      <c r="A150" s="35"/>
      <c r="B150" s="36"/>
      <c r="C150" s="217" t="s">
        <v>204</v>
      </c>
      <c r="D150" s="217" t="s">
        <v>127</v>
      </c>
      <c r="E150" s="218" t="s">
        <v>205</v>
      </c>
      <c r="F150" s="219" t="s">
        <v>206</v>
      </c>
      <c r="G150" s="220" t="s">
        <v>135</v>
      </c>
      <c r="H150" s="221">
        <v>8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39</v>
      </c>
      <c r="O150" s="88"/>
      <c r="P150" s="227">
        <f>O150*H150</f>
        <v>0</v>
      </c>
      <c r="Q150" s="227">
        <v>0.16849</v>
      </c>
      <c r="R150" s="227">
        <f>Q150*H150</f>
        <v>1.34792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131</v>
      </c>
      <c r="AT150" s="229" t="s">
        <v>127</v>
      </c>
      <c r="AU150" s="229" t="s">
        <v>84</v>
      </c>
      <c r="AY150" s="14" t="s">
        <v>125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82</v>
      </c>
      <c r="BK150" s="230">
        <f>ROUND(I150*H150,2)</f>
        <v>0</v>
      </c>
      <c r="BL150" s="14" t="s">
        <v>131</v>
      </c>
      <c r="BM150" s="229" t="s">
        <v>207</v>
      </c>
    </row>
    <row r="151" s="2" customFormat="1" ht="16.5" customHeight="1">
      <c r="A151" s="35"/>
      <c r="B151" s="36"/>
      <c r="C151" s="231" t="s">
        <v>208</v>
      </c>
      <c r="D151" s="231" t="s">
        <v>191</v>
      </c>
      <c r="E151" s="232" t="s">
        <v>209</v>
      </c>
      <c r="F151" s="233" t="s">
        <v>210</v>
      </c>
      <c r="G151" s="234" t="s">
        <v>135</v>
      </c>
      <c r="H151" s="235">
        <v>8.1600000000000001</v>
      </c>
      <c r="I151" s="236"/>
      <c r="J151" s="237">
        <f>ROUND(I151*H151,2)</f>
        <v>0</v>
      </c>
      <c r="K151" s="238"/>
      <c r="L151" s="239"/>
      <c r="M151" s="240" t="s">
        <v>1</v>
      </c>
      <c r="N151" s="241" t="s">
        <v>39</v>
      </c>
      <c r="O151" s="88"/>
      <c r="P151" s="227">
        <f>O151*H151</f>
        <v>0</v>
      </c>
      <c r="Q151" s="227">
        <v>0.14999999999999999</v>
      </c>
      <c r="R151" s="227">
        <f>Q151*H151</f>
        <v>1.224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157</v>
      </c>
      <c r="AT151" s="229" t="s">
        <v>191</v>
      </c>
      <c r="AU151" s="229" t="s">
        <v>84</v>
      </c>
      <c r="AY151" s="14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82</v>
      </c>
      <c r="BK151" s="230">
        <f>ROUND(I151*H151,2)</f>
        <v>0</v>
      </c>
      <c r="BL151" s="14" t="s">
        <v>131</v>
      </c>
      <c r="BM151" s="229" t="s">
        <v>211</v>
      </c>
    </row>
    <row r="152" s="2" customFormat="1" ht="24.15" customHeight="1">
      <c r="A152" s="35"/>
      <c r="B152" s="36"/>
      <c r="C152" s="217" t="s">
        <v>7</v>
      </c>
      <c r="D152" s="217" t="s">
        <v>127</v>
      </c>
      <c r="E152" s="218" t="s">
        <v>212</v>
      </c>
      <c r="F152" s="219" t="s">
        <v>213</v>
      </c>
      <c r="G152" s="220" t="s">
        <v>135</v>
      </c>
      <c r="H152" s="221">
        <v>92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39</v>
      </c>
      <c r="O152" s="88"/>
      <c r="P152" s="227">
        <f>O152*H152</f>
        <v>0</v>
      </c>
      <c r="Q152" s="227">
        <v>0.14066999999999999</v>
      </c>
      <c r="R152" s="227">
        <f>Q152*H152</f>
        <v>12.94164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131</v>
      </c>
      <c r="AT152" s="229" t="s">
        <v>127</v>
      </c>
      <c r="AU152" s="229" t="s">
        <v>84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82</v>
      </c>
      <c r="BK152" s="230">
        <f>ROUND(I152*H152,2)</f>
        <v>0</v>
      </c>
      <c r="BL152" s="14" t="s">
        <v>131</v>
      </c>
      <c r="BM152" s="229" t="s">
        <v>214</v>
      </c>
    </row>
    <row r="153" s="2" customFormat="1" ht="33" customHeight="1">
      <c r="A153" s="35"/>
      <c r="B153" s="36"/>
      <c r="C153" s="217" t="s">
        <v>215</v>
      </c>
      <c r="D153" s="217" t="s">
        <v>127</v>
      </c>
      <c r="E153" s="218" t="s">
        <v>216</v>
      </c>
      <c r="F153" s="219" t="s">
        <v>217</v>
      </c>
      <c r="G153" s="220" t="s">
        <v>135</v>
      </c>
      <c r="H153" s="221">
        <v>100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39</v>
      </c>
      <c r="O153" s="88"/>
      <c r="P153" s="227">
        <f>O153*H153</f>
        <v>0</v>
      </c>
      <c r="Q153" s="227">
        <v>0.00060999999999999997</v>
      </c>
      <c r="R153" s="227">
        <f>Q153*H153</f>
        <v>0.060999999999999999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131</v>
      </c>
      <c r="AT153" s="229" t="s">
        <v>127</v>
      </c>
      <c r="AU153" s="229" t="s">
        <v>84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82</v>
      </c>
      <c r="BK153" s="230">
        <f>ROUND(I153*H153,2)</f>
        <v>0</v>
      </c>
      <c r="BL153" s="14" t="s">
        <v>131</v>
      </c>
      <c r="BM153" s="229" t="s">
        <v>218</v>
      </c>
    </row>
    <row r="154" s="2" customFormat="1" ht="24.15" customHeight="1">
      <c r="A154" s="35"/>
      <c r="B154" s="36"/>
      <c r="C154" s="217" t="s">
        <v>219</v>
      </c>
      <c r="D154" s="217" t="s">
        <v>127</v>
      </c>
      <c r="E154" s="218" t="s">
        <v>220</v>
      </c>
      <c r="F154" s="219" t="s">
        <v>221</v>
      </c>
      <c r="G154" s="220" t="s">
        <v>135</v>
      </c>
      <c r="H154" s="221">
        <v>100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39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131</v>
      </c>
      <c r="AT154" s="229" t="s">
        <v>127</v>
      </c>
      <c r="AU154" s="229" t="s">
        <v>84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82</v>
      </c>
      <c r="BK154" s="230">
        <f>ROUND(I154*H154,2)</f>
        <v>0</v>
      </c>
      <c r="BL154" s="14" t="s">
        <v>131</v>
      </c>
      <c r="BM154" s="229" t="s">
        <v>222</v>
      </c>
    </row>
    <row r="155" s="2" customFormat="1" ht="21.75" customHeight="1">
      <c r="A155" s="35"/>
      <c r="B155" s="36"/>
      <c r="C155" s="217" t="s">
        <v>223</v>
      </c>
      <c r="D155" s="217" t="s">
        <v>127</v>
      </c>
      <c r="E155" s="218" t="s">
        <v>224</v>
      </c>
      <c r="F155" s="219" t="s">
        <v>225</v>
      </c>
      <c r="G155" s="220" t="s">
        <v>135</v>
      </c>
      <c r="H155" s="221">
        <v>100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39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131</v>
      </c>
      <c r="AT155" s="229" t="s">
        <v>127</v>
      </c>
      <c r="AU155" s="229" t="s">
        <v>84</v>
      </c>
      <c r="AY155" s="14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82</v>
      </c>
      <c r="BK155" s="230">
        <f>ROUND(I155*H155,2)</f>
        <v>0</v>
      </c>
      <c r="BL155" s="14" t="s">
        <v>131</v>
      </c>
      <c r="BM155" s="229" t="s">
        <v>226</v>
      </c>
    </row>
    <row r="156" s="12" customFormat="1" ht="20.88" customHeight="1">
      <c r="A156" s="12"/>
      <c r="B156" s="202"/>
      <c r="C156" s="203"/>
      <c r="D156" s="204" t="s">
        <v>73</v>
      </c>
      <c r="E156" s="215" t="s">
        <v>227</v>
      </c>
      <c r="F156" s="215" t="s">
        <v>228</v>
      </c>
      <c r="G156" s="203"/>
      <c r="H156" s="203"/>
      <c r="I156" s="206"/>
      <c r="J156" s="216">
        <f>BK156</f>
        <v>0</v>
      </c>
      <c r="K156" s="203"/>
      <c r="L156" s="207"/>
      <c r="M156" s="208"/>
      <c r="N156" s="209"/>
      <c r="O156" s="209"/>
      <c r="P156" s="210">
        <f>SUM(P157:P159)</f>
        <v>0</v>
      </c>
      <c r="Q156" s="209"/>
      <c r="R156" s="210">
        <f>SUM(R157:R159)</f>
        <v>0</v>
      </c>
      <c r="S156" s="209"/>
      <c r="T156" s="211">
        <f>SUM(T157:T159)</f>
        <v>13.109999999999999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82</v>
      </c>
      <c r="AT156" s="213" t="s">
        <v>73</v>
      </c>
      <c r="AU156" s="213" t="s">
        <v>84</v>
      </c>
      <c r="AY156" s="212" t="s">
        <v>125</v>
      </c>
      <c r="BK156" s="214">
        <f>SUM(BK157:BK159)</f>
        <v>0</v>
      </c>
    </row>
    <row r="157" s="2" customFormat="1" ht="24.15" customHeight="1">
      <c r="A157" s="35"/>
      <c r="B157" s="36"/>
      <c r="C157" s="217" t="s">
        <v>229</v>
      </c>
      <c r="D157" s="217" t="s">
        <v>127</v>
      </c>
      <c r="E157" s="218" t="s">
        <v>230</v>
      </c>
      <c r="F157" s="219" t="s">
        <v>231</v>
      </c>
      <c r="G157" s="220" t="s">
        <v>130</v>
      </c>
      <c r="H157" s="221">
        <v>2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39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0.255</v>
      </c>
      <c r="T157" s="228">
        <f>S157*H157</f>
        <v>0.51000000000000001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131</v>
      </c>
      <c r="AT157" s="229" t="s">
        <v>127</v>
      </c>
      <c r="AU157" s="229" t="s">
        <v>137</v>
      </c>
      <c r="AY157" s="14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82</v>
      </c>
      <c r="BK157" s="230">
        <f>ROUND(I157*H157,2)</f>
        <v>0</v>
      </c>
      <c r="BL157" s="14" t="s">
        <v>131</v>
      </c>
      <c r="BM157" s="229" t="s">
        <v>232</v>
      </c>
    </row>
    <row r="158" s="2" customFormat="1" ht="24.15" customHeight="1">
      <c r="A158" s="35"/>
      <c r="B158" s="36"/>
      <c r="C158" s="217" t="s">
        <v>233</v>
      </c>
      <c r="D158" s="217" t="s">
        <v>127</v>
      </c>
      <c r="E158" s="218" t="s">
        <v>234</v>
      </c>
      <c r="F158" s="219" t="s">
        <v>235</v>
      </c>
      <c r="G158" s="220" t="s">
        <v>130</v>
      </c>
      <c r="H158" s="221">
        <v>30</v>
      </c>
      <c r="I158" s="222"/>
      <c r="J158" s="223">
        <f>ROUND(I158*H158,2)</f>
        <v>0</v>
      </c>
      <c r="K158" s="224"/>
      <c r="L158" s="41"/>
      <c r="M158" s="225" t="s">
        <v>1</v>
      </c>
      <c r="N158" s="226" t="s">
        <v>39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0.22</v>
      </c>
      <c r="T158" s="228">
        <f>S158*H158</f>
        <v>6.5999999999999996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131</v>
      </c>
      <c r="AT158" s="229" t="s">
        <v>127</v>
      </c>
      <c r="AU158" s="229" t="s">
        <v>137</v>
      </c>
      <c r="AY158" s="14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82</v>
      </c>
      <c r="BK158" s="230">
        <f>ROUND(I158*H158,2)</f>
        <v>0</v>
      </c>
      <c r="BL158" s="14" t="s">
        <v>131</v>
      </c>
      <c r="BM158" s="229" t="s">
        <v>236</v>
      </c>
    </row>
    <row r="159" s="2" customFormat="1" ht="16.5" customHeight="1">
      <c r="A159" s="35"/>
      <c r="B159" s="36"/>
      <c r="C159" s="217" t="s">
        <v>237</v>
      </c>
      <c r="D159" s="217" t="s">
        <v>127</v>
      </c>
      <c r="E159" s="218" t="s">
        <v>238</v>
      </c>
      <c r="F159" s="219" t="s">
        <v>239</v>
      </c>
      <c r="G159" s="220" t="s">
        <v>140</v>
      </c>
      <c r="H159" s="221">
        <v>3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39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2</v>
      </c>
      <c r="T159" s="228">
        <f>S159*H159</f>
        <v>6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131</v>
      </c>
      <c r="AT159" s="229" t="s">
        <v>127</v>
      </c>
      <c r="AU159" s="229" t="s">
        <v>137</v>
      </c>
      <c r="AY159" s="14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82</v>
      </c>
      <c r="BK159" s="230">
        <f>ROUND(I159*H159,2)</f>
        <v>0</v>
      </c>
      <c r="BL159" s="14" t="s">
        <v>131</v>
      </c>
      <c r="BM159" s="229" t="s">
        <v>240</v>
      </c>
    </row>
    <row r="160" s="12" customFormat="1" ht="22.8" customHeight="1">
      <c r="A160" s="12"/>
      <c r="B160" s="202"/>
      <c r="C160" s="203"/>
      <c r="D160" s="204" t="s">
        <v>73</v>
      </c>
      <c r="E160" s="215" t="s">
        <v>241</v>
      </c>
      <c r="F160" s="215" t="s">
        <v>242</v>
      </c>
      <c r="G160" s="203"/>
      <c r="H160" s="203"/>
      <c r="I160" s="206"/>
      <c r="J160" s="216">
        <f>BK160</f>
        <v>0</v>
      </c>
      <c r="K160" s="203"/>
      <c r="L160" s="207"/>
      <c r="M160" s="208"/>
      <c r="N160" s="209"/>
      <c r="O160" s="209"/>
      <c r="P160" s="210">
        <f>SUM(P161:P164)</f>
        <v>0</v>
      </c>
      <c r="Q160" s="209"/>
      <c r="R160" s="210">
        <f>SUM(R161:R164)</f>
        <v>0</v>
      </c>
      <c r="S160" s="209"/>
      <c r="T160" s="211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82</v>
      </c>
      <c r="AT160" s="213" t="s">
        <v>73</v>
      </c>
      <c r="AU160" s="213" t="s">
        <v>82</v>
      </c>
      <c r="AY160" s="212" t="s">
        <v>125</v>
      </c>
      <c r="BK160" s="214">
        <f>SUM(BK161:BK164)</f>
        <v>0</v>
      </c>
    </row>
    <row r="161" s="2" customFormat="1" ht="21.75" customHeight="1">
      <c r="A161" s="35"/>
      <c r="B161" s="36"/>
      <c r="C161" s="217" t="s">
        <v>243</v>
      </c>
      <c r="D161" s="217" t="s">
        <v>127</v>
      </c>
      <c r="E161" s="218" t="s">
        <v>244</v>
      </c>
      <c r="F161" s="219" t="s">
        <v>245</v>
      </c>
      <c r="G161" s="220" t="s">
        <v>160</v>
      </c>
      <c r="H161" s="221">
        <v>78.409999999999997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39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131</v>
      </c>
      <c r="AT161" s="229" t="s">
        <v>127</v>
      </c>
      <c r="AU161" s="229" t="s">
        <v>84</v>
      </c>
      <c r="AY161" s="14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82</v>
      </c>
      <c r="BK161" s="230">
        <f>ROUND(I161*H161,2)</f>
        <v>0</v>
      </c>
      <c r="BL161" s="14" t="s">
        <v>131</v>
      </c>
      <c r="BM161" s="229" t="s">
        <v>246</v>
      </c>
    </row>
    <row r="162" s="2" customFormat="1" ht="24.15" customHeight="1">
      <c r="A162" s="35"/>
      <c r="B162" s="36"/>
      <c r="C162" s="217" t="s">
        <v>247</v>
      </c>
      <c r="D162" s="217" t="s">
        <v>127</v>
      </c>
      <c r="E162" s="218" t="s">
        <v>248</v>
      </c>
      <c r="F162" s="219" t="s">
        <v>249</v>
      </c>
      <c r="G162" s="220" t="s">
        <v>160</v>
      </c>
      <c r="H162" s="221">
        <v>2352.3000000000002</v>
      </c>
      <c r="I162" s="222"/>
      <c r="J162" s="223">
        <f>ROUND(I162*H162,2)</f>
        <v>0</v>
      </c>
      <c r="K162" s="224"/>
      <c r="L162" s="41"/>
      <c r="M162" s="225" t="s">
        <v>1</v>
      </c>
      <c r="N162" s="226" t="s">
        <v>39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131</v>
      </c>
      <c r="AT162" s="229" t="s">
        <v>127</v>
      </c>
      <c r="AU162" s="229" t="s">
        <v>84</v>
      </c>
      <c r="AY162" s="14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82</v>
      </c>
      <c r="BK162" s="230">
        <f>ROUND(I162*H162,2)</f>
        <v>0</v>
      </c>
      <c r="BL162" s="14" t="s">
        <v>131</v>
      </c>
      <c r="BM162" s="229" t="s">
        <v>250</v>
      </c>
    </row>
    <row r="163" s="2" customFormat="1" ht="24.15" customHeight="1">
      <c r="A163" s="35"/>
      <c r="B163" s="36"/>
      <c r="C163" s="217" t="s">
        <v>251</v>
      </c>
      <c r="D163" s="217" t="s">
        <v>127</v>
      </c>
      <c r="E163" s="218" t="s">
        <v>252</v>
      </c>
      <c r="F163" s="219" t="s">
        <v>253</v>
      </c>
      <c r="G163" s="220" t="s">
        <v>160</v>
      </c>
      <c r="H163" s="221">
        <v>78.409999999999997</v>
      </c>
      <c r="I163" s="222"/>
      <c r="J163" s="223">
        <f>ROUND(I163*H163,2)</f>
        <v>0</v>
      </c>
      <c r="K163" s="224"/>
      <c r="L163" s="41"/>
      <c r="M163" s="225" t="s">
        <v>1</v>
      </c>
      <c r="N163" s="226" t="s">
        <v>39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131</v>
      </c>
      <c r="AT163" s="229" t="s">
        <v>127</v>
      </c>
      <c r="AU163" s="229" t="s">
        <v>84</v>
      </c>
      <c r="AY163" s="14" t="s">
        <v>125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82</v>
      </c>
      <c r="BK163" s="230">
        <f>ROUND(I163*H163,2)</f>
        <v>0</v>
      </c>
      <c r="BL163" s="14" t="s">
        <v>131</v>
      </c>
      <c r="BM163" s="229" t="s">
        <v>254</v>
      </c>
    </row>
    <row r="164" s="2" customFormat="1" ht="33" customHeight="1">
      <c r="A164" s="35"/>
      <c r="B164" s="36"/>
      <c r="C164" s="217" t="s">
        <v>255</v>
      </c>
      <c r="D164" s="217" t="s">
        <v>127</v>
      </c>
      <c r="E164" s="218" t="s">
        <v>256</v>
      </c>
      <c r="F164" s="219" t="s">
        <v>257</v>
      </c>
      <c r="G164" s="220" t="s">
        <v>160</v>
      </c>
      <c r="H164" s="221">
        <v>78.409999999999997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39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131</v>
      </c>
      <c r="AT164" s="229" t="s">
        <v>127</v>
      </c>
      <c r="AU164" s="229" t="s">
        <v>84</v>
      </c>
      <c r="AY164" s="14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82</v>
      </c>
      <c r="BK164" s="230">
        <f>ROUND(I164*H164,2)</f>
        <v>0</v>
      </c>
      <c r="BL164" s="14" t="s">
        <v>131</v>
      </c>
      <c r="BM164" s="229" t="s">
        <v>258</v>
      </c>
    </row>
    <row r="165" s="12" customFormat="1" ht="22.8" customHeight="1">
      <c r="A165" s="12"/>
      <c r="B165" s="202"/>
      <c r="C165" s="203"/>
      <c r="D165" s="204" t="s">
        <v>73</v>
      </c>
      <c r="E165" s="215" t="s">
        <v>259</v>
      </c>
      <c r="F165" s="215" t="s">
        <v>260</v>
      </c>
      <c r="G165" s="203"/>
      <c r="H165" s="203"/>
      <c r="I165" s="206"/>
      <c r="J165" s="216">
        <f>BK165</f>
        <v>0</v>
      </c>
      <c r="K165" s="203"/>
      <c r="L165" s="207"/>
      <c r="M165" s="208"/>
      <c r="N165" s="209"/>
      <c r="O165" s="209"/>
      <c r="P165" s="210">
        <f>P166</f>
        <v>0</v>
      </c>
      <c r="Q165" s="209"/>
      <c r="R165" s="210">
        <f>R166</f>
        <v>0</v>
      </c>
      <c r="S165" s="209"/>
      <c r="T165" s="211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82</v>
      </c>
      <c r="AT165" s="213" t="s">
        <v>73</v>
      </c>
      <c r="AU165" s="213" t="s">
        <v>82</v>
      </c>
      <c r="AY165" s="212" t="s">
        <v>125</v>
      </c>
      <c r="BK165" s="214">
        <f>BK166</f>
        <v>0</v>
      </c>
    </row>
    <row r="166" s="2" customFormat="1" ht="24.15" customHeight="1">
      <c r="A166" s="35"/>
      <c r="B166" s="36"/>
      <c r="C166" s="217" t="s">
        <v>261</v>
      </c>
      <c r="D166" s="217" t="s">
        <v>127</v>
      </c>
      <c r="E166" s="218" t="s">
        <v>262</v>
      </c>
      <c r="F166" s="219" t="s">
        <v>263</v>
      </c>
      <c r="G166" s="220" t="s">
        <v>160</v>
      </c>
      <c r="H166" s="221">
        <v>53.185000000000002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39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131</v>
      </c>
      <c r="AT166" s="229" t="s">
        <v>127</v>
      </c>
      <c r="AU166" s="229" t="s">
        <v>84</v>
      </c>
      <c r="AY166" s="14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82</v>
      </c>
      <c r="BK166" s="230">
        <f>ROUND(I166*H166,2)</f>
        <v>0</v>
      </c>
      <c r="BL166" s="14" t="s">
        <v>131</v>
      </c>
      <c r="BM166" s="229" t="s">
        <v>264</v>
      </c>
    </row>
    <row r="167" s="12" customFormat="1" ht="25.92" customHeight="1">
      <c r="A167" s="12"/>
      <c r="B167" s="202"/>
      <c r="C167" s="203"/>
      <c r="D167" s="204" t="s">
        <v>73</v>
      </c>
      <c r="E167" s="205" t="s">
        <v>265</v>
      </c>
      <c r="F167" s="205" t="s">
        <v>266</v>
      </c>
      <c r="G167" s="203"/>
      <c r="H167" s="203"/>
      <c r="I167" s="206"/>
      <c r="J167" s="189">
        <f>BK167</f>
        <v>0</v>
      </c>
      <c r="K167" s="203"/>
      <c r="L167" s="207"/>
      <c r="M167" s="208"/>
      <c r="N167" s="209"/>
      <c r="O167" s="209"/>
      <c r="P167" s="210">
        <f>P168+P171</f>
        <v>0</v>
      </c>
      <c r="Q167" s="209"/>
      <c r="R167" s="210">
        <f>R168+R171</f>
        <v>0</v>
      </c>
      <c r="S167" s="209"/>
      <c r="T167" s="211">
        <f>T168+T171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145</v>
      </c>
      <c r="AT167" s="213" t="s">
        <v>73</v>
      </c>
      <c r="AU167" s="213" t="s">
        <v>74</v>
      </c>
      <c r="AY167" s="212" t="s">
        <v>125</v>
      </c>
      <c r="BK167" s="214">
        <f>BK168+BK171</f>
        <v>0</v>
      </c>
    </row>
    <row r="168" s="12" customFormat="1" ht="22.8" customHeight="1">
      <c r="A168" s="12"/>
      <c r="B168" s="202"/>
      <c r="C168" s="203"/>
      <c r="D168" s="204" t="s">
        <v>73</v>
      </c>
      <c r="E168" s="215" t="s">
        <v>267</v>
      </c>
      <c r="F168" s="215" t="s">
        <v>268</v>
      </c>
      <c r="G168" s="203"/>
      <c r="H168" s="203"/>
      <c r="I168" s="206"/>
      <c r="J168" s="216">
        <f>BK168</f>
        <v>0</v>
      </c>
      <c r="K168" s="203"/>
      <c r="L168" s="207"/>
      <c r="M168" s="208"/>
      <c r="N168" s="209"/>
      <c r="O168" s="209"/>
      <c r="P168" s="210">
        <f>SUM(P169:P170)</f>
        <v>0</v>
      </c>
      <c r="Q168" s="209"/>
      <c r="R168" s="210">
        <f>SUM(R169:R170)</f>
        <v>0</v>
      </c>
      <c r="S168" s="209"/>
      <c r="T168" s="211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145</v>
      </c>
      <c r="AT168" s="213" t="s">
        <v>73</v>
      </c>
      <c r="AU168" s="213" t="s">
        <v>82</v>
      </c>
      <c r="AY168" s="212" t="s">
        <v>125</v>
      </c>
      <c r="BK168" s="214">
        <f>SUM(BK169:BK170)</f>
        <v>0</v>
      </c>
    </row>
    <row r="169" s="2" customFormat="1" ht="16.5" customHeight="1">
      <c r="A169" s="35"/>
      <c r="B169" s="36"/>
      <c r="C169" s="217" t="s">
        <v>269</v>
      </c>
      <c r="D169" s="217" t="s">
        <v>127</v>
      </c>
      <c r="E169" s="218" t="s">
        <v>270</v>
      </c>
      <c r="F169" s="219" t="s">
        <v>271</v>
      </c>
      <c r="G169" s="220" t="s">
        <v>272</v>
      </c>
      <c r="H169" s="221">
        <v>1</v>
      </c>
      <c r="I169" s="222"/>
      <c r="J169" s="223">
        <f>ROUND(I169*H169,2)</f>
        <v>0</v>
      </c>
      <c r="K169" s="224"/>
      <c r="L169" s="41"/>
      <c r="M169" s="225" t="s">
        <v>1</v>
      </c>
      <c r="N169" s="226" t="s">
        <v>39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273</v>
      </c>
      <c r="AT169" s="229" t="s">
        <v>127</v>
      </c>
      <c r="AU169" s="229" t="s">
        <v>84</v>
      </c>
      <c r="AY169" s="14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82</v>
      </c>
      <c r="BK169" s="230">
        <f>ROUND(I169*H169,2)</f>
        <v>0</v>
      </c>
      <c r="BL169" s="14" t="s">
        <v>273</v>
      </c>
      <c r="BM169" s="229" t="s">
        <v>274</v>
      </c>
    </row>
    <row r="170" s="2" customFormat="1" ht="16.5" customHeight="1">
      <c r="A170" s="35"/>
      <c r="B170" s="36"/>
      <c r="C170" s="217" t="s">
        <v>275</v>
      </c>
      <c r="D170" s="217" t="s">
        <v>127</v>
      </c>
      <c r="E170" s="218" t="s">
        <v>276</v>
      </c>
      <c r="F170" s="219" t="s">
        <v>277</v>
      </c>
      <c r="G170" s="220" t="s">
        <v>272</v>
      </c>
      <c r="H170" s="221">
        <v>1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39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273</v>
      </c>
      <c r="AT170" s="229" t="s">
        <v>127</v>
      </c>
      <c r="AU170" s="229" t="s">
        <v>84</v>
      </c>
      <c r="AY170" s="14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82</v>
      </c>
      <c r="BK170" s="230">
        <f>ROUND(I170*H170,2)</f>
        <v>0</v>
      </c>
      <c r="BL170" s="14" t="s">
        <v>273</v>
      </c>
      <c r="BM170" s="229" t="s">
        <v>278</v>
      </c>
    </row>
    <row r="171" s="12" customFormat="1" ht="22.8" customHeight="1">
      <c r="A171" s="12"/>
      <c r="B171" s="202"/>
      <c r="C171" s="203"/>
      <c r="D171" s="204" t="s">
        <v>73</v>
      </c>
      <c r="E171" s="215" t="s">
        <v>279</v>
      </c>
      <c r="F171" s="215" t="s">
        <v>280</v>
      </c>
      <c r="G171" s="203"/>
      <c r="H171" s="203"/>
      <c r="I171" s="206"/>
      <c r="J171" s="216">
        <f>BK171</f>
        <v>0</v>
      </c>
      <c r="K171" s="203"/>
      <c r="L171" s="207"/>
      <c r="M171" s="208"/>
      <c r="N171" s="209"/>
      <c r="O171" s="209"/>
      <c r="P171" s="210">
        <f>P172</f>
        <v>0</v>
      </c>
      <c r="Q171" s="209"/>
      <c r="R171" s="210">
        <f>R172</f>
        <v>0</v>
      </c>
      <c r="S171" s="209"/>
      <c r="T171" s="21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145</v>
      </c>
      <c r="AT171" s="213" t="s">
        <v>73</v>
      </c>
      <c r="AU171" s="213" t="s">
        <v>82</v>
      </c>
      <c r="AY171" s="212" t="s">
        <v>125</v>
      </c>
      <c r="BK171" s="214">
        <f>BK172</f>
        <v>0</v>
      </c>
    </row>
    <row r="172" s="2" customFormat="1" ht="16.5" customHeight="1">
      <c r="A172" s="35"/>
      <c r="B172" s="36"/>
      <c r="C172" s="217" t="s">
        <v>281</v>
      </c>
      <c r="D172" s="217" t="s">
        <v>127</v>
      </c>
      <c r="E172" s="218" t="s">
        <v>282</v>
      </c>
      <c r="F172" s="219" t="s">
        <v>280</v>
      </c>
      <c r="G172" s="220" t="s">
        <v>272</v>
      </c>
      <c r="H172" s="221">
        <v>1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39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273</v>
      </c>
      <c r="AT172" s="229" t="s">
        <v>127</v>
      </c>
      <c r="AU172" s="229" t="s">
        <v>84</v>
      </c>
      <c r="AY172" s="14" t="s">
        <v>125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82</v>
      </c>
      <c r="BK172" s="230">
        <f>ROUND(I172*H172,2)</f>
        <v>0</v>
      </c>
      <c r="BL172" s="14" t="s">
        <v>273</v>
      </c>
      <c r="BM172" s="229" t="s">
        <v>283</v>
      </c>
    </row>
    <row r="173" s="2" customFormat="1" ht="49.92" customHeight="1">
      <c r="A173" s="35"/>
      <c r="B173" s="36"/>
      <c r="C173" s="37"/>
      <c r="D173" s="37"/>
      <c r="E173" s="205" t="s">
        <v>284</v>
      </c>
      <c r="F173" s="205" t="s">
        <v>285</v>
      </c>
      <c r="G173" s="37"/>
      <c r="H173" s="37"/>
      <c r="I173" s="37"/>
      <c r="J173" s="189">
        <f>BK173</f>
        <v>0</v>
      </c>
      <c r="K173" s="37"/>
      <c r="L173" s="41"/>
      <c r="M173" s="242"/>
      <c r="N173" s="243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73</v>
      </c>
      <c r="AU173" s="14" t="s">
        <v>74</v>
      </c>
      <c r="AY173" s="14" t="s">
        <v>286</v>
      </c>
      <c r="BK173" s="230">
        <f>SUM(BK174:BK178)</f>
        <v>0</v>
      </c>
    </row>
    <row r="174" s="2" customFormat="1" ht="16.32" customHeight="1">
      <c r="A174" s="35"/>
      <c r="B174" s="36"/>
      <c r="C174" s="244" t="s">
        <v>1</v>
      </c>
      <c r="D174" s="244" t="s">
        <v>127</v>
      </c>
      <c r="E174" s="245" t="s">
        <v>1</v>
      </c>
      <c r="F174" s="246" t="s">
        <v>1</v>
      </c>
      <c r="G174" s="247" t="s">
        <v>1</v>
      </c>
      <c r="H174" s="248"/>
      <c r="I174" s="249"/>
      <c r="J174" s="250">
        <f>BK174</f>
        <v>0</v>
      </c>
      <c r="K174" s="224"/>
      <c r="L174" s="41"/>
      <c r="M174" s="251" t="s">
        <v>1</v>
      </c>
      <c r="N174" s="252" t="s">
        <v>39</v>
      </c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286</v>
      </c>
      <c r="AU174" s="14" t="s">
        <v>82</v>
      </c>
      <c r="AY174" s="14" t="s">
        <v>286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82</v>
      </c>
      <c r="BK174" s="230">
        <f>I174*H174</f>
        <v>0</v>
      </c>
    </row>
    <row r="175" s="2" customFormat="1" ht="16.32" customHeight="1">
      <c r="A175" s="35"/>
      <c r="B175" s="36"/>
      <c r="C175" s="244" t="s">
        <v>1</v>
      </c>
      <c r="D175" s="244" t="s">
        <v>127</v>
      </c>
      <c r="E175" s="245" t="s">
        <v>1</v>
      </c>
      <c r="F175" s="246" t="s">
        <v>1</v>
      </c>
      <c r="G175" s="247" t="s">
        <v>1</v>
      </c>
      <c r="H175" s="248"/>
      <c r="I175" s="249"/>
      <c r="J175" s="250">
        <f>BK175</f>
        <v>0</v>
      </c>
      <c r="K175" s="224"/>
      <c r="L175" s="41"/>
      <c r="M175" s="251" t="s">
        <v>1</v>
      </c>
      <c r="N175" s="252" t="s">
        <v>39</v>
      </c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286</v>
      </c>
      <c r="AU175" s="14" t="s">
        <v>82</v>
      </c>
      <c r="AY175" s="14" t="s">
        <v>286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82</v>
      </c>
      <c r="BK175" s="230">
        <f>I175*H175</f>
        <v>0</v>
      </c>
    </row>
    <row r="176" s="2" customFormat="1" ht="16.32" customHeight="1">
      <c r="A176" s="35"/>
      <c r="B176" s="36"/>
      <c r="C176" s="244" t="s">
        <v>1</v>
      </c>
      <c r="D176" s="244" t="s">
        <v>127</v>
      </c>
      <c r="E176" s="245" t="s">
        <v>1</v>
      </c>
      <c r="F176" s="246" t="s">
        <v>1</v>
      </c>
      <c r="G176" s="247" t="s">
        <v>1</v>
      </c>
      <c r="H176" s="248"/>
      <c r="I176" s="249"/>
      <c r="J176" s="250">
        <f>BK176</f>
        <v>0</v>
      </c>
      <c r="K176" s="224"/>
      <c r="L176" s="41"/>
      <c r="M176" s="251" t="s">
        <v>1</v>
      </c>
      <c r="N176" s="252" t="s">
        <v>39</v>
      </c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286</v>
      </c>
      <c r="AU176" s="14" t="s">
        <v>82</v>
      </c>
      <c r="AY176" s="14" t="s">
        <v>286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82</v>
      </c>
      <c r="BK176" s="230">
        <f>I176*H176</f>
        <v>0</v>
      </c>
    </row>
    <row r="177" s="2" customFormat="1" ht="16.32" customHeight="1">
      <c r="A177" s="35"/>
      <c r="B177" s="36"/>
      <c r="C177" s="244" t="s">
        <v>1</v>
      </c>
      <c r="D177" s="244" t="s">
        <v>127</v>
      </c>
      <c r="E177" s="245" t="s">
        <v>1</v>
      </c>
      <c r="F177" s="246" t="s">
        <v>1</v>
      </c>
      <c r="G177" s="247" t="s">
        <v>1</v>
      </c>
      <c r="H177" s="248"/>
      <c r="I177" s="249"/>
      <c r="J177" s="250">
        <f>BK177</f>
        <v>0</v>
      </c>
      <c r="K177" s="224"/>
      <c r="L177" s="41"/>
      <c r="M177" s="251" t="s">
        <v>1</v>
      </c>
      <c r="N177" s="252" t="s">
        <v>39</v>
      </c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286</v>
      </c>
      <c r="AU177" s="14" t="s">
        <v>82</v>
      </c>
      <c r="AY177" s="14" t="s">
        <v>286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82</v>
      </c>
      <c r="BK177" s="230">
        <f>I177*H177</f>
        <v>0</v>
      </c>
    </row>
    <row r="178" s="2" customFormat="1" ht="16.32" customHeight="1">
      <c r="A178" s="35"/>
      <c r="B178" s="36"/>
      <c r="C178" s="244" t="s">
        <v>1</v>
      </c>
      <c r="D178" s="244" t="s">
        <v>127</v>
      </c>
      <c r="E178" s="245" t="s">
        <v>1</v>
      </c>
      <c r="F178" s="246" t="s">
        <v>1</v>
      </c>
      <c r="G178" s="247" t="s">
        <v>1</v>
      </c>
      <c r="H178" s="248"/>
      <c r="I178" s="249"/>
      <c r="J178" s="250">
        <f>BK178</f>
        <v>0</v>
      </c>
      <c r="K178" s="224"/>
      <c r="L178" s="41"/>
      <c r="M178" s="251" t="s">
        <v>1</v>
      </c>
      <c r="N178" s="252" t="s">
        <v>39</v>
      </c>
      <c r="O178" s="253"/>
      <c r="P178" s="253"/>
      <c r="Q178" s="253"/>
      <c r="R178" s="253"/>
      <c r="S178" s="253"/>
      <c r="T178" s="254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286</v>
      </c>
      <c r="AU178" s="14" t="s">
        <v>82</v>
      </c>
      <c r="AY178" s="14" t="s">
        <v>286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82</v>
      </c>
      <c r="BK178" s="230">
        <f>I178*H178</f>
        <v>0</v>
      </c>
    </row>
    <row r="179" s="2" customFormat="1" ht="6.96" customHeight="1">
      <c r="A179" s="35"/>
      <c r="B179" s="63"/>
      <c r="C179" s="64"/>
      <c r="D179" s="64"/>
      <c r="E179" s="64"/>
      <c r="F179" s="64"/>
      <c r="G179" s="64"/>
      <c r="H179" s="64"/>
      <c r="I179" s="64"/>
      <c r="J179" s="64"/>
      <c r="K179" s="64"/>
      <c r="L179" s="41"/>
      <c r="M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</row>
  </sheetData>
  <sheetProtection sheet="1" autoFilter="0" formatColumns="0" formatRows="0" objects="1" scenarios="1" spinCount="100000" saltValue="dDDPqG9G3hlEmxG7x8K+4SlZpJMRsnvGf9SfJ1wH8fCaj03Vtz4XbCUxxW0B34RXksfOflIJND2szIA8ShGhrA==" hashValue="XB7kWRRpWW0eQmTHFII2jSdu+iRaZlYPeHaykUgWwYx+51J3iFIOhevondomoG5nTDwziykzHOQ8PrXAjDu48w==" algorithmName="SHA-512" password="CC35"/>
  <autoFilter ref="C126:K17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dataValidations count="2">
    <dataValidation type="list" allowBlank="1" showInputMessage="1" showErrorMessage="1" error="Povoleny jsou hodnoty K, M." sqref="D174:D179">
      <formula1>"K, M"</formula1>
    </dataValidation>
    <dataValidation type="list" allowBlank="1" showInputMessage="1" showErrorMessage="1" error="Povoleny jsou hodnoty základní, snížená, zákl. přenesená, sníž. přenesená, nulová." sqref="N174:N179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Chodník Chodská, Letohradská, Quido Kociana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Ústí nad Orlicí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ROUND((ROUND((SUM(BE127:BE170)),  2) + SUM(BE172:BE176)), 2)</f>
        <v>0</v>
      </c>
      <c r="G33" s="35"/>
      <c r="H33" s="35"/>
      <c r="I33" s="152">
        <v>0.20999999999999999</v>
      </c>
      <c r="J33" s="151">
        <f>ROUND((ROUND(((SUM(BE127:BE170))*I33),  2) + (SUM(BE172:BE176)*I33)),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ROUND((ROUND((SUM(BF127:BF170)),  2) + SUM(BF172:BF176)), 2)</f>
        <v>0</v>
      </c>
      <c r="G34" s="35"/>
      <c r="H34" s="35"/>
      <c r="I34" s="152">
        <v>0.14999999999999999</v>
      </c>
      <c r="J34" s="151">
        <f>ROUND((ROUND(((SUM(BF127:BF170))*I34),  2) + (SUM(BF172:BF176)*I34)),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ROUND((ROUND((SUM(BG127:BG170)),  2) + SUM(BG172:BG176)),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ROUND((ROUND((SUM(BH127:BH170)),  2) + SUM(BH172:BH176)),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ROUND((ROUND((SUM(BI127:BI170)),  2) + SUM(BI172:BI176)),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Chodník Chodská, Letohradská, Quido Kociana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Letohradská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Ústí nad Orlicí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J144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J158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J163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106</v>
      </c>
      <c r="E104" s="179"/>
      <c r="F104" s="179"/>
      <c r="G104" s="179"/>
      <c r="H104" s="179"/>
      <c r="I104" s="179"/>
      <c r="J104" s="180">
        <f>J165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J166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108</v>
      </c>
      <c r="E106" s="185"/>
      <c r="F106" s="185"/>
      <c r="G106" s="185"/>
      <c r="H106" s="185"/>
      <c r="I106" s="185"/>
      <c r="J106" s="186">
        <f>J169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1.84" customHeight="1">
      <c r="A107" s="9"/>
      <c r="B107" s="176"/>
      <c r="C107" s="177"/>
      <c r="D107" s="188" t="s">
        <v>109</v>
      </c>
      <c r="E107" s="177"/>
      <c r="F107" s="177"/>
      <c r="G107" s="177"/>
      <c r="H107" s="177"/>
      <c r="I107" s="177"/>
      <c r="J107" s="189">
        <f>J171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110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Chodník Chodská, Letohradská, Quido Kociana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92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02 - Letohradská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1. 3. 2023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Ústí nad Orlicí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0"/>
      <c r="B126" s="191"/>
      <c r="C126" s="192" t="s">
        <v>111</v>
      </c>
      <c r="D126" s="193" t="s">
        <v>59</v>
      </c>
      <c r="E126" s="193" t="s">
        <v>55</v>
      </c>
      <c r="F126" s="193" t="s">
        <v>56</v>
      </c>
      <c r="G126" s="193" t="s">
        <v>112</v>
      </c>
      <c r="H126" s="193" t="s">
        <v>113</v>
      </c>
      <c r="I126" s="193" t="s">
        <v>114</v>
      </c>
      <c r="J126" s="194" t="s">
        <v>96</v>
      </c>
      <c r="K126" s="195" t="s">
        <v>115</v>
      </c>
      <c r="L126" s="196"/>
      <c r="M126" s="97" t="s">
        <v>1</v>
      </c>
      <c r="N126" s="98" t="s">
        <v>38</v>
      </c>
      <c r="O126" s="98" t="s">
        <v>116</v>
      </c>
      <c r="P126" s="98" t="s">
        <v>117</v>
      </c>
      <c r="Q126" s="98" t="s">
        <v>118</v>
      </c>
      <c r="R126" s="98" t="s">
        <v>119</v>
      </c>
      <c r="S126" s="98" t="s">
        <v>120</v>
      </c>
      <c r="T126" s="99" t="s">
        <v>121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5"/>
      <c r="B127" s="36"/>
      <c r="C127" s="104" t="s">
        <v>122</v>
      </c>
      <c r="D127" s="37"/>
      <c r="E127" s="37"/>
      <c r="F127" s="37"/>
      <c r="G127" s="37"/>
      <c r="H127" s="37"/>
      <c r="I127" s="37"/>
      <c r="J127" s="197">
        <f>BK127</f>
        <v>0</v>
      </c>
      <c r="K127" s="37"/>
      <c r="L127" s="41"/>
      <c r="M127" s="100"/>
      <c r="N127" s="198"/>
      <c r="O127" s="101"/>
      <c r="P127" s="199">
        <f>P128+P165+P171</f>
        <v>0</v>
      </c>
      <c r="Q127" s="101"/>
      <c r="R127" s="199">
        <f>R128+R165+R171</f>
        <v>60.353059999999999</v>
      </c>
      <c r="S127" s="101"/>
      <c r="T127" s="200">
        <f>T128+T165+T171</f>
        <v>30.449999999999999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98</v>
      </c>
      <c r="BK127" s="201">
        <f>BK128+BK165+BK171</f>
        <v>0</v>
      </c>
    </row>
    <row r="128" s="12" customFormat="1" ht="25.92" customHeight="1">
      <c r="A128" s="12"/>
      <c r="B128" s="202"/>
      <c r="C128" s="203"/>
      <c r="D128" s="204" t="s">
        <v>73</v>
      </c>
      <c r="E128" s="205" t="s">
        <v>123</v>
      </c>
      <c r="F128" s="205" t="s">
        <v>124</v>
      </c>
      <c r="G128" s="203"/>
      <c r="H128" s="203"/>
      <c r="I128" s="206"/>
      <c r="J128" s="189">
        <f>BK128</f>
        <v>0</v>
      </c>
      <c r="K128" s="203"/>
      <c r="L128" s="207"/>
      <c r="M128" s="208"/>
      <c r="N128" s="209"/>
      <c r="O128" s="209"/>
      <c r="P128" s="210">
        <f>P129+P144+P150+P158+P163</f>
        <v>0</v>
      </c>
      <c r="Q128" s="209"/>
      <c r="R128" s="210">
        <f>R129+R144+R150+R158+R163</f>
        <v>60.353059999999999</v>
      </c>
      <c r="S128" s="209"/>
      <c r="T128" s="211">
        <f>T129+T144+T150+T158+T163</f>
        <v>30.449999999999999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82</v>
      </c>
      <c r="AT128" s="213" t="s">
        <v>73</v>
      </c>
      <c r="AU128" s="213" t="s">
        <v>74</v>
      </c>
      <c r="AY128" s="212" t="s">
        <v>125</v>
      </c>
      <c r="BK128" s="214">
        <f>BK129+BK144+BK150+BK158+BK163</f>
        <v>0</v>
      </c>
    </row>
    <row r="129" s="12" customFormat="1" ht="22.8" customHeight="1">
      <c r="A129" s="12"/>
      <c r="B129" s="202"/>
      <c r="C129" s="203"/>
      <c r="D129" s="204" t="s">
        <v>73</v>
      </c>
      <c r="E129" s="215" t="s">
        <v>82</v>
      </c>
      <c r="F129" s="215" t="s">
        <v>126</v>
      </c>
      <c r="G129" s="203"/>
      <c r="H129" s="203"/>
      <c r="I129" s="206"/>
      <c r="J129" s="216">
        <f>BK129</f>
        <v>0</v>
      </c>
      <c r="K129" s="203"/>
      <c r="L129" s="207"/>
      <c r="M129" s="208"/>
      <c r="N129" s="209"/>
      <c r="O129" s="209"/>
      <c r="P129" s="210">
        <f>SUM(P130:P143)</f>
        <v>0</v>
      </c>
      <c r="Q129" s="209"/>
      <c r="R129" s="210">
        <f>SUM(R130:R143)</f>
        <v>10.205599999999999</v>
      </c>
      <c r="S129" s="209"/>
      <c r="T129" s="211">
        <f>SUM(T130:T143)</f>
        <v>27.285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82</v>
      </c>
      <c r="AT129" s="213" t="s">
        <v>73</v>
      </c>
      <c r="AU129" s="213" t="s">
        <v>82</v>
      </c>
      <c r="AY129" s="212" t="s">
        <v>125</v>
      </c>
      <c r="BK129" s="214">
        <f>SUM(BK130:BK143)</f>
        <v>0</v>
      </c>
    </row>
    <row r="130" s="2" customFormat="1" ht="24.15" customHeight="1">
      <c r="A130" s="35"/>
      <c r="B130" s="36"/>
      <c r="C130" s="217" t="s">
        <v>82</v>
      </c>
      <c r="D130" s="217" t="s">
        <v>127</v>
      </c>
      <c r="E130" s="218" t="s">
        <v>288</v>
      </c>
      <c r="F130" s="219" t="s">
        <v>289</v>
      </c>
      <c r="G130" s="220" t="s">
        <v>130</v>
      </c>
      <c r="H130" s="221">
        <v>3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39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0.29499999999999998</v>
      </c>
      <c r="T130" s="228">
        <f>S130*H130</f>
        <v>0.88500000000000001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131</v>
      </c>
      <c r="AT130" s="229" t="s">
        <v>127</v>
      </c>
      <c r="AU130" s="229" t="s">
        <v>84</v>
      </c>
      <c r="AY130" s="14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82</v>
      </c>
      <c r="BK130" s="230">
        <f>ROUND(I130*H130,2)</f>
        <v>0</v>
      </c>
      <c r="BL130" s="14" t="s">
        <v>131</v>
      </c>
      <c r="BM130" s="229" t="s">
        <v>290</v>
      </c>
    </row>
    <row r="131" s="2" customFormat="1" ht="24.15" customHeight="1">
      <c r="A131" s="35"/>
      <c r="B131" s="36"/>
      <c r="C131" s="217" t="s">
        <v>84</v>
      </c>
      <c r="D131" s="217" t="s">
        <v>127</v>
      </c>
      <c r="E131" s="218" t="s">
        <v>128</v>
      </c>
      <c r="F131" s="219" t="s">
        <v>129</v>
      </c>
      <c r="G131" s="220" t="s">
        <v>130</v>
      </c>
      <c r="H131" s="221">
        <v>120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39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0.22</v>
      </c>
      <c r="T131" s="228">
        <f>S131*H131</f>
        <v>26.399999999999999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131</v>
      </c>
      <c r="AT131" s="229" t="s">
        <v>127</v>
      </c>
      <c r="AU131" s="229" t="s">
        <v>84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82</v>
      </c>
      <c r="BK131" s="230">
        <f>ROUND(I131*H131,2)</f>
        <v>0</v>
      </c>
      <c r="BL131" s="14" t="s">
        <v>131</v>
      </c>
      <c r="BM131" s="229" t="s">
        <v>291</v>
      </c>
    </row>
    <row r="132" s="2" customFormat="1" ht="24.15" customHeight="1">
      <c r="A132" s="35"/>
      <c r="B132" s="36"/>
      <c r="C132" s="217" t="s">
        <v>137</v>
      </c>
      <c r="D132" s="217" t="s">
        <v>127</v>
      </c>
      <c r="E132" s="218" t="s">
        <v>138</v>
      </c>
      <c r="F132" s="219" t="s">
        <v>139</v>
      </c>
      <c r="G132" s="220" t="s">
        <v>140</v>
      </c>
      <c r="H132" s="221">
        <v>24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39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131</v>
      </c>
      <c r="AT132" s="229" t="s">
        <v>127</v>
      </c>
      <c r="AU132" s="229" t="s">
        <v>84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82</v>
      </c>
      <c r="BK132" s="230">
        <f>ROUND(I132*H132,2)</f>
        <v>0</v>
      </c>
      <c r="BL132" s="14" t="s">
        <v>131</v>
      </c>
      <c r="BM132" s="229" t="s">
        <v>292</v>
      </c>
    </row>
    <row r="133" s="2" customFormat="1" ht="33" customHeight="1">
      <c r="A133" s="35"/>
      <c r="B133" s="36"/>
      <c r="C133" s="217" t="s">
        <v>131</v>
      </c>
      <c r="D133" s="217" t="s">
        <v>127</v>
      </c>
      <c r="E133" s="218" t="s">
        <v>142</v>
      </c>
      <c r="F133" s="219" t="s">
        <v>143</v>
      </c>
      <c r="G133" s="220" t="s">
        <v>140</v>
      </c>
      <c r="H133" s="221">
        <v>9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39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131</v>
      </c>
      <c r="AT133" s="229" t="s">
        <v>127</v>
      </c>
      <c r="AU133" s="229" t="s">
        <v>84</v>
      </c>
      <c r="AY133" s="14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82</v>
      </c>
      <c r="BK133" s="230">
        <f>ROUND(I133*H133,2)</f>
        <v>0</v>
      </c>
      <c r="BL133" s="14" t="s">
        <v>131</v>
      </c>
      <c r="BM133" s="229" t="s">
        <v>293</v>
      </c>
    </row>
    <row r="134" s="2" customFormat="1" ht="37.8" customHeight="1">
      <c r="A134" s="35"/>
      <c r="B134" s="36"/>
      <c r="C134" s="217" t="s">
        <v>145</v>
      </c>
      <c r="D134" s="217" t="s">
        <v>127</v>
      </c>
      <c r="E134" s="218" t="s">
        <v>146</v>
      </c>
      <c r="F134" s="219" t="s">
        <v>147</v>
      </c>
      <c r="G134" s="220" t="s">
        <v>140</v>
      </c>
      <c r="H134" s="221">
        <v>33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39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131</v>
      </c>
      <c r="AT134" s="229" t="s">
        <v>127</v>
      </c>
      <c r="AU134" s="229" t="s">
        <v>84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82</v>
      </c>
      <c r="BK134" s="230">
        <f>ROUND(I134*H134,2)</f>
        <v>0</v>
      </c>
      <c r="BL134" s="14" t="s">
        <v>131</v>
      </c>
      <c r="BM134" s="229" t="s">
        <v>294</v>
      </c>
    </row>
    <row r="135" s="2" customFormat="1" ht="37.8" customHeight="1">
      <c r="A135" s="35"/>
      <c r="B135" s="36"/>
      <c r="C135" s="217" t="s">
        <v>149</v>
      </c>
      <c r="D135" s="217" t="s">
        <v>127</v>
      </c>
      <c r="E135" s="218" t="s">
        <v>150</v>
      </c>
      <c r="F135" s="219" t="s">
        <v>151</v>
      </c>
      <c r="G135" s="220" t="s">
        <v>140</v>
      </c>
      <c r="H135" s="221">
        <v>990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39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131</v>
      </c>
      <c r="AT135" s="229" t="s">
        <v>127</v>
      </c>
      <c r="AU135" s="229" t="s">
        <v>84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82</v>
      </c>
      <c r="BK135" s="230">
        <f>ROUND(I135*H135,2)</f>
        <v>0</v>
      </c>
      <c r="BL135" s="14" t="s">
        <v>131</v>
      </c>
      <c r="BM135" s="229" t="s">
        <v>295</v>
      </c>
    </row>
    <row r="136" s="2" customFormat="1" ht="24.15" customHeight="1">
      <c r="A136" s="35"/>
      <c r="B136" s="36"/>
      <c r="C136" s="217" t="s">
        <v>153</v>
      </c>
      <c r="D136" s="217" t="s">
        <v>127</v>
      </c>
      <c r="E136" s="218" t="s">
        <v>154</v>
      </c>
      <c r="F136" s="219" t="s">
        <v>155</v>
      </c>
      <c r="G136" s="220" t="s">
        <v>140</v>
      </c>
      <c r="H136" s="221">
        <v>33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39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131</v>
      </c>
      <c r="AT136" s="229" t="s">
        <v>127</v>
      </c>
      <c r="AU136" s="229" t="s">
        <v>84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82</v>
      </c>
      <c r="BK136" s="230">
        <f>ROUND(I136*H136,2)</f>
        <v>0</v>
      </c>
      <c r="BL136" s="14" t="s">
        <v>131</v>
      </c>
      <c r="BM136" s="229" t="s">
        <v>296</v>
      </c>
    </row>
    <row r="137" s="2" customFormat="1" ht="24.15" customHeight="1">
      <c r="A137" s="35"/>
      <c r="B137" s="36"/>
      <c r="C137" s="217" t="s">
        <v>157</v>
      </c>
      <c r="D137" s="217" t="s">
        <v>127</v>
      </c>
      <c r="E137" s="218" t="s">
        <v>158</v>
      </c>
      <c r="F137" s="219" t="s">
        <v>159</v>
      </c>
      <c r="G137" s="220" t="s">
        <v>160</v>
      </c>
      <c r="H137" s="221">
        <v>56.100000000000001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39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131</v>
      </c>
      <c r="AT137" s="229" t="s">
        <v>127</v>
      </c>
      <c r="AU137" s="229" t="s">
        <v>84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82</v>
      </c>
      <c r="BK137" s="230">
        <f>ROUND(I137*H137,2)</f>
        <v>0</v>
      </c>
      <c r="BL137" s="14" t="s">
        <v>131</v>
      </c>
      <c r="BM137" s="229" t="s">
        <v>297</v>
      </c>
    </row>
    <row r="138" s="2" customFormat="1" ht="37.8" customHeight="1">
      <c r="A138" s="35"/>
      <c r="B138" s="36"/>
      <c r="C138" s="217" t="s">
        <v>162</v>
      </c>
      <c r="D138" s="217" t="s">
        <v>127</v>
      </c>
      <c r="E138" s="218" t="s">
        <v>298</v>
      </c>
      <c r="F138" s="219" t="s">
        <v>299</v>
      </c>
      <c r="G138" s="220" t="s">
        <v>130</v>
      </c>
      <c r="H138" s="221">
        <v>120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39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131</v>
      </c>
      <c r="AT138" s="229" t="s">
        <v>127</v>
      </c>
      <c r="AU138" s="229" t="s">
        <v>84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82</v>
      </c>
      <c r="BK138" s="230">
        <f>ROUND(I138*H138,2)</f>
        <v>0</v>
      </c>
      <c r="BL138" s="14" t="s">
        <v>131</v>
      </c>
      <c r="BM138" s="229" t="s">
        <v>300</v>
      </c>
    </row>
    <row r="139" s="2" customFormat="1" ht="24.15" customHeight="1">
      <c r="A139" s="35"/>
      <c r="B139" s="36"/>
      <c r="C139" s="217" t="s">
        <v>167</v>
      </c>
      <c r="D139" s="217" t="s">
        <v>127</v>
      </c>
      <c r="E139" s="218" t="s">
        <v>301</v>
      </c>
      <c r="F139" s="219" t="s">
        <v>302</v>
      </c>
      <c r="G139" s="220" t="s">
        <v>130</v>
      </c>
      <c r="H139" s="221">
        <v>60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39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131</v>
      </c>
      <c r="AT139" s="229" t="s">
        <v>127</v>
      </c>
      <c r="AU139" s="229" t="s">
        <v>84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82</v>
      </c>
      <c r="BK139" s="230">
        <f>ROUND(I139*H139,2)</f>
        <v>0</v>
      </c>
      <c r="BL139" s="14" t="s">
        <v>131</v>
      </c>
      <c r="BM139" s="229" t="s">
        <v>303</v>
      </c>
    </row>
    <row r="140" s="2" customFormat="1" ht="16.5" customHeight="1">
      <c r="A140" s="35"/>
      <c r="B140" s="36"/>
      <c r="C140" s="231" t="s">
        <v>171</v>
      </c>
      <c r="D140" s="231" t="s">
        <v>191</v>
      </c>
      <c r="E140" s="232" t="s">
        <v>304</v>
      </c>
      <c r="F140" s="233" t="s">
        <v>305</v>
      </c>
      <c r="G140" s="234" t="s">
        <v>160</v>
      </c>
      <c r="H140" s="235">
        <v>10.199999999999999</v>
      </c>
      <c r="I140" s="236"/>
      <c r="J140" s="237">
        <f>ROUND(I140*H140,2)</f>
        <v>0</v>
      </c>
      <c r="K140" s="238"/>
      <c r="L140" s="239"/>
      <c r="M140" s="240" t="s">
        <v>1</v>
      </c>
      <c r="N140" s="241" t="s">
        <v>39</v>
      </c>
      <c r="O140" s="88"/>
      <c r="P140" s="227">
        <f>O140*H140</f>
        <v>0</v>
      </c>
      <c r="Q140" s="227">
        <v>1</v>
      </c>
      <c r="R140" s="227">
        <f>Q140*H140</f>
        <v>10.199999999999999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157</v>
      </c>
      <c r="AT140" s="229" t="s">
        <v>191</v>
      </c>
      <c r="AU140" s="229" t="s">
        <v>84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82</v>
      </c>
      <c r="BK140" s="230">
        <f>ROUND(I140*H140,2)</f>
        <v>0</v>
      </c>
      <c r="BL140" s="14" t="s">
        <v>131</v>
      </c>
      <c r="BM140" s="229" t="s">
        <v>306</v>
      </c>
    </row>
    <row r="141" s="2" customFormat="1" ht="24.15" customHeight="1">
      <c r="A141" s="35"/>
      <c r="B141" s="36"/>
      <c r="C141" s="217" t="s">
        <v>175</v>
      </c>
      <c r="D141" s="217" t="s">
        <v>127</v>
      </c>
      <c r="E141" s="218" t="s">
        <v>307</v>
      </c>
      <c r="F141" s="219" t="s">
        <v>308</v>
      </c>
      <c r="G141" s="220" t="s">
        <v>130</v>
      </c>
      <c r="H141" s="221">
        <v>60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39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131</v>
      </c>
      <c r="AT141" s="229" t="s">
        <v>127</v>
      </c>
      <c r="AU141" s="229" t="s">
        <v>84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82</v>
      </c>
      <c r="BK141" s="230">
        <f>ROUND(I141*H141,2)</f>
        <v>0</v>
      </c>
      <c r="BL141" s="14" t="s">
        <v>131</v>
      </c>
      <c r="BM141" s="229" t="s">
        <v>309</v>
      </c>
    </row>
    <row r="142" s="2" customFormat="1" ht="16.5" customHeight="1">
      <c r="A142" s="35"/>
      <c r="B142" s="36"/>
      <c r="C142" s="231" t="s">
        <v>179</v>
      </c>
      <c r="D142" s="231" t="s">
        <v>191</v>
      </c>
      <c r="E142" s="232" t="s">
        <v>310</v>
      </c>
      <c r="F142" s="233" t="s">
        <v>311</v>
      </c>
      <c r="G142" s="234" t="s">
        <v>312</v>
      </c>
      <c r="H142" s="235">
        <v>5.5999999999999996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39</v>
      </c>
      <c r="O142" s="88"/>
      <c r="P142" s="227">
        <f>O142*H142</f>
        <v>0</v>
      </c>
      <c r="Q142" s="227">
        <v>0.001</v>
      </c>
      <c r="R142" s="227">
        <f>Q142*H142</f>
        <v>0.0055999999999999999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157</v>
      </c>
      <c r="AT142" s="229" t="s">
        <v>191</v>
      </c>
      <c r="AU142" s="229" t="s">
        <v>84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82</v>
      </c>
      <c r="BK142" s="230">
        <f>ROUND(I142*H142,2)</f>
        <v>0</v>
      </c>
      <c r="BL142" s="14" t="s">
        <v>131</v>
      </c>
      <c r="BM142" s="229" t="s">
        <v>313</v>
      </c>
    </row>
    <row r="143" s="2" customFormat="1" ht="24.15" customHeight="1">
      <c r="A143" s="35"/>
      <c r="B143" s="36"/>
      <c r="C143" s="217" t="s">
        <v>183</v>
      </c>
      <c r="D143" s="217" t="s">
        <v>127</v>
      </c>
      <c r="E143" s="218" t="s">
        <v>163</v>
      </c>
      <c r="F143" s="219" t="s">
        <v>164</v>
      </c>
      <c r="G143" s="220" t="s">
        <v>130</v>
      </c>
      <c r="H143" s="221">
        <v>120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39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131</v>
      </c>
      <c r="AT143" s="229" t="s">
        <v>127</v>
      </c>
      <c r="AU143" s="229" t="s">
        <v>84</v>
      </c>
      <c r="AY143" s="14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82</v>
      </c>
      <c r="BK143" s="230">
        <f>ROUND(I143*H143,2)</f>
        <v>0</v>
      </c>
      <c r="BL143" s="14" t="s">
        <v>131</v>
      </c>
      <c r="BM143" s="229" t="s">
        <v>314</v>
      </c>
    </row>
    <row r="144" s="12" customFormat="1" ht="22.8" customHeight="1">
      <c r="A144" s="12"/>
      <c r="B144" s="202"/>
      <c r="C144" s="203"/>
      <c r="D144" s="204" t="s">
        <v>73</v>
      </c>
      <c r="E144" s="215" t="s">
        <v>145</v>
      </c>
      <c r="F144" s="215" t="s">
        <v>166</v>
      </c>
      <c r="G144" s="203"/>
      <c r="H144" s="203"/>
      <c r="I144" s="206"/>
      <c r="J144" s="216">
        <f>BK144</f>
        <v>0</v>
      </c>
      <c r="K144" s="203"/>
      <c r="L144" s="207"/>
      <c r="M144" s="208"/>
      <c r="N144" s="209"/>
      <c r="O144" s="209"/>
      <c r="P144" s="210">
        <f>SUM(P145:P149)</f>
        <v>0</v>
      </c>
      <c r="Q144" s="209"/>
      <c r="R144" s="210">
        <f>SUM(R145:R149)</f>
        <v>27.873059999999999</v>
      </c>
      <c r="S144" s="209"/>
      <c r="T144" s="211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82</v>
      </c>
      <c r="AT144" s="213" t="s">
        <v>73</v>
      </c>
      <c r="AU144" s="213" t="s">
        <v>82</v>
      </c>
      <c r="AY144" s="212" t="s">
        <v>125</v>
      </c>
      <c r="BK144" s="214">
        <f>SUM(BK145:BK149)</f>
        <v>0</v>
      </c>
    </row>
    <row r="145" s="2" customFormat="1" ht="24.15" customHeight="1">
      <c r="A145" s="35"/>
      <c r="B145" s="36"/>
      <c r="C145" s="217" t="s">
        <v>8</v>
      </c>
      <c r="D145" s="217" t="s">
        <v>127</v>
      </c>
      <c r="E145" s="218" t="s">
        <v>168</v>
      </c>
      <c r="F145" s="219" t="s">
        <v>169</v>
      </c>
      <c r="G145" s="220" t="s">
        <v>130</v>
      </c>
      <c r="H145" s="221">
        <v>240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39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131</v>
      </c>
      <c r="AT145" s="229" t="s">
        <v>127</v>
      </c>
      <c r="AU145" s="229" t="s">
        <v>84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82</v>
      </c>
      <c r="BK145" s="230">
        <f>ROUND(I145*H145,2)</f>
        <v>0</v>
      </c>
      <c r="BL145" s="14" t="s">
        <v>131</v>
      </c>
      <c r="BM145" s="229" t="s">
        <v>315</v>
      </c>
    </row>
    <row r="146" s="2" customFormat="1" ht="24.15" customHeight="1">
      <c r="A146" s="35"/>
      <c r="B146" s="36"/>
      <c r="C146" s="217" t="s">
        <v>190</v>
      </c>
      <c r="D146" s="217" t="s">
        <v>127</v>
      </c>
      <c r="E146" s="218" t="s">
        <v>187</v>
      </c>
      <c r="F146" s="219" t="s">
        <v>188</v>
      </c>
      <c r="G146" s="220" t="s">
        <v>130</v>
      </c>
      <c r="H146" s="221">
        <v>3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39</v>
      </c>
      <c r="O146" s="88"/>
      <c r="P146" s="227">
        <f>O146*H146</f>
        <v>0</v>
      </c>
      <c r="Q146" s="227">
        <v>0.089219999999999994</v>
      </c>
      <c r="R146" s="227">
        <f>Q146*H146</f>
        <v>0.26766000000000001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131</v>
      </c>
      <c r="AT146" s="229" t="s">
        <v>127</v>
      </c>
      <c r="AU146" s="229" t="s">
        <v>84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82</v>
      </c>
      <c r="BK146" s="230">
        <f>ROUND(I146*H146,2)</f>
        <v>0</v>
      </c>
      <c r="BL146" s="14" t="s">
        <v>131</v>
      </c>
      <c r="BM146" s="229" t="s">
        <v>316</v>
      </c>
    </row>
    <row r="147" s="2" customFormat="1" ht="24.15" customHeight="1">
      <c r="A147" s="35"/>
      <c r="B147" s="36"/>
      <c r="C147" s="231" t="s">
        <v>195</v>
      </c>
      <c r="D147" s="231" t="s">
        <v>191</v>
      </c>
      <c r="E147" s="232" t="s">
        <v>192</v>
      </c>
      <c r="F147" s="233" t="s">
        <v>193</v>
      </c>
      <c r="G147" s="234" t="s">
        <v>130</v>
      </c>
      <c r="H147" s="235">
        <v>3</v>
      </c>
      <c r="I147" s="236"/>
      <c r="J147" s="237">
        <f>ROUND(I147*H147,2)</f>
        <v>0</v>
      </c>
      <c r="K147" s="238"/>
      <c r="L147" s="239"/>
      <c r="M147" s="240" t="s">
        <v>1</v>
      </c>
      <c r="N147" s="241" t="s">
        <v>39</v>
      </c>
      <c r="O147" s="88"/>
      <c r="P147" s="227">
        <f>O147*H147</f>
        <v>0</v>
      </c>
      <c r="Q147" s="227">
        <v>0.13100000000000001</v>
      </c>
      <c r="R147" s="227">
        <f>Q147*H147</f>
        <v>0.39300000000000002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157</v>
      </c>
      <c r="AT147" s="229" t="s">
        <v>191</v>
      </c>
      <c r="AU147" s="229" t="s">
        <v>84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82</v>
      </c>
      <c r="BK147" s="230">
        <f>ROUND(I147*H147,2)</f>
        <v>0</v>
      </c>
      <c r="BL147" s="14" t="s">
        <v>131</v>
      </c>
      <c r="BM147" s="229" t="s">
        <v>317</v>
      </c>
    </row>
    <row r="148" s="2" customFormat="1" ht="33" customHeight="1">
      <c r="A148" s="35"/>
      <c r="B148" s="36"/>
      <c r="C148" s="217" t="s">
        <v>199</v>
      </c>
      <c r="D148" s="217" t="s">
        <v>127</v>
      </c>
      <c r="E148" s="218" t="s">
        <v>196</v>
      </c>
      <c r="F148" s="219" t="s">
        <v>197</v>
      </c>
      <c r="G148" s="220" t="s">
        <v>130</v>
      </c>
      <c r="H148" s="221">
        <v>120</v>
      </c>
      <c r="I148" s="222"/>
      <c r="J148" s="223">
        <f>ROUND(I148*H148,2)</f>
        <v>0</v>
      </c>
      <c r="K148" s="224"/>
      <c r="L148" s="41"/>
      <c r="M148" s="225" t="s">
        <v>1</v>
      </c>
      <c r="N148" s="226" t="s">
        <v>39</v>
      </c>
      <c r="O148" s="88"/>
      <c r="P148" s="227">
        <f>O148*H148</f>
        <v>0</v>
      </c>
      <c r="Q148" s="227">
        <v>0.089219999999999994</v>
      </c>
      <c r="R148" s="227">
        <f>Q148*H148</f>
        <v>10.706399999999999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131</v>
      </c>
      <c r="AT148" s="229" t="s">
        <v>127</v>
      </c>
      <c r="AU148" s="229" t="s">
        <v>84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82</v>
      </c>
      <c r="BK148" s="230">
        <f>ROUND(I148*H148,2)</f>
        <v>0</v>
      </c>
      <c r="BL148" s="14" t="s">
        <v>131</v>
      </c>
      <c r="BM148" s="229" t="s">
        <v>318</v>
      </c>
    </row>
    <row r="149" s="2" customFormat="1" ht="21.75" customHeight="1">
      <c r="A149" s="35"/>
      <c r="B149" s="36"/>
      <c r="C149" s="231" t="s">
        <v>204</v>
      </c>
      <c r="D149" s="231" t="s">
        <v>191</v>
      </c>
      <c r="E149" s="232" t="s">
        <v>200</v>
      </c>
      <c r="F149" s="233" t="s">
        <v>201</v>
      </c>
      <c r="G149" s="234" t="s">
        <v>130</v>
      </c>
      <c r="H149" s="235">
        <v>126</v>
      </c>
      <c r="I149" s="236"/>
      <c r="J149" s="237">
        <f>ROUND(I149*H149,2)</f>
        <v>0</v>
      </c>
      <c r="K149" s="238"/>
      <c r="L149" s="239"/>
      <c r="M149" s="240" t="s">
        <v>1</v>
      </c>
      <c r="N149" s="241" t="s">
        <v>39</v>
      </c>
      <c r="O149" s="88"/>
      <c r="P149" s="227">
        <f>O149*H149</f>
        <v>0</v>
      </c>
      <c r="Q149" s="227">
        <v>0.13100000000000001</v>
      </c>
      <c r="R149" s="227">
        <f>Q149*H149</f>
        <v>16.506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157</v>
      </c>
      <c r="AT149" s="229" t="s">
        <v>191</v>
      </c>
      <c r="AU149" s="229" t="s">
        <v>84</v>
      </c>
      <c r="AY149" s="14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82</v>
      </c>
      <c r="BK149" s="230">
        <f>ROUND(I149*H149,2)</f>
        <v>0</v>
      </c>
      <c r="BL149" s="14" t="s">
        <v>131</v>
      </c>
      <c r="BM149" s="229" t="s">
        <v>319</v>
      </c>
    </row>
    <row r="150" s="12" customFormat="1" ht="22.8" customHeight="1">
      <c r="A150" s="12"/>
      <c r="B150" s="202"/>
      <c r="C150" s="203"/>
      <c r="D150" s="204" t="s">
        <v>73</v>
      </c>
      <c r="E150" s="215" t="s">
        <v>162</v>
      </c>
      <c r="F150" s="215" t="s">
        <v>203</v>
      </c>
      <c r="G150" s="203"/>
      <c r="H150" s="203"/>
      <c r="I150" s="206"/>
      <c r="J150" s="216">
        <f>BK150</f>
        <v>0</v>
      </c>
      <c r="K150" s="203"/>
      <c r="L150" s="207"/>
      <c r="M150" s="208"/>
      <c r="N150" s="209"/>
      <c r="O150" s="209"/>
      <c r="P150" s="210">
        <f>P151+SUM(P152:P155)</f>
        <v>0</v>
      </c>
      <c r="Q150" s="209"/>
      <c r="R150" s="210">
        <f>R151+SUM(R152:R155)</f>
        <v>22.2744</v>
      </c>
      <c r="S150" s="209"/>
      <c r="T150" s="211">
        <f>T151+SUM(T152:T155)</f>
        <v>3.165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82</v>
      </c>
      <c r="AT150" s="213" t="s">
        <v>73</v>
      </c>
      <c r="AU150" s="213" t="s">
        <v>82</v>
      </c>
      <c r="AY150" s="212" t="s">
        <v>125</v>
      </c>
      <c r="BK150" s="214">
        <f>BK151+SUM(BK152:BK155)</f>
        <v>0</v>
      </c>
    </row>
    <row r="151" s="2" customFormat="1" ht="33" customHeight="1">
      <c r="A151" s="35"/>
      <c r="B151" s="36"/>
      <c r="C151" s="217" t="s">
        <v>208</v>
      </c>
      <c r="D151" s="217" t="s">
        <v>127</v>
      </c>
      <c r="E151" s="218" t="s">
        <v>320</v>
      </c>
      <c r="F151" s="219" t="s">
        <v>321</v>
      </c>
      <c r="G151" s="220" t="s">
        <v>135</v>
      </c>
      <c r="H151" s="221">
        <v>120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39</v>
      </c>
      <c r="O151" s="88"/>
      <c r="P151" s="227">
        <f>O151*H151</f>
        <v>0</v>
      </c>
      <c r="Q151" s="227">
        <v>0.1295</v>
      </c>
      <c r="R151" s="227">
        <f>Q151*H151</f>
        <v>15.540000000000001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131</v>
      </c>
      <c r="AT151" s="229" t="s">
        <v>127</v>
      </c>
      <c r="AU151" s="229" t="s">
        <v>84</v>
      </c>
      <c r="AY151" s="14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82</v>
      </c>
      <c r="BK151" s="230">
        <f>ROUND(I151*H151,2)</f>
        <v>0</v>
      </c>
      <c r="BL151" s="14" t="s">
        <v>131</v>
      </c>
      <c r="BM151" s="229" t="s">
        <v>322</v>
      </c>
    </row>
    <row r="152" s="2" customFormat="1" ht="16.5" customHeight="1">
      <c r="A152" s="35"/>
      <c r="B152" s="36"/>
      <c r="C152" s="231" t="s">
        <v>7</v>
      </c>
      <c r="D152" s="231" t="s">
        <v>191</v>
      </c>
      <c r="E152" s="232" t="s">
        <v>323</v>
      </c>
      <c r="F152" s="233" t="s">
        <v>324</v>
      </c>
      <c r="G152" s="234" t="s">
        <v>135</v>
      </c>
      <c r="H152" s="235">
        <v>120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39</v>
      </c>
      <c r="O152" s="88"/>
      <c r="P152" s="227">
        <f>O152*H152</f>
        <v>0</v>
      </c>
      <c r="Q152" s="227">
        <v>0.056120000000000003</v>
      </c>
      <c r="R152" s="227">
        <f>Q152*H152</f>
        <v>6.7344000000000008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157</v>
      </c>
      <c r="AT152" s="229" t="s">
        <v>191</v>
      </c>
      <c r="AU152" s="229" t="s">
        <v>84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82</v>
      </c>
      <c r="BK152" s="230">
        <f>ROUND(I152*H152,2)</f>
        <v>0</v>
      </c>
      <c r="BL152" s="14" t="s">
        <v>131</v>
      </c>
      <c r="BM152" s="229" t="s">
        <v>325</v>
      </c>
    </row>
    <row r="153" s="2" customFormat="1" ht="24.15" customHeight="1">
      <c r="A153" s="35"/>
      <c r="B153" s="36"/>
      <c r="C153" s="217" t="s">
        <v>215</v>
      </c>
      <c r="D153" s="217" t="s">
        <v>127</v>
      </c>
      <c r="E153" s="218" t="s">
        <v>220</v>
      </c>
      <c r="F153" s="219" t="s">
        <v>221</v>
      </c>
      <c r="G153" s="220" t="s">
        <v>135</v>
      </c>
      <c r="H153" s="221">
        <v>4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39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131</v>
      </c>
      <c r="AT153" s="229" t="s">
        <v>127</v>
      </c>
      <c r="AU153" s="229" t="s">
        <v>84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82</v>
      </c>
      <c r="BK153" s="230">
        <f>ROUND(I153*H153,2)</f>
        <v>0</v>
      </c>
      <c r="BL153" s="14" t="s">
        <v>131</v>
      </c>
      <c r="BM153" s="229" t="s">
        <v>326</v>
      </c>
    </row>
    <row r="154" s="2" customFormat="1" ht="16.5" customHeight="1">
      <c r="A154" s="35"/>
      <c r="B154" s="36"/>
      <c r="C154" s="217" t="s">
        <v>219</v>
      </c>
      <c r="D154" s="217" t="s">
        <v>127</v>
      </c>
      <c r="E154" s="218" t="s">
        <v>327</v>
      </c>
      <c r="F154" s="219" t="s">
        <v>328</v>
      </c>
      <c r="G154" s="220" t="s">
        <v>135</v>
      </c>
      <c r="H154" s="221">
        <v>2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39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131</v>
      </c>
      <c r="AT154" s="229" t="s">
        <v>127</v>
      </c>
      <c r="AU154" s="229" t="s">
        <v>84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82</v>
      </c>
      <c r="BK154" s="230">
        <f>ROUND(I154*H154,2)</f>
        <v>0</v>
      </c>
      <c r="BL154" s="14" t="s">
        <v>131</v>
      </c>
      <c r="BM154" s="229" t="s">
        <v>329</v>
      </c>
    </row>
    <row r="155" s="12" customFormat="1" ht="20.88" customHeight="1">
      <c r="A155" s="12"/>
      <c r="B155" s="202"/>
      <c r="C155" s="203"/>
      <c r="D155" s="204" t="s">
        <v>73</v>
      </c>
      <c r="E155" s="215" t="s">
        <v>227</v>
      </c>
      <c r="F155" s="215" t="s">
        <v>228</v>
      </c>
      <c r="G155" s="203"/>
      <c r="H155" s="203"/>
      <c r="I155" s="206"/>
      <c r="J155" s="216">
        <f>BK155</f>
        <v>0</v>
      </c>
      <c r="K155" s="203"/>
      <c r="L155" s="207"/>
      <c r="M155" s="208"/>
      <c r="N155" s="209"/>
      <c r="O155" s="209"/>
      <c r="P155" s="210">
        <f>SUM(P156:P157)</f>
        <v>0</v>
      </c>
      <c r="Q155" s="209"/>
      <c r="R155" s="210">
        <f>SUM(R156:R157)</f>
        <v>0</v>
      </c>
      <c r="S155" s="209"/>
      <c r="T155" s="211">
        <f>SUM(T156:T157)</f>
        <v>3.165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82</v>
      </c>
      <c r="AT155" s="213" t="s">
        <v>73</v>
      </c>
      <c r="AU155" s="213" t="s">
        <v>84</v>
      </c>
      <c r="AY155" s="212" t="s">
        <v>125</v>
      </c>
      <c r="BK155" s="214">
        <f>SUM(BK156:BK157)</f>
        <v>0</v>
      </c>
    </row>
    <row r="156" s="2" customFormat="1" ht="24.15" customHeight="1">
      <c r="A156" s="35"/>
      <c r="B156" s="36"/>
      <c r="C156" s="217" t="s">
        <v>223</v>
      </c>
      <c r="D156" s="217" t="s">
        <v>127</v>
      </c>
      <c r="E156" s="218" t="s">
        <v>230</v>
      </c>
      <c r="F156" s="219" t="s">
        <v>231</v>
      </c>
      <c r="G156" s="220" t="s">
        <v>130</v>
      </c>
      <c r="H156" s="221">
        <v>3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39</v>
      </c>
      <c r="O156" s="88"/>
      <c r="P156" s="227">
        <f>O156*H156</f>
        <v>0</v>
      </c>
      <c r="Q156" s="227">
        <v>0</v>
      </c>
      <c r="R156" s="227">
        <f>Q156*H156</f>
        <v>0</v>
      </c>
      <c r="S156" s="227">
        <v>0.255</v>
      </c>
      <c r="T156" s="228">
        <f>S156*H156</f>
        <v>0.76500000000000001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131</v>
      </c>
      <c r="AT156" s="229" t="s">
        <v>127</v>
      </c>
      <c r="AU156" s="229" t="s">
        <v>137</v>
      </c>
      <c r="AY156" s="14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82</v>
      </c>
      <c r="BK156" s="230">
        <f>ROUND(I156*H156,2)</f>
        <v>0</v>
      </c>
      <c r="BL156" s="14" t="s">
        <v>131</v>
      </c>
      <c r="BM156" s="229" t="s">
        <v>330</v>
      </c>
    </row>
    <row r="157" s="2" customFormat="1" ht="16.5" customHeight="1">
      <c r="A157" s="35"/>
      <c r="B157" s="36"/>
      <c r="C157" s="217" t="s">
        <v>229</v>
      </c>
      <c r="D157" s="217" t="s">
        <v>127</v>
      </c>
      <c r="E157" s="218" t="s">
        <v>238</v>
      </c>
      <c r="F157" s="219" t="s">
        <v>239</v>
      </c>
      <c r="G157" s="220" t="s">
        <v>140</v>
      </c>
      <c r="H157" s="221">
        <v>1.2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39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2</v>
      </c>
      <c r="T157" s="228">
        <f>S157*H157</f>
        <v>2.3999999999999999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131</v>
      </c>
      <c r="AT157" s="229" t="s">
        <v>127</v>
      </c>
      <c r="AU157" s="229" t="s">
        <v>137</v>
      </c>
      <c r="AY157" s="14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82</v>
      </c>
      <c r="BK157" s="230">
        <f>ROUND(I157*H157,2)</f>
        <v>0</v>
      </c>
      <c r="BL157" s="14" t="s">
        <v>131</v>
      </c>
      <c r="BM157" s="229" t="s">
        <v>331</v>
      </c>
    </row>
    <row r="158" s="12" customFormat="1" ht="22.8" customHeight="1">
      <c r="A158" s="12"/>
      <c r="B158" s="202"/>
      <c r="C158" s="203"/>
      <c r="D158" s="204" t="s">
        <v>73</v>
      </c>
      <c r="E158" s="215" t="s">
        <v>241</v>
      </c>
      <c r="F158" s="215" t="s">
        <v>242</v>
      </c>
      <c r="G158" s="203"/>
      <c r="H158" s="203"/>
      <c r="I158" s="206"/>
      <c r="J158" s="216">
        <f>BK158</f>
        <v>0</v>
      </c>
      <c r="K158" s="203"/>
      <c r="L158" s="207"/>
      <c r="M158" s="208"/>
      <c r="N158" s="209"/>
      <c r="O158" s="209"/>
      <c r="P158" s="210">
        <f>SUM(P159:P162)</f>
        <v>0</v>
      </c>
      <c r="Q158" s="209"/>
      <c r="R158" s="210">
        <f>SUM(R159:R162)</f>
        <v>0</v>
      </c>
      <c r="S158" s="209"/>
      <c r="T158" s="211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82</v>
      </c>
      <c r="AT158" s="213" t="s">
        <v>73</v>
      </c>
      <c r="AU158" s="213" t="s">
        <v>82</v>
      </c>
      <c r="AY158" s="212" t="s">
        <v>125</v>
      </c>
      <c r="BK158" s="214">
        <f>SUM(BK159:BK162)</f>
        <v>0</v>
      </c>
    </row>
    <row r="159" s="2" customFormat="1" ht="21.75" customHeight="1">
      <c r="A159" s="35"/>
      <c r="B159" s="36"/>
      <c r="C159" s="217" t="s">
        <v>233</v>
      </c>
      <c r="D159" s="217" t="s">
        <v>127</v>
      </c>
      <c r="E159" s="218" t="s">
        <v>244</v>
      </c>
      <c r="F159" s="219" t="s">
        <v>245</v>
      </c>
      <c r="G159" s="220" t="s">
        <v>160</v>
      </c>
      <c r="H159" s="221">
        <v>26.399999999999999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39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131</v>
      </c>
      <c r="AT159" s="229" t="s">
        <v>127</v>
      </c>
      <c r="AU159" s="229" t="s">
        <v>84</v>
      </c>
      <c r="AY159" s="14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82</v>
      </c>
      <c r="BK159" s="230">
        <f>ROUND(I159*H159,2)</f>
        <v>0</v>
      </c>
      <c r="BL159" s="14" t="s">
        <v>131</v>
      </c>
      <c r="BM159" s="229" t="s">
        <v>332</v>
      </c>
    </row>
    <row r="160" s="2" customFormat="1" ht="24.15" customHeight="1">
      <c r="A160" s="35"/>
      <c r="B160" s="36"/>
      <c r="C160" s="217" t="s">
        <v>237</v>
      </c>
      <c r="D160" s="217" t="s">
        <v>127</v>
      </c>
      <c r="E160" s="218" t="s">
        <v>248</v>
      </c>
      <c r="F160" s="219" t="s">
        <v>249</v>
      </c>
      <c r="G160" s="220" t="s">
        <v>160</v>
      </c>
      <c r="H160" s="221">
        <v>792</v>
      </c>
      <c r="I160" s="222"/>
      <c r="J160" s="223">
        <f>ROUND(I160*H160,2)</f>
        <v>0</v>
      </c>
      <c r="K160" s="224"/>
      <c r="L160" s="41"/>
      <c r="M160" s="225" t="s">
        <v>1</v>
      </c>
      <c r="N160" s="226" t="s">
        <v>39</v>
      </c>
      <c r="O160" s="88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131</v>
      </c>
      <c r="AT160" s="229" t="s">
        <v>127</v>
      </c>
      <c r="AU160" s="229" t="s">
        <v>84</v>
      </c>
      <c r="AY160" s="14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82</v>
      </c>
      <c r="BK160" s="230">
        <f>ROUND(I160*H160,2)</f>
        <v>0</v>
      </c>
      <c r="BL160" s="14" t="s">
        <v>131</v>
      </c>
      <c r="BM160" s="229" t="s">
        <v>333</v>
      </c>
    </row>
    <row r="161" s="2" customFormat="1" ht="24.15" customHeight="1">
      <c r="A161" s="35"/>
      <c r="B161" s="36"/>
      <c r="C161" s="217" t="s">
        <v>243</v>
      </c>
      <c r="D161" s="217" t="s">
        <v>127</v>
      </c>
      <c r="E161" s="218" t="s">
        <v>252</v>
      </c>
      <c r="F161" s="219" t="s">
        <v>253</v>
      </c>
      <c r="G161" s="220" t="s">
        <v>160</v>
      </c>
      <c r="H161" s="221">
        <v>30.449999999999999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39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131</v>
      </c>
      <c r="AT161" s="229" t="s">
        <v>127</v>
      </c>
      <c r="AU161" s="229" t="s">
        <v>84</v>
      </c>
      <c r="AY161" s="14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82</v>
      </c>
      <c r="BK161" s="230">
        <f>ROUND(I161*H161,2)</f>
        <v>0</v>
      </c>
      <c r="BL161" s="14" t="s">
        <v>131</v>
      </c>
      <c r="BM161" s="229" t="s">
        <v>334</v>
      </c>
    </row>
    <row r="162" s="2" customFormat="1" ht="33" customHeight="1">
      <c r="A162" s="35"/>
      <c r="B162" s="36"/>
      <c r="C162" s="217" t="s">
        <v>247</v>
      </c>
      <c r="D162" s="217" t="s">
        <v>127</v>
      </c>
      <c r="E162" s="218" t="s">
        <v>256</v>
      </c>
      <c r="F162" s="219" t="s">
        <v>257</v>
      </c>
      <c r="G162" s="220" t="s">
        <v>160</v>
      </c>
      <c r="H162" s="221">
        <v>26.399999999999999</v>
      </c>
      <c r="I162" s="222"/>
      <c r="J162" s="223">
        <f>ROUND(I162*H162,2)</f>
        <v>0</v>
      </c>
      <c r="K162" s="224"/>
      <c r="L162" s="41"/>
      <c r="M162" s="225" t="s">
        <v>1</v>
      </c>
      <c r="N162" s="226" t="s">
        <v>39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131</v>
      </c>
      <c r="AT162" s="229" t="s">
        <v>127</v>
      </c>
      <c r="AU162" s="229" t="s">
        <v>84</v>
      </c>
      <c r="AY162" s="14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82</v>
      </c>
      <c r="BK162" s="230">
        <f>ROUND(I162*H162,2)</f>
        <v>0</v>
      </c>
      <c r="BL162" s="14" t="s">
        <v>131</v>
      </c>
      <c r="BM162" s="229" t="s">
        <v>335</v>
      </c>
    </row>
    <row r="163" s="12" customFormat="1" ht="22.8" customHeight="1">
      <c r="A163" s="12"/>
      <c r="B163" s="202"/>
      <c r="C163" s="203"/>
      <c r="D163" s="204" t="s">
        <v>73</v>
      </c>
      <c r="E163" s="215" t="s">
        <v>259</v>
      </c>
      <c r="F163" s="215" t="s">
        <v>260</v>
      </c>
      <c r="G163" s="203"/>
      <c r="H163" s="203"/>
      <c r="I163" s="206"/>
      <c r="J163" s="216">
        <f>BK163</f>
        <v>0</v>
      </c>
      <c r="K163" s="203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82</v>
      </c>
      <c r="AT163" s="213" t="s">
        <v>73</v>
      </c>
      <c r="AU163" s="213" t="s">
        <v>82</v>
      </c>
      <c r="AY163" s="212" t="s">
        <v>125</v>
      </c>
      <c r="BK163" s="214">
        <f>BK164</f>
        <v>0</v>
      </c>
    </row>
    <row r="164" s="2" customFormat="1" ht="24.15" customHeight="1">
      <c r="A164" s="35"/>
      <c r="B164" s="36"/>
      <c r="C164" s="217" t="s">
        <v>251</v>
      </c>
      <c r="D164" s="217" t="s">
        <v>127</v>
      </c>
      <c r="E164" s="218" t="s">
        <v>262</v>
      </c>
      <c r="F164" s="219" t="s">
        <v>263</v>
      </c>
      <c r="G164" s="220" t="s">
        <v>160</v>
      </c>
      <c r="H164" s="221">
        <v>60.353000000000002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39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131</v>
      </c>
      <c r="AT164" s="229" t="s">
        <v>127</v>
      </c>
      <c r="AU164" s="229" t="s">
        <v>84</v>
      </c>
      <c r="AY164" s="14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82</v>
      </c>
      <c r="BK164" s="230">
        <f>ROUND(I164*H164,2)</f>
        <v>0</v>
      </c>
      <c r="BL164" s="14" t="s">
        <v>131</v>
      </c>
      <c r="BM164" s="229" t="s">
        <v>336</v>
      </c>
    </row>
    <row r="165" s="12" customFormat="1" ht="25.92" customHeight="1">
      <c r="A165" s="12"/>
      <c r="B165" s="202"/>
      <c r="C165" s="203"/>
      <c r="D165" s="204" t="s">
        <v>73</v>
      </c>
      <c r="E165" s="205" t="s">
        <v>265</v>
      </c>
      <c r="F165" s="205" t="s">
        <v>266</v>
      </c>
      <c r="G165" s="203"/>
      <c r="H165" s="203"/>
      <c r="I165" s="206"/>
      <c r="J165" s="189">
        <f>BK165</f>
        <v>0</v>
      </c>
      <c r="K165" s="203"/>
      <c r="L165" s="207"/>
      <c r="M165" s="208"/>
      <c r="N165" s="209"/>
      <c r="O165" s="209"/>
      <c r="P165" s="210">
        <f>P166+P169</f>
        <v>0</v>
      </c>
      <c r="Q165" s="209"/>
      <c r="R165" s="210">
        <f>R166+R169</f>
        <v>0</v>
      </c>
      <c r="S165" s="209"/>
      <c r="T165" s="211">
        <f>T166+T169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145</v>
      </c>
      <c r="AT165" s="213" t="s">
        <v>73</v>
      </c>
      <c r="AU165" s="213" t="s">
        <v>74</v>
      </c>
      <c r="AY165" s="212" t="s">
        <v>125</v>
      </c>
      <c r="BK165" s="214">
        <f>BK166+BK169</f>
        <v>0</v>
      </c>
    </row>
    <row r="166" s="12" customFormat="1" ht="22.8" customHeight="1">
      <c r="A166" s="12"/>
      <c r="B166" s="202"/>
      <c r="C166" s="203"/>
      <c r="D166" s="204" t="s">
        <v>73</v>
      </c>
      <c r="E166" s="215" t="s">
        <v>267</v>
      </c>
      <c r="F166" s="215" t="s">
        <v>268</v>
      </c>
      <c r="G166" s="203"/>
      <c r="H166" s="203"/>
      <c r="I166" s="206"/>
      <c r="J166" s="216">
        <f>BK166</f>
        <v>0</v>
      </c>
      <c r="K166" s="203"/>
      <c r="L166" s="207"/>
      <c r="M166" s="208"/>
      <c r="N166" s="209"/>
      <c r="O166" s="209"/>
      <c r="P166" s="210">
        <f>SUM(P167:P168)</f>
        <v>0</v>
      </c>
      <c r="Q166" s="209"/>
      <c r="R166" s="210">
        <f>SUM(R167:R168)</f>
        <v>0</v>
      </c>
      <c r="S166" s="209"/>
      <c r="T166" s="211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145</v>
      </c>
      <c r="AT166" s="213" t="s">
        <v>73</v>
      </c>
      <c r="AU166" s="213" t="s">
        <v>82</v>
      </c>
      <c r="AY166" s="212" t="s">
        <v>125</v>
      </c>
      <c r="BK166" s="214">
        <f>SUM(BK167:BK168)</f>
        <v>0</v>
      </c>
    </row>
    <row r="167" s="2" customFormat="1" ht="16.5" customHeight="1">
      <c r="A167" s="35"/>
      <c r="B167" s="36"/>
      <c r="C167" s="217" t="s">
        <v>255</v>
      </c>
      <c r="D167" s="217" t="s">
        <v>127</v>
      </c>
      <c r="E167" s="218" t="s">
        <v>270</v>
      </c>
      <c r="F167" s="219" t="s">
        <v>271</v>
      </c>
      <c r="G167" s="220" t="s">
        <v>272</v>
      </c>
      <c r="H167" s="221">
        <v>1</v>
      </c>
      <c r="I167" s="222"/>
      <c r="J167" s="223">
        <f>ROUND(I167*H167,2)</f>
        <v>0</v>
      </c>
      <c r="K167" s="224"/>
      <c r="L167" s="41"/>
      <c r="M167" s="225" t="s">
        <v>1</v>
      </c>
      <c r="N167" s="226" t="s">
        <v>39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273</v>
      </c>
      <c r="AT167" s="229" t="s">
        <v>127</v>
      </c>
      <c r="AU167" s="229" t="s">
        <v>84</v>
      </c>
      <c r="AY167" s="14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82</v>
      </c>
      <c r="BK167" s="230">
        <f>ROUND(I167*H167,2)</f>
        <v>0</v>
      </c>
      <c r="BL167" s="14" t="s">
        <v>273</v>
      </c>
      <c r="BM167" s="229" t="s">
        <v>337</v>
      </c>
    </row>
    <row r="168" s="2" customFormat="1" ht="16.5" customHeight="1">
      <c r="A168" s="35"/>
      <c r="B168" s="36"/>
      <c r="C168" s="217" t="s">
        <v>261</v>
      </c>
      <c r="D168" s="217" t="s">
        <v>127</v>
      </c>
      <c r="E168" s="218" t="s">
        <v>276</v>
      </c>
      <c r="F168" s="219" t="s">
        <v>277</v>
      </c>
      <c r="G168" s="220" t="s">
        <v>272</v>
      </c>
      <c r="H168" s="221">
        <v>1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39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273</v>
      </c>
      <c r="AT168" s="229" t="s">
        <v>127</v>
      </c>
      <c r="AU168" s="229" t="s">
        <v>84</v>
      </c>
      <c r="AY168" s="14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82</v>
      </c>
      <c r="BK168" s="230">
        <f>ROUND(I168*H168,2)</f>
        <v>0</v>
      </c>
      <c r="BL168" s="14" t="s">
        <v>273</v>
      </c>
      <c r="BM168" s="229" t="s">
        <v>338</v>
      </c>
    </row>
    <row r="169" s="12" customFormat="1" ht="22.8" customHeight="1">
      <c r="A169" s="12"/>
      <c r="B169" s="202"/>
      <c r="C169" s="203"/>
      <c r="D169" s="204" t="s">
        <v>73</v>
      </c>
      <c r="E169" s="215" t="s">
        <v>279</v>
      </c>
      <c r="F169" s="215" t="s">
        <v>280</v>
      </c>
      <c r="G169" s="203"/>
      <c r="H169" s="203"/>
      <c r="I169" s="206"/>
      <c r="J169" s="216">
        <f>BK169</f>
        <v>0</v>
      </c>
      <c r="K169" s="203"/>
      <c r="L169" s="207"/>
      <c r="M169" s="208"/>
      <c r="N169" s="209"/>
      <c r="O169" s="209"/>
      <c r="P169" s="210">
        <f>P170</f>
        <v>0</v>
      </c>
      <c r="Q169" s="209"/>
      <c r="R169" s="210">
        <f>R170</f>
        <v>0</v>
      </c>
      <c r="S169" s="209"/>
      <c r="T169" s="21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145</v>
      </c>
      <c r="AT169" s="213" t="s">
        <v>73</v>
      </c>
      <c r="AU169" s="213" t="s">
        <v>82</v>
      </c>
      <c r="AY169" s="212" t="s">
        <v>125</v>
      </c>
      <c r="BK169" s="214">
        <f>BK170</f>
        <v>0</v>
      </c>
    </row>
    <row r="170" s="2" customFormat="1" ht="16.5" customHeight="1">
      <c r="A170" s="35"/>
      <c r="B170" s="36"/>
      <c r="C170" s="217" t="s">
        <v>269</v>
      </c>
      <c r="D170" s="217" t="s">
        <v>127</v>
      </c>
      <c r="E170" s="218" t="s">
        <v>282</v>
      </c>
      <c r="F170" s="219" t="s">
        <v>280</v>
      </c>
      <c r="G170" s="220" t="s">
        <v>272</v>
      </c>
      <c r="H170" s="221">
        <v>1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39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273</v>
      </c>
      <c r="AT170" s="229" t="s">
        <v>127</v>
      </c>
      <c r="AU170" s="229" t="s">
        <v>84</v>
      </c>
      <c r="AY170" s="14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82</v>
      </c>
      <c r="BK170" s="230">
        <f>ROUND(I170*H170,2)</f>
        <v>0</v>
      </c>
      <c r="BL170" s="14" t="s">
        <v>273</v>
      </c>
      <c r="BM170" s="229" t="s">
        <v>339</v>
      </c>
    </row>
    <row r="171" s="2" customFormat="1" ht="49.92" customHeight="1">
      <c r="A171" s="35"/>
      <c r="B171" s="36"/>
      <c r="C171" s="37"/>
      <c r="D171" s="37"/>
      <c r="E171" s="205" t="s">
        <v>284</v>
      </c>
      <c r="F171" s="205" t="s">
        <v>285</v>
      </c>
      <c r="G171" s="37"/>
      <c r="H171" s="37"/>
      <c r="I171" s="37"/>
      <c r="J171" s="189">
        <f>BK171</f>
        <v>0</v>
      </c>
      <c r="K171" s="37"/>
      <c r="L171" s="41"/>
      <c r="M171" s="242"/>
      <c r="N171" s="243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73</v>
      </c>
      <c r="AU171" s="14" t="s">
        <v>74</v>
      </c>
      <c r="AY171" s="14" t="s">
        <v>286</v>
      </c>
      <c r="BK171" s="230">
        <f>SUM(BK172:BK176)</f>
        <v>0</v>
      </c>
    </row>
    <row r="172" s="2" customFormat="1" ht="16.32" customHeight="1">
      <c r="A172" s="35"/>
      <c r="B172" s="36"/>
      <c r="C172" s="244" t="s">
        <v>1</v>
      </c>
      <c r="D172" s="244" t="s">
        <v>127</v>
      </c>
      <c r="E172" s="245" t="s">
        <v>1</v>
      </c>
      <c r="F172" s="246" t="s">
        <v>1</v>
      </c>
      <c r="G172" s="247" t="s">
        <v>1</v>
      </c>
      <c r="H172" s="248"/>
      <c r="I172" s="249"/>
      <c r="J172" s="250">
        <f>BK172</f>
        <v>0</v>
      </c>
      <c r="K172" s="224"/>
      <c r="L172" s="41"/>
      <c r="M172" s="251" t="s">
        <v>1</v>
      </c>
      <c r="N172" s="252" t="s">
        <v>39</v>
      </c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286</v>
      </c>
      <c r="AU172" s="14" t="s">
        <v>82</v>
      </c>
      <c r="AY172" s="14" t="s">
        <v>286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82</v>
      </c>
      <c r="BK172" s="230">
        <f>I172*H172</f>
        <v>0</v>
      </c>
    </row>
    <row r="173" s="2" customFormat="1" ht="16.32" customHeight="1">
      <c r="A173" s="35"/>
      <c r="B173" s="36"/>
      <c r="C173" s="244" t="s">
        <v>1</v>
      </c>
      <c r="D173" s="244" t="s">
        <v>127</v>
      </c>
      <c r="E173" s="245" t="s">
        <v>1</v>
      </c>
      <c r="F173" s="246" t="s">
        <v>1</v>
      </c>
      <c r="G173" s="247" t="s">
        <v>1</v>
      </c>
      <c r="H173" s="248"/>
      <c r="I173" s="249"/>
      <c r="J173" s="250">
        <f>BK173</f>
        <v>0</v>
      </c>
      <c r="K173" s="224"/>
      <c r="L173" s="41"/>
      <c r="M173" s="251" t="s">
        <v>1</v>
      </c>
      <c r="N173" s="252" t="s">
        <v>39</v>
      </c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286</v>
      </c>
      <c r="AU173" s="14" t="s">
        <v>82</v>
      </c>
      <c r="AY173" s="14" t="s">
        <v>286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82</v>
      </c>
      <c r="BK173" s="230">
        <f>I173*H173</f>
        <v>0</v>
      </c>
    </row>
    <row r="174" s="2" customFormat="1" ht="16.32" customHeight="1">
      <c r="A174" s="35"/>
      <c r="B174" s="36"/>
      <c r="C174" s="244" t="s">
        <v>1</v>
      </c>
      <c r="D174" s="244" t="s">
        <v>127</v>
      </c>
      <c r="E174" s="245" t="s">
        <v>1</v>
      </c>
      <c r="F174" s="246" t="s">
        <v>1</v>
      </c>
      <c r="G174" s="247" t="s">
        <v>1</v>
      </c>
      <c r="H174" s="248"/>
      <c r="I174" s="249"/>
      <c r="J174" s="250">
        <f>BK174</f>
        <v>0</v>
      </c>
      <c r="K174" s="224"/>
      <c r="L174" s="41"/>
      <c r="M174" s="251" t="s">
        <v>1</v>
      </c>
      <c r="N174" s="252" t="s">
        <v>39</v>
      </c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286</v>
      </c>
      <c r="AU174" s="14" t="s">
        <v>82</v>
      </c>
      <c r="AY174" s="14" t="s">
        <v>286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82</v>
      </c>
      <c r="BK174" s="230">
        <f>I174*H174</f>
        <v>0</v>
      </c>
    </row>
    <row r="175" s="2" customFormat="1" ht="16.32" customHeight="1">
      <c r="A175" s="35"/>
      <c r="B175" s="36"/>
      <c r="C175" s="244" t="s">
        <v>1</v>
      </c>
      <c r="D175" s="244" t="s">
        <v>127</v>
      </c>
      <c r="E175" s="245" t="s">
        <v>1</v>
      </c>
      <c r="F175" s="246" t="s">
        <v>1</v>
      </c>
      <c r="G175" s="247" t="s">
        <v>1</v>
      </c>
      <c r="H175" s="248"/>
      <c r="I175" s="249"/>
      <c r="J175" s="250">
        <f>BK175</f>
        <v>0</v>
      </c>
      <c r="K175" s="224"/>
      <c r="L175" s="41"/>
      <c r="M175" s="251" t="s">
        <v>1</v>
      </c>
      <c r="N175" s="252" t="s">
        <v>39</v>
      </c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286</v>
      </c>
      <c r="AU175" s="14" t="s">
        <v>82</v>
      </c>
      <c r="AY175" s="14" t="s">
        <v>286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82</v>
      </c>
      <c r="BK175" s="230">
        <f>I175*H175</f>
        <v>0</v>
      </c>
    </row>
    <row r="176" s="2" customFormat="1" ht="16.32" customHeight="1">
      <c r="A176" s="35"/>
      <c r="B176" s="36"/>
      <c r="C176" s="244" t="s">
        <v>1</v>
      </c>
      <c r="D176" s="244" t="s">
        <v>127</v>
      </c>
      <c r="E176" s="245" t="s">
        <v>1</v>
      </c>
      <c r="F176" s="246" t="s">
        <v>1</v>
      </c>
      <c r="G176" s="247" t="s">
        <v>1</v>
      </c>
      <c r="H176" s="248"/>
      <c r="I176" s="249"/>
      <c r="J176" s="250">
        <f>BK176</f>
        <v>0</v>
      </c>
      <c r="K176" s="224"/>
      <c r="L176" s="41"/>
      <c r="M176" s="251" t="s">
        <v>1</v>
      </c>
      <c r="N176" s="252" t="s">
        <v>39</v>
      </c>
      <c r="O176" s="253"/>
      <c r="P176" s="253"/>
      <c r="Q176" s="253"/>
      <c r="R176" s="253"/>
      <c r="S176" s="253"/>
      <c r="T176" s="254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286</v>
      </c>
      <c r="AU176" s="14" t="s">
        <v>82</v>
      </c>
      <c r="AY176" s="14" t="s">
        <v>286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82</v>
      </c>
      <c r="BK176" s="230">
        <f>I176*H176</f>
        <v>0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uklOUaNGt7WfIZgDKaGI6IacWHWueYfD3hqOnEM6vgd49Rrng4A6b171A9bAsJdRTA9E2W1qtx4Ri3dwQU2VyA==" hashValue="/IxQ1dmsZ2bULAmfHDxJ/rQ/BZ1vt1hyTDrV25X44eUp8f22rptTXDB+leeLECnnr7IbUmWfklepPNRy58F8ag==" algorithmName="SHA-512" password="CC35"/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dataValidations count="2">
    <dataValidation type="list" allowBlank="1" showInputMessage="1" showErrorMessage="1" error="Povoleny jsou hodnoty K, M." sqref="D172:D177">
      <formula1>"K, M"</formula1>
    </dataValidation>
    <dataValidation type="list" allowBlank="1" showInputMessage="1" showErrorMessage="1" error="Povoleny jsou hodnoty základní, snížená, zákl. přenesená, sníž. přenesená, nulová." sqref="N172:N177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Chodník Chodská, Letohradská, Quido Kociana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1. 3. 2023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>Město Ústí nad Orlicí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ROUND((ROUND((SUM(BE127:BE174)),  2) + SUM(BE176:BE180)), 2)</f>
        <v>0</v>
      </c>
      <c r="G33" s="35"/>
      <c r="H33" s="35"/>
      <c r="I33" s="152">
        <v>0.20999999999999999</v>
      </c>
      <c r="J33" s="151">
        <f>ROUND((ROUND(((SUM(BE127:BE174))*I33),  2) + (SUM(BE176:BE180)*I33)),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ROUND((ROUND((SUM(BF127:BF174)),  2) + SUM(BF176:BF180)), 2)</f>
        <v>0</v>
      </c>
      <c r="G34" s="35"/>
      <c r="H34" s="35"/>
      <c r="I34" s="152">
        <v>0.14999999999999999</v>
      </c>
      <c r="J34" s="151">
        <f>ROUND((ROUND(((SUM(BF127:BF174))*I34),  2) + (SUM(BF176:BF180)*I34)),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ROUND((ROUND((SUM(BG127:BG174)),  2) + SUM(BG176:BG180)),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ROUND((ROUND((SUM(BH127:BH174)),  2) + SUM(BH176:BH180)),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ROUND((ROUND((SUM(BI127:BI174)),  2) + SUM(BI176:BI180)),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Chodník Chodská, Letohradská, Quido Kociana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Quido Kociana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1. 3. 2023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Ústí nad Orlicí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J151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J162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J167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106</v>
      </c>
      <c r="E104" s="179"/>
      <c r="F104" s="179"/>
      <c r="G104" s="179"/>
      <c r="H104" s="179"/>
      <c r="I104" s="179"/>
      <c r="J104" s="180">
        <f>J169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J170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108</v>
      </c>
      <c r="E106" s="185"/>
      <c r="F106" s="185"/>
      <c r="G106" s="185"/>
      <c r="H106" s="185"/>
      <c r="I106" s="185"/>
      <c r="J106" s="186">
        <f>J173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1.84" customHeight="1">
      <c r="A107" s="9"/>
      <c r="B107" s="176"/>
      <c r="C107" s="177"/>
      <c r="D107" s="188" t="s">
        <v>109</v>
      </c>
      <c r="E107" s="177"/>
      <c r="F107" s="177"/>
      <c r="G107" s="177"/>
      <c r="H107" s="177"/>
      <c r="I107" s="177"/>
      <c r="J107" s="189">
        <f>J175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110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Chodník Chodská, Letohradská, Quido Kociana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92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03 - Quido Kociana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1. 3. 2023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Ústí nad Orlicí</v>
      </c>
      <c r="G123" s="37"/>
      <c r="H123" s="37"/>
      <c r="I123" s="29" t="s">
        <v>30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32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90"/>
      <c r="B126" s="191"/>
      <c r="C126" s="192" t="s">
        <v>111</v>
      </c>
      <c r="D126" s="193" t="s">
        <v>59</v>
      </c>
      <c r="E126" s="193" t="s">
        <v>55</v>
      </c>
      <c r="F126" s="193" t="s">
        <v>56</v>
      </c>
      <c r="G126" s="193" t="s">
        <v>112</v>
      </c>
      <c r="H126" s="193" t="s">
        <v>113</v>
      </c>
      <c r="I126" s="193" t="s">
        <v>114</v>
      </c>
      <c r="J126" s="194" t="s">
        <v>96</v>
      </c>
      <c r="K126" s="195" t="s">
        <v>115</v>
      </c>
      <c r="L126" s="196"/>
      <c r="M126" s="97" t="s">
        <v>1</v>
      </c>
      <c r="N126" s="98" t="s">
        <v>38</v>
      </c>
      <c r="O126" s="98" t="s">
        <v>116</v>
      </c>
      <c r="P126" s="98" t="s">
        <v>117</v>
      </c>
      <c r="Q126" s="98" t="s">
        <v>118</v>
      </c>
      <c r="R126" s="98" t="s">
        <v>119</v>
      </c>
      <c r="S126" s="98" t="s">
        <v>120</v>
      </c>
      <c r="T126" s="99" t="s">
        <v>121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5"/>
      <c r="B127" s="36"/>
      <c r="C127" s="104" t="s">
        <v>122</v>
      </c>
      <c r="D127" s="37"/>
      <c r="E127" s="37"/>
      <c r="F127" s="37"/>
      <c r="G127" s="37"/>
      <c r="H127" s="37"/>
      <c r="I127" s="37"/>
      <c r="J127" s="197">
        <f>BK127</f>
        <v>0</v>
      </c>
      <c r="K127" s="37"/>
      <c r="L127" s="41"/>
      <c r="M127" s="100"/>
      <c r="N127" s="198"/>
      <c r="O127" s="101"/>
      <c r="P127" s="199">
        <f>P128+P169+P175</f>
        <v>0</v>
      </c>
      <c r="Q127" s="101"/>
      <c r="R127" s="199">
        <f>R128+R169+R175</f>
        <v>71.451704000000007</v>
      </c>
      <c r="S127" s="101"/>
      <c r="T127" s="200">
        <f>T128+T169+T175</f>
        <v>42.840000000000003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73</v>
      </c>
      <c r="AU127" s="14" t="s">
        <v>98</v>
      </c>
      <c r="BK127" s="201">
        <f>BK128+BK169+BK175</f>
        <v>0</v>
      </c>
    </row>
    <row r="128" s="12" customFormat="1" ht="25.92" customHeight="1">
      <c r="A128" s="12"/>
      <c r="B128" s="202"/>
      <c r="C128" s="203"/>
      <c r="D128" s="204" t="s">
        <v>73</v>
      </c>
      <c r="E128" s="205" t="s">
        <v>123</v>
      </c>
      <c r="F128" s="205" t="s">
        <v>124</v>
      </c>
      <c r="G128" s="203"/>
      <c r="H128" s="203"/>
      <c r="I128" s="206"/>
      <c r="J128" s="189">
        <f>BK128</f>
        <v>0</v>
      </c>
      <c r="K128" s="203"/>
      <c r="L128" s="207"/>
      <c r="M128" s="208"/>
      <c r="N128" s="209"/>
      <c r="O128" s="209"/>
      <c r="P128" s="210">
        <f>P129+P143+P151+P162+P167</f>
        <v>0</v>
      </c>
      <c r="Q128" s="209"/>
      <c r="R128" s="210">
        <f>R129+R143+R151+R162+R167</f>
        <v>71.451704000000007</v>
      </c>
      <c r="S128" s="209"/>
      <c r="T128" s="211">
        <f>T129+T143+T151+T162+T167</f>
        <v>42.840000000000003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82</v>
      </c>
      <c r="AT128" s="213" t="s">
        <v>73</v>
      </c>
      <c r="AU128" s="213" t="s">
        <v>74</v>
      </c>
      <c r="AY128" s="212" t="s">
        <v>125</v>
      </c>
      <c r="BK128" s="214">
        <f>BK129+BK143+BK151+BK162+BK167</f>
        <v>0</v>
      </c>
    </row>
    <row r="129" s="12" customFormat="1" ht="22.8" customHeight="1">
      <c r="A129" s="12"/>
      <c r="B129" s="202"/>
      <c r="C129" s="203"/>
      <c r="D129" s="204" t="s">
        <v>73</v>
      </c>
      <c r="E129" s="215" t="s">
        <v>82</v>
      </c>
      <c r="F129" s="215" t="s">
        <v>126</v>
      </c>
      <c r="G129" s="203"/>
      <c r="H129" s="203"/>
      <c r="I129" s="206"/>
      <c r="J129" s="216">
        <f>BK129</f>
        <v>0</v>
      </c>
      <c r="K129" s="203"/>
      <c r="L129" s="207"/>
      <c r="M129" s="208"/>
      <c r="N129" s="209"/>
      <c r="O129" s="209"/>
      <c r="P129" s="210">
        <f>SUM(P130:P142)</f>
        <v>0</v>
      </c>
      <c r="Q129" s="209"/>
      <c r="R129" s="210">
        <f>SUM(R130:R142)</f>
        <v>9.3524999999999991</v>
      </c>
      <c r="S129" s="209"/>
      <c r="T129" s="211">
        <f>SUM(T130:T142)</f>
        <v>33.219999999999999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82</v>
      </c>
      <c r="AT129" s="213" t="s">
        <v>73</v>
      </c>
      <c r="AU129" s="213" t="s">
        <v>82</v>
      </c>
      <c r="AY129" s="212" t="s">
        <v>125</v>
      </c>
      <c r="BK129" s="214">
        <f>SUM(BK130:BK142)</f>
        <v>0</v>
      </c>
    </row>
    <row r="130" s="2" customFormat="1" ht="24.15" customHeight="1">
      <c r="A130" s="35"/>
      <c r="B130" s="36"/>
      <c r="C130" s="217" t="s">
        <v>82</v>
      </c>
      <c r="D130" s="217" t="s">
        <v>127</v>
      </c>
      <c r="E130" s="218" t="s">
        <v>128</v>
      </c>
      <c r="F130" s="219" t="s">
        <v>129</v>
      </c>
      <c r="G130" s="220" t="s">
        <v>130</v>
      </c>
      <c r="H130" s="221">
        <v>151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39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0.22</v>
      </c>
      <c r="T130" s="228">
        <f>S130*H130</f>
        <v>33.219999999999999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131</v>
      </c>
      <c r="AT130" s="229" t="s">
        <v>127</v>
      </c>
      <c r="AU130" s="229" t="s">
        <v>84</v>
      </c>
      <c r="AY130" s="14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82</v>
      </c>
      <c r="BK130" s="230">
        <f>ROUND(I130*H130,2)</f>
        <v>0</v>
      </c>
      <c r="BL130" s="14" t="s">
        <v>131</v>
      </c>
      <c r="BM130" s="229" t="s">
        <v>341</v>
      </c>
    </row>
    <row r="131" s="2" customFormat="1" ht="24.15" customHeight="1">
      <c r="A131" s="35"/>
      <c r="B131" s="36"/>
      <c r="C131" s="217" t="s">
        <v>84</v>
      </c>
      <c r="D131" s="217" t="s">
        <v>127</v>
      </c>
      <c r="E131" s="218" t="s">
        <v>138</v>
      </c>
      <c r="F131" s="219" t="s">
        <v>139</v>
      </c>
      <c r="G131" s="220" t="s">
        <v>140</v>
      </c>
      <c r="H131" s="221">
        <v>43.200000000000003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39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131</v>
      </c>
      <c r="AT131" s="229" t="s">
        <v>127</v>
      </c>
      <c r="AU131" s="229" t="s">
        <v>84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82</v>
      </c>
      <c r="BK131" s="230">
        <f>ROUND(I131*H131,2)</f>
        <v>0</v>
      </c>
      <c r="BL131" s="14" t="s">
        <v>131</v>
      </c>
      <c r="BM131" s="229" t="s">
        <v>342</v>
      </c>
    </row>
    <row r="132" s="2" customFormat="1" ht="33" customHeight="1">
      <c r="A132" s="35"/>
      <c r="B132" s="36"/>
      <c r="C132" s="217" t="s">
        <v>137</v>
      </c>
      <c r="D132" s="217" t="s">
        <v>127</v>
      </c>
      <c r="E132" s="218" t="s">
        <v>142</v>
      </c>
      <c r="F132" s="219" t="s">
        <v>143</v>
      </c>
      <c r="G132" s="220" t="s">
        <v>140</v>
      </c>
      <c r="H132" s="221">
        <v>9.5999999999999996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39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131</v>
      </c>
      <c r="AT132" s="229" t="s">
        <v>127</v>
      </c>
      <c r="AU132" s="229" t="s">
        <v>84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82</v>
      </c>
      <c r="BK132" s="230">
        <f>ROUND(I132*H132,2)</f>
        <v>0</v>
      </c>
      <c r="BL132" s="14" t="s">
        <v>131</v>
      </c>
      <c r="BM132" s="229" t="s">
        <v>343</v>
      </c>
    </row>
    <row r="133" s="2" customFormat="1" ht="37.8" customHeight="1">
      <c r="A133" s="35"/>
      <c r="B133" s="36"/>
      <c r="C133" s="217" t="s">
        <v>131</v>
      </c>
      <c r="D133" s="217" t="s">
        <v>127</v>
      </c>
      <c r="E133" s="218" t="s">
        <v>146</v>
      </c>
      <c r="F133" s="219" t="s">
        <v>147</v>
      </c>
      <c r="G133" s="220" t="s">
        <v>140</v>
      </c>
      <c r="H133" s="221">
        <v>52.799999999999997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39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131</v>
      </c>
      <c r="AT133" s="229" t="s">
        <v>127</v>
      </c>
      <c r="AU133" s="229" t="s">
        <v>84</v>
      </c>
      <c r="AY133" s="14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82</v>
      </c>
      <c r="BK133" s="230">
        <f>ROUND(I133*H133,2)</f>
        <v>0</v>
      </c>
      <c r="BL133" s="14" t="s">
        <v>131</v>
      </c>
      <c r="BM133" s="229" t="s">
        <v>344</v>
      </c>
    </row>
    <row r="134" s="2" customFormat="1" ht="37.8" customHeight="1">
      <c r="A134" s="35"/>
      <c r="B134" s="36"/>
      <c r="C134" s="217" t="s">
        <v>145</v>
      </c>
      <c r="D134" s="217" t="s">
        <v>127</v>
      </c>
      <c r="E134" s="218" t="s">
        <v>150</v>
      </c>
      <c r="F134" s="219" t="s">
        <v>151</v>
      </c>
      <c r="G134" s="220" t="s">
        <v>140</v>
      </c>
      <c r="H134" s="221">
        <v>1584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39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131</v>
      </c>
      <c r="AT134" s="229" t="s">
        <v>127</v>
      </c>
      <c r="AU134" s="229" t="s">
        <v>84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82</v>
      </c>
      <c r="BK134" s="230">
        <f>ROUND(I134*H134,2)</f>
        <v>0</v>
      </c>
      <c r="BL134" s="14" t="s">
        <v>131</v>
      </c>
      <c r="BM134" s="229" t="s">
        <v>345</v>
      </c>
    </row>
    <row r="135" s="2" customFormat="1" ht="24.15" customHeight="1">
      <c r="A135" s="35"/>
      <c r="B135" s="36"/>
      <c r="C135" s="217" t="s">
        <v>149</v>
      </c>
      <c r="D135" s="217" t="s">
        <v>127</v>
      </c>
      <c r="E135" s="218" t="s">
        <v>154</v>
      </c>
      <c r="F135" s="219" t="s">
        <v>155</v>
      </c>
      <c r="G135" s="220" t="s">
        <v>140</v>
      </c>
      <c r="H135" s="221">
        <v>52.799999999999997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39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131</v>
      </c>
      <c r="AT135" s="229" t="s">
        <v>127</v>
      </c>
      <c r="AU135" s="229" t="s">
        <v>84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82</v>
      </c>
      <c r="BK135" s="230">
        <f>ROUND(I135*H135,2)</f>
        <v>0</v>
      </c>
      <c r="BL135" s="14" t="s">
        <v>131</v>
      </c>
      <c r="BM135" s="229" t="s">
        <v>346</v>
      </c>
    </row>
    <row r="136" s="2" customFormat="1" ht="24.15" customHeight="1">
      <c r="A136" s="35"/>
      <c r="B136" s="36"/>
      <c r="C136" s="217" t="s">
        <v>153</v>
      </c>
      <c r="D136" s="217" t="s">
        <v>127</v>
      </c>
      <c r="E136" s="218" t="s">
        <v>158</v>
      </c>
      <c r="F136" s="219" t="s">
        <v>159</v>
      </c>
      <c r="G136" s="220" t="s">
        <v>160</v>
      </c>
      <c r="H136" s="221">
        <v>89.760000000000005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39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131</v>
      </c>
      <c r="AT136" s="229" t="s">
        <v>127</v>
      </c>
      <c r="AU136" s="229" t="s">
        <v>84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82</v>
      </c>
      <c r="BK136" s="230">
        <f>ROUND(I136*H136,2)</f>
        <v>0</v>
      </c>
      <c r="BL136" s="14" t="s">
        <v>131</v>
      </c>
      <c r="BM136" s="229" t="s">
        <v>347</v>
      </c>
    </row>
    <row r="137" s="2" customFormat="1" ht="37.8" customHeight="1">
      <c r="A137" s="35"/>
      <c r="B137" s="36"/>
      <c r="C137" s="217" t="s">
        <v>157</v>
      </c>
      <c r="D137" s="217" t="s">
        <v>127</v>
      </c>
      <c r="E137" s="218" t="s">
        <v>298</v>
      </c>
      <c r="F137" s="219" t="s">
        <v>299</v>
      </c>
      <c r="G137" s="220" t="s">
        <v>130</v>
      </c>
      <c r="H137" s="221">
        <v>55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39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131</v>
      </c>
      <c r="AT137" s="229" t="s">
        <v>127</v>
      </c>
      <c r="AU137" s="229" t="s">
        <v>84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82</v>
      </c>
      <c r="BK137" s="230">
        <f>ROUND(I137*H137,2)</f>
        <v>0</v>
      </c>
      <c r="BL137" s="14" t="s">
        <v>131</v>
      </c>
      <c r="BM137" s="229" t="s">
        <v>348</v>
      </c>
    </row>
    <row r="138" s="2" customFormat="1" ht="24.15" customHeight="1">
      <c r="A138" s="35"/>
      <c r="B138" s="36"/>
      <c r="C138" s="217" t="s">
        <v>162</v>
      </c>
      <c r="D138" s="217" t="s">
        <v>127</v>
      </c>
      <c r="E138" s="218" t="s">
        <v>301</v>
      </c>
      <c r="F138" s="219" t="s">
        <v>302</v>
      </c>
      <c r="G138" s="220" t="s">
        <v>130</v>
      </c>
      <c r="H138" s="221">
        <v>55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39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131</v>
      </c>
      <c r="AT138" s="229" t="s">
        <v>127</v>
      </c>
      <c r="AU138" s="229" t="s">
        <v>84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82</v>
      </c>
      <c r="BK138" s="230">
        <f>ROUND(I138*H138,2)</f>
        <v>0</v>
      </c>
      <c r="BL138" s="14" t="s">
        <v>131</v>
      </c>
      <c r="BM138" s="229" t="s">
        <v>349</v>
      </c>
    </row>
    <row r="139" s="2" customFormat="1" ht="16.5" customHeight="1">
      <c r="A139" s="35"/>
      <c r="B139" s="36"/>
      <c r="C139" s="231" t="s">
        <v>167</v>
      </c>
      <c r="D139" s="231" t="s">
        <v>191</v>
      </c>
      <c r="E139" s="232" t="s">
        <v>304</v>
      </c>
      <c r="F139" s="233" t="s">
        <v>305</v>
      </c>
      <c r="G139" s="234" t="s">
        <v>160</v>
      </c>
      <c r="H139" s="235">
        <v>9.3499999999999996</v>
      </c>
      <c r="I139" s="236"/>
      <c r="J139" s="237">
        <f>ROUND(I139*H139,2)</f>
        <v>0</v>
      </c>
      <c r="K139" s="238"/>
      <c r="L139" s="239"/>
      <c r="M139" s="240" t="s">
        <v>1</v>
      </c>
      <c r="N139" s="241" t="s">
        <v>39</v>
      </c>
      <c r="O139" s="88"/>
      <c r="P139" s="227">
        <f>O139*H139</f>
        <v>0</v>
      </c>
      <c r="Q139" s="227">
        <v>1</v>
      </c>
      <c r="R139" s="227">
        <f>Q139*H139</f>
        <v>9.3499999999999996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157</v>
      </c>
      <c r="AT139" s="229" t="s">
        <v>191</v>
      </c>
      <c r="AU139" s="229" t="s">
        <v>84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82</v>
      </c>
      <c r="BK139" s="230">
        <f>ROUND(I139*H139,2)</f>
        <v>0</v>
      </c>
      <c r="BL139" s="14" t="s">
        <v>131</v>
      </c>
      <c r="BM139" s="229" t="s">
        <v>350</v>
      </c>
    </row>
    <row r="140" s="2" customFormat="1" ht="24.15" customHeight="1">
      <c r="A140" s="35"/>
      <c r="B140" s="36"/>
      <c r="C140" s="217" t="s">
        <v>171</v>
      </c>
      <c r="D140" s="217" t="s">
        <v>127</v>
      </c>
      <c r="E140" s="218" t="s">
        <v>307</v>
      </c>
      <c r="F140" s="219" t="s">
        <v>308</v>
      </c>
      <c r="G140" s="220" t="s">
        <v>130</v>
      </c>
      <c r="H140" s="221">
        <v>55</v>
      </c>
      <c r="I140" s="222"/>
      <c r="J140" s="223">
        <f>ROUND(I140*H140,2)</f>
        <v>0</v>
      </c>
      <c r="K140" s="224"/>
      <c r="L140" s="41"/>
      <c r="M140" s="225" t="s">
        <v>1</v>
      </c>
      <c r="N140" s="226" t="s">
        <v>39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131</v>
      </c>
      <c r="AT140" s="229" t="s">
        <v>127</v>
      </c>
      <c r="AU140" s="229" t="s">
        <v>84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82</v>
      </c>
      <c r="BK140" s="230">
        <f>ROUND(I140*H140,2)</f>
        <v>0</v>
      </c>
      <c r="BL140" s="14" t="s">
        <v>131</v>
      </c>
      <c r="BM140" s="229" t="s">
        <v>351</v>
      </c>
    </row>
    <row r="141" s="2" customFormat="1" ht="16.5" customHeight="1">
      <c r="A141" s="35"/>
      <c r="B141" s="36"/>
      <c r="C141" s="231" t="s">
        <v>175</v>
      </c>
      <c r="D141" s="231" t="s">
        <v>191</v>
      </c>
      <c r="E141" s="232" t="s">
        <v>310</v>
      </c>
      <c r="F141" s="233" t="s">
        <v>311</v>
      </c>
      <c r="G141" s="234" t="s">
        <v>312</v>
      </c>
      <c r="H141" s="235">
        <v>2.5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39</v>
      </c>
      <c r="O141" s="88"/>
      <c r="P141" s="227">
        <f>O141*H141</f>
        <v>0</v>
      </c>
      <c r="Q141" s="227">
        <v>0.001</v>
      </c>
      <c r="R141" s="227">
        <f>Q141*H141</f>
        <v>0.0025000000000000001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157</v>
      </c>
      <c r="AT141" s="229" t="s">
        <v>191</v>
      </c>
      <c r="AU141" s="229" t="s">
        <v>84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82</v>
      </c>
      <c r="BK141" s="230">
        <f>ROUND(I141*H141,2)</f>
        <v>0</v>
      </c>
      <c r="BL141" s="14" t="s">
        <v>131</v>
      </c>
      <c r="BM141" s="229" t="s">
        <v>352</v>
      </c>
    </row>
    <row r="142" s="2" customFormat="1" ht="24.15" customHeight="1">
      <c r="A142" s="35"/>
      <c r="B142" s="36"/>
      <c r="C142" s="217" t="s">
        <v>179</v>
      </c>
      <c r="D142" s="217" t="s">
        <v>127</v>
      </c>
      <c r="E142" s="218" t="s">
        <v>163</v>
      </c>
      <c r="F142" s="219" t="s">
        <v>164</v>
      </c>
      <c r="G142" s="220" t="s">
        <v>130</v>
      </c>
      <c r="H142" s="221">
        <v>144</v>
      </c>
      <c r="I142" s="222"/>
      <c r="J142" s="223">
        <f>ROUND(I142*H142,2)</f>
        <v>0</v>
      </c>
      <c r="K142" s="224"/>
      <c r="L142" s="41"/>
      <c r="M142" s="225" t="s">
        <v>1</v>
      </c>
      <c r="N142" s="226" t="s">
        <v>39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131</v>
      </c>
      <c r="AT142" s="229" t="s">
        <v>127</v>
      </c>
      <c r="AU142" s="229" t="s">
        <v>84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82</v>
      </c>
      <c r="BK142" s="230">
        <f>ROUND(I142*H142,2)</f>
        <v>0</v>
      </c>
      <c r="BL142" s="14" t="s">
        <v>131</v>
      </c>
      <c r="BM142" s="229" t="s">
        <v>353</v>
      </c>
    </row>
    <row r="143" s="12" customFormat="1" ht="22.8" customHeight="1">
      <c r="A143" s="12"/>
      <c r="B143" s="202"/>
      <c r="C143" s="203"/>
      <c r="D143" s="204" t="s">
        <v>73</v>
      </c>
      <c r="E143" s="215" t="s">
        <v>145</v>
      </c>
      <c r="F143" s="215" t="s">
        <v>166</v>
      </c>
      <c r="G143" s="203"/>
      <c r="H143" s="203"/>
      <c r="I143" s="206"/>
      <c r="J143" s="216">
        <f>BK143</f>
        <v>0</v>
      </c>
      <c r="K143" s="203"/>
      <c r="L143" s="207"/>
      <c r="M143" s="208"/>
      <c r="N143" s="209"/>
      <c r="O143" s="209"/>
      <c r="P143" s="210">
        <f>SUM(P144:P150)</f>
        <v>0</v>
      </c>
      <c r="Q143" s="209"/>
      <c r="R143" s="210">
        <f>SUM(R144:R150)</f>
        <v>32.654879999999999</v>
      </c>
      <c r="S143" s="209"/>
      <c r="T143" s="211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82</v>
      </c>
      <c r="AT143" s="213" t="s">
        <v>73</v>
      </c>
      <c r="AU143" s="213" t="s">
        <v>82</v>
      </c>
      <c r="AY143" s="212" t="s">
        <v>125</v>
      </c>
      <c r="BK143" s="214">
        <f>SUM(BK144:BK150)</f>
        <v>0</v>
      </c>
    </row>
    <row r="144" s="2" customFormat="1" ht="24.15" customHeight="1">
      <c r="A144" s="35"/>
      <c r="B144" s="36"/>
      <c r="C144" s="217" t="s">
        <v>183</v>
      </c>
      <c r="D144" s="217" t="s">
        <v>127</v>
      </c>
      <c r="E144" s="218" t="s">
        <v>168</v>
      </c>
      <c r="F144" s="219" t="s">
        <v>169</v>
      </c>
      <c r="G144" s="220" t="s">
        <v>130</v>
      </c>
      <c r="H144" s="221">
        <v>288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39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131</v>
      </c>
      <c r="AT144" s="229" t="s">
        <v>127</v>
      </c>
      <c r="AU144" s="229" t="s">
        <v>84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82</v>
      </c>
      <c r="BK144" s="230">
        <f>ROUND(I144*H144,2)</f>
        <v>0</v>
      </c>
      <c r="BL144" s="14" t="s">
        <v>131</v>
      </c>
      <c r="BM144" s="229" t="s">
        <v>354</v>
      </c>
    </row>
    <row r="145" s="2" customFormat="1" ht="33" customHeight="1">
      <c r="A145" s="35"/>
      <c r="B145" s="36"/>
      <c r="C145" s="217" t="s">
        <v>8</v>
      </c>
      <c r="D145" s="217" t="s">
        <v>127</v>
      </c>
      <c r="E145" s="218" t="s">
        <v>172</v>
      </c>
      <c r="F145" s="219" t="s">
        <v>173</v>
      </c>
      <c r="G145" s="220" t="s">
        <v>130</v>
      </c>
      <c r="H145" s="221">
        <v>21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39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131</v>
      </c>
      <c r="AT145" s="229" t="s">
        <v>127</v>
      </c>
      <c r="AU145" s="229" t="s">
        <v>84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82</v>
      </c>
      <c r="BK145" s="230">
        <f>ROUND(I145*H145,2)</f>
        <v>0</v>
      </c>
      <c r="BL145" s="14" t="s">
        <v>131</v>
      </c>
      <c r="BM145" s="229" t="s">
        <v>355</v>
      </c>
    </row>
    <row r="146" s="2" customFormat="1" ht="24.15" customHeight="1">
      <c r="A146" s="35"/>
      <c r="B146" s="36"/>
      <c r="C146" s="217" t="s">
        <v>190</v>
      </c>
      <c r="D146" s="217" t="s">
        <v>127</v>
      </c>
      <c r="E146" s="218" t="s">
        <v>176</v>
      </c>
      <c r="F146" s="219" t="s">
        <v>177</v>
      </c>
      <c r="G146" s="220" t="s">
        <v>130</v>
      </c>
      <c r="H146" s="221">
        <v>21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39</v>
      </c>
      <c r="O146" s="88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131</v>
      </c>
      <c r="AT146" s="229" t="s">
        <v>127</v>
      </c>
      <c r="AU146" s="229" t="s">
        <v>84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82</v>
      </c>
      <c r="BK146" s="230">
        <f>ROUND(I146*H146,2)</f>
        <v>0</v>
      </c>
      <c r="BL146" s="14" t="s">
        <v>131</v>
      </c>
      <c r="BM146" s="229" t="s">
        <v>356</v>
      </c>
    </row>
    <row r="147" s="2" customFormat="1" ht="21.75" customHeight="1">
      <c r="A147" s="35"/>
      <c r="B147" s="36"/>
      <c r="C147" s="217" t="s">
        <v>195</v>
      </c>
      <c r="D147" s="217" t="s">
        <v>127</v>
      </c>
      <c r="E147" s="218" t="s">
        <v>180</v>
      </c>
      <c r="F147" s="219" t="s">
        <v>181</v>
      </c>
      <c r="G147" s="220" t="s">
        <v>130</v>
      </c>
      <c r="H147" s="221">
        <v>21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39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131</v>
      </c>
      <c r="AT147" s="229" t="s">
        <v>127</v>
      </c>
      <c r="AU147" s="229" t="s">
        <v>84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82</v>
      </c>
      <c r="BK147" s="230">
        <f>ROUND(I147*H147,2)</f>
        <v>0</v>
      </c>
      <c r="BL147" s="14" t="s">
        <v>131</v>
      </c>
      <c r="BM147" s="229" t="s">
        <v>357</v>
      </c>
    </row>
    <row r="148" s="2" customFormat="1" ht="33" customHeight="1">
      <c r="A148" s="35"/>
      <c r="B148" s="36"/>
      <c r="C148" s="217" t="s">
        <v>199</v>
      </c>
      <c r="D148" s="217" t="s">
        <v>127</v>
      </c>
      <c r="E148" s="218" t="s">
        <v>184</v>
      </c>
      <c r="F148" s="219" t="s">
        <v>185</v>
      </c>
      <c r="G148" s="220" t="s">
        <v>130</v>
      </c>
      <c r="H148" s="221">
        <v>21</v>
      </c>
      <c r="I148" s="222"/>
      <c r="J148" s="223">
        <f>ROUND(I148*H148,2)</f>
        <v>0</v>
      </c>
      <c r="K148" s="224"/>
      <c r="L148" s="41"/>
      <c r="M148" s="225" t="s">
        <v>1</v>
      </c>
      <c r="N148" s="226" t="s">
        <v>39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131</v>
      </c>
      <c r="AT148" s="229" t="s">
        <v>127</v>
      </c>
      <c r="AU148" s="229" t="s">
        <v>84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82</v>
      </c>
      <c r="BK148" s="230">
        <f>ROUND(I148*H148,2)</f>
        <v>0</v>
      </c>
      <c r="BL148" s="14" t="s">
        <v>131</v>
      </c>
      <c r="BM148" s="229" t="s">
        <v>358</v>
      </c>
    </row>
    <row r="149" s="2" customFormat="1" ht="24.15" customHeight="1">
      <c r="A149" s="35"/>
      <c r="B149" s="36"/>
      <c r="C149" s="217" t="s">
        <v>204</v>
      </c>
      <c r="D149" s="217" t="s">
        <v>127</v>
      </c>
      <c r="E149" s="218" t="s">
        <v>187</v>
      </c>
      <c r="F149" s="219" t="s">
        <v>188</v>
      </c>
      <c r="G149" s="220" t="s">
        <v>130</v>
      </c>
      <c r="H149" s="221">
        <v>144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39</v>
      </c>
      <c r="O149" s="88"/>
      <c r="P149" s="227">
        <f>O149*H149</f>
        <v>0</v>
      </c>
      <c r="Q149" s="227">
        <v>0.089219999999999994</v>
      </c>
      <c r="R149" s="227">
        <f>Q149*H149</f>
        <v>12.847679999999999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131</v>
      </c>
      <c r="AT149" s="229" t="s">
        <v>127</v>
      </c>
      <c r="AU149" s="229" t="s">
        <v>84</v>
      </c>
      <c r="AY149" s="14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82</v>
      </c>
      <c r="BK149" s="230">
        <f>ROUND(I149*H149,2)</f>
        <v>0</v>
      </c>
      <c r="BL149" s="14" t="s">
        <v>131</v>
      </c>
      <c r="BM149" s="229" t="s">
        <v>359</v>
      </c>
    </row>
    <row r="150" s="2" customFormat="1" ht="24.15" customHeight="1">
      <c r="A150" s="35"/>
      <c r="B150" s="36"/>
      <c r="C150" s="231" t="s">
        <v>208</v>
      </c>
      <c r="D150" s="231" t="s">
        <v>191</v>
      </c>
      <c r="E150" s="232" t="s">
        <v>192</v>
      </c>
      <c r="F150" s="233" t="s">
        <v>193</v>
      </c>
      <c r="G150" s="234" t="s">
        <v>130</v>
      </c>
      <c r="H150" s="235">
        <v>151.19999999999999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39</v>
      </c>
      <c r="O150" s="88"/>
      <c r="P150" s="227">
        <f>O150*H150</f>
        <v>0</v>
      </c>
      <c r="Q150" s="227">
        <v>0.13100000000000001</v>
      </c>
      <c r="R150" s="227">
        <f>Q150*H150</f>
        <v>19.807199999999998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157</v>
      </c>
      <c r="AT150" s="229" t="s">
        <v>191</v>
      </c>
      <c r="AU150" s="229" t="s">
        <v>84</v>
      </c>
      <c r="AY150" s="14" t="s">
        <v>125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82</v>
      </c>
      <c r="BK150" s="230">
        <f>ROUND(I150*H150,2)</f>
        <v>0</v>
      </c>
      <c r="BL150" s="14" t="s">
        <v>131</v>
      </c>
      <c r="BM150" s="229" t="s">
        <v>360</v>
      </c>
    </row>
    <row r="151" s="12" customFormat="1" ht="22.8" customHeight="1">
      <c r="A151" s="12"/>
      <c r="B151" s="202"/>
      <c r="C151" s="203"/>
      <c r="D151" s="204" t="s">
        <v>73</v>
      </c>
      <c r="E151" s="215" t="s">
        <v>162</v>
      </c>
      <c r="F151" s="215" t="s">
        <v>203</v>
      </c>
      <c r="G151" s="203"/>
      <c r="H151" s="203"/>
      <c r="I151" s="206"/>
      <c r="J151" s="216">
        <f>BK151</f>
        <v>0</v>
      </c>
      <c r="K151" s="203"/>
      <c r="L151" s="207"/>
      <c r="M151" s="208"/>
      <c r="N151" s="209"/>
      <c r="O151" s="209"/>
      <c r="P151" s="210">
        <f>P152+SUM(P153:P159)</f>
        <v>0</v>
      </c>
      <c r="Q151" s="209"/>
      <c r="R151" s="210">
        <f>R152+SUM(R153:R159)</f>
        <v>29.444324000000002</v>
      </c>
      <c r="S151" s="209"/>
      <c r="T151" s="211">
        <f>T152+SUM(T153:T159)</f>
        <v>9.620000000000001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2" t="s">
        <v>82</v>
      </c>
      <c r="AT151" s="213" t="s">
        <v>73</v>
      </c>
      <c r="AU151" s="213" t="s">
        <v>82</v>
      </c>
      <c r="AY151" s="212" t="s">
        <v>125</v>
      </c>
      <c r="BK151" s="214">
        <f>BK152+SUM(BK153:BK159)</f>
        <v>0</v>
      </c>
    </row>
    <row r="152" s="2" customFormat="1" ht="33" customHeight="1">
      <c r="A152" s="35"/>
      <c r="B152" s="36"/>
      <c r="C152" s="217" t="s">
        <v>7</v>
      </c>
      <c r="D152" s="217" t="s">
        <v>127</v>
      </c>
      <c r="E152" s="218" t="s">
        <v>320</v>
      </c>
      <c r="F152" s="219" t="s">
        <v>321</v>
      </c>
      <c r="G152" s="220" t="s">
        <v>135</v>
      </c>
      <c r="H152" s="221">
        <v>90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39</v>
      </c>
      <c r="O152" s="88"/>
      <c r="P152" s="227">
        <f>O152*H152</f>
        <v>0</v>
      </c>
      <c r="Q152" s="227">
        <v>0.1295</v>
      </c>
      <c r="R152" s="227">
        <f>Q152*H152</f>
        <v>11.655000000000001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131</v>
      </c>
      <c r="AT152" s="229" t="s">
        <v>127</v>
      </c>
      <c r="AU152" s="229" t="s">
        <v>84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82</v>
      </c>
      <c r="BK152" s="230">
        <f>ROUND(I152*H152,2)</f>
        <v>0</v>
      </c>
      <c r="BL152" s="14" t="s">
        <v>131</v>
      </c>
      <c r="BM152" s="229" t="s">
        <v>361</v>
      </c>
    </row>
    <row r="153" s="2" customFormat="1" ht="16.5" customHeight="1">
      <c r="A153" s="35"/>
      <c r="B153" s="36"/>
      <c r="C153" s="231" t="s">
        <v>215</v>
      </c>
      <c r="D153" s="231" t="s">
        <v>191</v>
      </c>
      <c r="E153" s="232" t="s">
        <v>323</v>
      </c>
      <c r="F153" s="233" t="s">
        <v>324</v>
      </c>
      <c r="G153" s="234" t="s">
        <v>135</v>
      </c>
      <c r="H153" s="235">
        <v>92.700000000000003</v>
      </c>
      <c r="I153" s="236"/>
      <c r="J153" s="237">
        <f>ROUND(I153*H153,2)</f>
        <v>0</v>
      </c>
      <c r="K153" s="238"/>
      <c r="L153" s="239"/>
      <c r="M153" s="240" t="s">
        <v>1</v>
      </c>
      <c r="N153" s="241" t="s">
        <v>39</v>
      </c>
      <c r="O153" s="88"/>
      <c r="P153" s="227">
        <f>O153*H153</f>
        <v>0</v>
      </c>
      <c r="Q153" s="227">
        <v>0.056120000000000003</v>
      </c>
      <c r="R153" s="227">
        <f>Q153*H153</f>
        <v>5.2023240000000008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157</v>
      </c>
      <c r="AT153" s="229" t="s">
        <v>191</v>
      </c>
      <c r="AU153" s="229" t="s">
        <v>84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82</v>
      </c>
      <c r="BK153" s="230">
        <f>ROUND(I153*H153,2)</f>
        <v>0</v>
      </c>
      <c r="BL153" s="14" t="s">
        <v>131</v>
      </c>
      <c r="BM153" s="229" t="s">
        <v>362</v>
      </c>
    </row>
    <row r="154" s="2" customFormat="1" ht="24.15" customHeight="1">
      <c r="A154" s="35"/>
      <c r="B154" s="36"/>
      <c r="C154" s="217" t="s">
        <v>219</v>
      </c>
      <c r="D154" s="217" t="s">
        <v>127</v>
      </c>
      <c r="E154" s="218" t="s">
        <v>205</v>
      </c>
      <c r="F154" s="219" t="s">
        <v>206</v>
      </c>
      <c r="G154" s="220" t="s">
        <v>135</v>
      </c>
      <c r="H154" s="221">
        <v>70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39</v>
      </c>
      <c r="O154" s="88"/>
      <c r="P154" s="227">
        <f>O154*H154</f>
        <v>0</v>
      </c>
      <c r="Q154" s="227">
        <v>0.16849</v>
      </c>
      <c r="R154" s="227">
        <f>Q154*H154</f>
        <v>11.7943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131</v>
      </c>
      <c r="AT154" s="229" t="s">
        <v>127</v>
      </c>
      <c r="AU154" s="229" t="s">
        <v>84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82</v>
      </c>
      <c r="BK154" s="230">
        <f>ROUND(I154*H154,2)</f>
        <v>0</v>
      </c>
      <c r="BL154" s="14" t="s">
        <v>131</v>
      </c>
      <c r="BM154" s="229" t="s">
        <v>363</v>
      </c>
    </row>
    <row r="155" s="2" customFormat="1" ht="16.5" customHeight="1">
      <c r="A155" s="35"/>
      <c r="B155" s="36"/>
      <c r="C155" s="231" t="s">
        <v>223</v>
      </c>
      <c r="D155" s="231" t="s">
        <v>191</v>
      </c>
      <c r="E155" s="232" t="s">
        <v>209</v>
      </c>
      <c r="F155" s="233" t="s">
        <v>210</v>
      </c>
      <c r="G155" s="234" t="s">
        <v>135</v>
      </c>
      <c r="H155" s="235">
        <v>5</v>
      </c>
      <c r="I155" s="236"/>
      <c r="J155" s="237">
        <f>ROUND(I155*H155,2)</f>
        <v>0</v>
      </c>
      <c r="K155" s="238"/>
      <c r="L155" s="239"/>
      <c r="M155" s="240" t="s">
        <v>1</v>
      </c>
      <c r="N155" s="241" t="s">
        <v>39</v>
      </c>
      <c r="O155" s="88"/>
      <c r="P155" s="227">
        <f>O155*H155</f>
        <v>0</v>
      </c>
      <c r="Q155" s="227">
        <v>0.14999999999999999</v>
      </c>
      <c r="R155" s="227">
        <f>Q155*H155</f>
        <v>0.75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157</v>
      </c>
      <c r="AT155" s="229" t="s">
        <v>191</v>
      </c>
      <c r="AU155" s="229" t="s">
        <v>84</v>
      </c>
      <c r="AY155" s="14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82</v>
      </c>
      <c r="BK155" s="230">
        <f>ROUND(I155*H155,2)</f>
        <v>0</v>
      </c>
      <c r="BL155" s="14" t="s">
        <v>131</v>
      </c>
      <c r="BM155" s="229" t="s">
        <v>364</v>
      </c>
    </row>
    <row r="156" s="2" customFormat="1" ht="33" customHeight="1">
      <c r="A156" s="35"/>
      <c r="B156" s="36"/>
      <c r="C156" s="217" t="s">
        <v>229</v>
      </c>
      <c r="D156" s="217" t="s">
        <v>127</v>
      </c>
      <c r="E156" s="218" t="s">
        <v>216</v>
      </c>
      <c r="F156" s="219" t="s">
        <v>217</v>
      </c>
      <c r="G156" s="220" t="s">
        <v>135</v>
      </c>
      <c r="H156" s="221">
        <v>70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39</v>
      </c>
      <c r="O156" s="88"/>
      <c r="P156" s="227">
        <f>O156*H156</f>
        <v>0</v>
      </c>
      <c r="Q156" s="227">
        <v>0.00060999999999999997</v>
      </c>
      <c r="R156" s="227">
        <f>Q156*H156</f>
        <v>0.042699999999999995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131</v>
      </c>
      <c r="AT156" s="229" t="s">
        <v>127</v>
      </c>
      <c r="AU156" s="229" t="s">
        <v>84</v>
      </c>
      <c r="AY156" s="14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82</v>
      </c>
      <c r="BK156" s="230">
        <f>ROUND(I156*H156,2)</f>
        <v>0</v>
      </c>
      <c r="BL156" s="14" t="s">
        <v>131</v>
      </c>
      <c r="BM156" s="229" t="s">
        <v>365</v>
      </c>
    </row>
    <row r="157" s="2" customFormat="1" ht="24.15" customHeight="1">
      <c r="A157" s="35"/>
      <c r="B157" s="36"/>
      <c r="C157" s="217" t="s">
        <v>233</v>
      </c>
      <c r="D157" s="217" t="s">
        <v>127</v>
      </c>
      <c r="E157" s="218" t="s">
        <v>220</v>
      </c>
      <c r="F157" s="219" t="s">
        <v>221</v>
      </c>
      <c r="G157" s="220" t="s">
        <v>135</v>
      </c>
      <c r="H157" s="221">
        <v>3.6000000000000001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39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131</v>
      </c>
      <c r="AT157" s="229" t="s">
        <v>127</v>
      </c>
      <c r="AU157" s="229" t="s">
        <v>84</v>
      </c>
      <c r="AY157" s="14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82</v>
      </c>
      <c r="BK157" s="230">
        <f>ROUND(I157*H157,2)</f>
        <v>0</v>
      </c>
      <c r="BL157" s="14" t="s">
        <v>131</v>
      </c>
      <c r="BM157" s="229" t="s">
        <v>366</v>
      </c>
    </row>
    <row r="158" s="2" customFormat="1" ht="21.75" customHeight="1">
      <c r="A158" s="35"/>
      <c r="B158" s="36"/>
      <c r="C158" s="217" t="s">
        <v>237</v>
      </c>
      <c r="D158" s="217" t="s">
        <v>127</v>
      </c>
      <c r="E158" s="218" t="s">
        <v>224</v>
      </c>
      <c r="F158" s="219" t="s">
        <v>225</v>
      </c>
      <c r="G158" s="220" t="s">
        <v>135</v>
      </c>
      <c r="H158" s="221">
        <v>70</v>
      </c>
      <c r="I158" s="222"/>
      <c r="J158" s="223">
        <f>ROUND(I158*H158,2)</f>
        <v>0</v>
      </c>
      <c r="K158" s="224"/>
      <c r="L158" s="41"/>
      <c r="M158" s="225" t="s">
        <v>1</v>
      </c>
      <c r="N158" s="226" t="s">
        <v>39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131</v>
      </c>
      <c r="AT158" s="229" t="s">
        <v>127</v>
      </c>
      <c r="AU158" s="229" t="s">
        <v>84</v>
      </c>
      <c r="AY158" s="14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82</v>
      </c>
      <c r="BK158" s="230">
        <f>ROUND(I158*H158,2)</f>
        <v>0</v>
      </c>
      <c r="BL158" s="14" t="s">
        <v>131</v>
      </c>
      <c r="BM158" s="229" t="s">
        <v>367</v>
      </c>
    </row>
    <row r="159" s="12" customFormat="1" ht="20.88" customHeight="1">
      <c r="A159" s="12"/>
      <c r="B159" s="202"/>
      <c r="C159" s="203"/>
      <c r="D159" s="204" t="s">
        <v>73</v>
      </c>
      <c r="E159" s="215" t="s">
        <v>227</v>
      </c>
      <c r="F159" s="215" t="s">
        <v>228</v>
      </c>
      <c r="G159" s="203"/>
      <c r="H159" s="203"/>
      <c r="I159" s="206"/>
      <c r="J159" s="216">
        <f>BK159</f>
        <v>0</v>
      </c>
      <c r="K159" s="203"/>
      <c r="L159" s="207"/>
      <c r="M159" s="208"/>
      <c r="N159" s="209"/>
      <c r="O159" s="209"/>
      <c r="P159" s="210">
        <f>SUM(P160:P161)</f>
        <v>0</v>
      </c>
      <c r="Q159" s="209"/>
      <c r="R159" s="210">
        <f>SUM(R160:R161)</f>
        <v>0</v>
      </c>
      <c r="S159" s="209"/>
      <c r="T159" s="211">
        <f>SUM(T160:T161)</f>
        <v>9.620000000000001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82</v>
      </c>
      <c r="AT159" s="213" t="s">
        <v>73</v>
      </c>
      <c r="AU159" s="213" t="s">
        <v>84</v>
      </c>
      <c r="AY159" s="212" t="s">
        <v>125</v>
      </c>
      <c r="BK159" s="214">
        <f>SUM(BK160:BK161)</f>
        <v>0</v>
      </c>
    </row>
    <row r="160" s="2" customFormat="1" ht="24.15" customHeight="1">
      <c r="A160" s="35"/>
      <c r="B160" s="36"/>
      <c r="C160" s="217" t="s">
        <v>243</v>
      </c>
      <c r="D160" s="217" t="s">
        <v>127</v>
      </c>
      <c r="E160" s="218" t="s">
        <v>234</v>
      </c>
      <c r="F160" s="219" t="s">
        <v>235</v>
      </c>
      <c r="G160" s="220" t="s">
        <v>130</v>
      </c>
      <c r="H160" s="221">
        <v>21</v>
      </c>
      <c r="I160" s="222"/>
      <c r="J160" s="223">
        <f>ROUND(I160*H160,2)</f>
        <v>0</v>
      </c>
      <c r="K160" s="224"/>
      <c r="L160" s="41"/>
      <c r="M160" s="225" t="s">
        <v>1</v>
      </c>
      <c r="N160" s="226" t="s">
        <v>39</v>
      </c>
      <c r="O160" s="88"/>
      <c r="P160" s="227">
        <f>O160*H160</f>
        <v>0</v>
      </c>
      <c r="Q160" s="227">
        <v>0</v>
      </c>
      <c r="R160" s="227">
        <f>Q160*H160</f>
        <v>0</v>
      </c>
      <c r="S160" s="227">
        <v>0.22</v>
      </c>
      <c r="T160" s="228">
        <f>S160*H160</f>
        <v>4.6200000000000001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131</v>
      </c>
      <c r="AT160" s="229" t="s">
        <v>127</v>
      </c>
      <c r="AU160" s="229" t="s">
        <v>137</v>
      </c>
      <c r="AY160" s="14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82</v>
      </c>
      <c r="BK160" s="230">
        <f>ROUND(I160*H160,2)</f>
        <v>0</v>
      </c>
      <c r="BL160" s="14" t="s">
        <v>131</v>
      </c>
      <c r="BM160" s="229" t="s">
        <v>368</v>
      </c>
    </row>
    <row r="161" s="2" customFormat="1" ht="16.5" customHeight="1">
      <c r="A161" s="35"/>
      <c r="B161" s="36"/>
      <c r="C161" s="217" t="s">
        <v>247</v>
      </c>
      <c r="D161" s="217" t="s">
        <v>127</v>
      </c>
      <c r="E161" s="218" t="s">
        <v>238</v>
      </c>
      <c r="F161" s="219" t="s">
        <v>239</v>
      </c>
      <c r="G161" s="220" t="s">
        <v>140</v>
      </c>
      <c r="H161" s="221">
        <v>2.5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39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2</v>
      </c>
      <c r="T161" s="228">
        <f>S161*H161</f>
        <v>5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131</v>
      </c>
      <c r="AT161" s="229" t="s">
        <v>127</v>
      </c>
      <c r="AU161" s="229" t="s">
        <v>137</v>
      </c>
      <c r="AY161" s="14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82</v>
      </c>
      <c r="BK161" s="230">
        <f>ROUND(I161*H161,2)</f>
        <v>0</v>
      </c>
      <c r="BL161" s="14" t="s">
        <v>131</v>
      </c>
      <c r="BM161" s="229" t="s">
        <v>369</v>
      </c>
    </row>
    <row r="162" s="12" customFormat="1" ht="22.8" customHeight="1">
      <c r="A162" s="12"/>
      <c r="B162" s="202"/>
      <c r="C162" s="203"/>
      <c r="D162" s="204" t="s">
        <v>73</v>
      </c>
      <c r="E162" s="215" t="s">
        <v>241</v>
      </c>
      <c r="F162" s="215" t="s">
        <v>242</v>
      </c>
      <c r="G162" s="203"/>
      <c r="H162" s="203"/>
      <c r="I162" s="206"/>
      <c r="J162" s="216">
        <f>BK162</f>
        <v>0</v>
      </c>
      <c r="K162" s="203"/>
      <c r="L162" s="207"/>
      <c r="M162" s="208"/>
      <c r="N162" s="209"/>
      <c r="O162" s="209"/>
      <c r="P162" s="210">
        <f>SUM(P163:P166)</f>
        <v>0</v>
      </c>
      <c r="Q162" s="209"/>
      <c r="R162" s="210">
        <f>SUM(R163:R166)</f>
        <v>0</v>
      </c>
      <c r="S162" s="209"/>
      <c r="T162" s="211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82</v>
      </c>
      <c r="AT162" s="213" t="s">
        <v>73</v>
      </c>
      <c r="AU162" s="213" t="s">
        <v>82</v>
      </c>
      <c r="AY162" s="212" t="s">
        <v>125</v>
      </c>
      <c r="BK162" s="214">
        <f>SUM(BK163:BK166)</f>
        <v>0</v>
      </c>
    </row>
    <row r="163" s="2" customFormat="1" ht="21.75" customHeight="1">
      <c r="A163" s="35"/>
      <c r="B163" s="36"/>
      <c r="C163" s="217" t="s">
        <v>251</v>
      </c>
      <c r="D163" s="217" t="s">
        <v>127</v>
      </c>
      <c r="E163" s="218" t="s">
        <v>244</v>
      </c>
      <c r="F163" s="219" t="s">
        <v>245</v>
      </c>
      <c r="G163" s="220" t="s">
        <v>160</v>
      </c>
      <c r="H163" s="221">
        <v>42.840000000000003</v>
      </c>
      <c r="I163" s="222"/>
      <c r="J163" s="223">
        <f>ROUND(I163*H163,2)</f>
        <v>0</v>
      </c>
      <c r="K163" s="224"/>
      <c r="L163" s="41"/>
      <c r="M163" s="225" t="s">
        <v>1</v>
      </c>
      <c r="N163" s="226" t="s">
        <v>39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131</v>
      </c>
      <c r="AT163" s="229" t="s">
        <v>127</v>
      </c>
      <c r="AU163" s="229" t="s">
        <v>84</v>
      </c>
      <c r="AY163" s="14" t="s">
        <v>125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82</v>
      </c>
      <c r="BK163" s="230">
        <f>ROUND(I163*H163,2)</f>
        <v>0</v>
      </c>
      <c r="BL163" s="14" t="s">
        <v>131</v>
      </c>
      <c r="BM163" s="229" t="s">
        <v>370</v>
      </c>
    </row>
    <row r="164" s="2" customFormat="1" ht="24.15" customHeight="1">
      <c r="A164" s="35"/>
      <c r="B164" s="36"/>
      <c r="C164" s="217" t="s">
        <v>255</v>
      </c>
      <c r="D164" s="217" t="s">
        <v>127</v>
      </c>
      <c r="E164" s="218" t="s">
        <v>248</v>
      </c>
      <c r="F164" s="219" t="s">
        <v>249</v>
      </c>
      <c r="G164" s="220" t="s">
        <v>160</v>
      </c>
      <c r="H164" s="221">
        <v>1285.2000000000001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39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131</v>
      </c>
      <c r="AT164" s="229" t="s">
        <v>127</v>
      </c>
      <c r="AU164" s="229" t="s">
        <v>84</v>
      </c>
      <c r="AY164" s="14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82</v>
      </c>
      <c r="BK164" s="230">
        <f>ROUND(I164*H164,2)</f>
        <v>0</v>
      </c>
      <c r="BL164" s="14" t="s">
        <v>131</v>
      </c>
      <c r="BM164" s="229" t="s">
        <v>371</v>
      </c>
    </row>
    <row r="165" s="2" customFormat="1" ht="24.15" customHeight="1">
      <c r="A165" s="35"/>
      <c r="B165" s="36"/>
      <c r="C165" s="217" t="s">
        <v>261</v>
      </c>
      <c r="D165" s="217" t="s">
        <v>127</v>
      </c>
      <c r="E165" s="218" t="s">
        <v>252</v>
      </c>
      <c r="F165" s="219" t="s">
        <v>253</v>
      </c>
      <c r="G165" s="220" t="s">
        <v>160</v>
      </c>
      <c r="H165" s="221">
        <v>42.840000000000003</v>
      </c>
      <c r="I165" s="222"/>
      <c r="J165" s="223">
        <f>ROUND(I165*H165,2)</f>
        <v>0</v>
      </c>
      <c r="K165" s="224"/>
      <c r="L165" s="41"/>
      <c r="M165" s="225" t="s">
        <v>1</v>
      </c>
      <c r="N165" s="226" t="s">
        <v>39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131</v>
      </c>
      <c r="AT165" s="229" t="s">
        <v>127</v>
      </c>
      <c r="AU165" s="229" t="s">
        <v>84</v>
      </c>
      <c r="AY165" s="14" t="s">
        <v>125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82</v>
      </c>
      <c r="BK165" s="230">
        <f>ROUND(I165*H165,2)</f>
        <v>0</v>
      </c>
      <c r="BL165" s="14" t="s">
        <v>131</v>
      </c>
      <c r="BM165" s="229" t="s">
        <v>372</v>
      </c>
    </row>
    <row r="166" s="2" customFormat="1" ht="33" customHeight="1">
      <c r="A166" s="35"/>
      <c r="B166" s="36"/>
      <c r="C166" s="217" t="s">
        <v>269</v>
      </c>
      <c r="D166" s="217" t="s">
        <v>127</v>
      </c>
      <c r="E166" s="218" t="s">
        <v>256</v>
      </c>
      <c r="F166" s="219" t="s">
        <v>257</v>
      </c>
      <c r="G166" s="220" t="s">
        <v>160</v>
      </c>
      <c r="H166" s="221">
        <v>42.840000000000003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39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131</v>
      </c>
      <c r="AT166" s="229" t="s">
        <v>127</v>
      </c>
      <c r="AU166" s="229" t="s">
        <v>84</v>
      </c>
      <c r="AY166" s="14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82</v>
      </c>
      <c r="BK166" s="230">
        <f>ROUND(I166*H166,2)</f>
        <v>0</v>
      </c>
      <c r="BL166" s="14" t="s">
        <v>131</v>
      </c>
      <c r="BM166" s="229" t="s">
        <v>373</v>
      </c>
    </row>
    <row r="167" s="12" customFormat="1" ht="22.8" customHeight="1">
      <c r="A167" s="12"/>
      <c r="B167" s="202"/>
      <c r="C167" s="203"/>
      <c r="D167" s="204" t="s">
        <v>73</v>
      </c>
      <c r="E167" s="215" t="s">
        <v>259</v>
      </c>
      <c r="F167" s="215" t="s">
        <v>260</v>
      </c>
      <c r="G167" s="203"/>
      <c r="H167" s="203"/>
      <c r="I167" s="206"/>
      <c r="J167" s="216">
        <f>BK167</f>
        <v>0</v>
      </c>
      <c r="K167" s="203"/>
      <c r="L167" s="207"/>
      <c r="M167" s="208"/>
      <c r="N167" s="209"/>
      <c r="O167" s="209"/>
      <c r="P167" s="210">
        <f>P168</f>
        <v>0</v>
      </c>
      <c r="Q167" s="209"/>
      <c r="R167" s="210">
        <f>R168</f>
        <v>0</v>
      </c>
      <c r="S167" s="209"/>
      <c r="T167" s="211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82</v>
      </c>
      <c r="AT167" s="213" t="s">
        <v>73</v>
      </c>
      <c r="AU167" s="213" t="s">
        <v>82</v>
      </c>
      <c r="AY167" s="212" t="s">
        <v>125</v>
      </c>
      <c r="BK167" s="214">
        <f>BK168</f>
        <v>0</v>
      </c>
    </row>
    <row r="168" s="2" customFormat="1" ht="24.15" customHeight="1">
      <c r="A168" s="35"/>
      <c r="B168" s="36"/>
      <c r="C168" s="217" t="s">
        <v>275</v>
      </c>
      <c r="D168" s="217" t="s">
        <v>127</v>
      </c>
      <c r="E168" s="218" t="s">
        <v>262</v>
      </c>
      <c r="F168" s="219" t="s">
        <v>263</v>
      </c>
      <c r="G168" s="220" t="s">
        <v>160</v>
      </c>
      <c r="H168" s="221">
        <v>71.489999999999995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39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131</v>
      </c>
      <c r="AT168" s="229" t="s">
        <v>127</v>
      </c>
      <c r="AU168" s="229" t="s">
        <v>84</v>
      </c>
      <c r="AY168" s="14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82</v>
      </c>
      <c r="BK168" s="230">
        <f>ROUND(I168*H168,2)</f>
        <v>0</v>
      </c>
      <c r="BL168" s="14" t="s">
        <v>131</v>
      </c>
      <c r="BM168" s="229" t="s">
        <v>374</v>
      </c>
    </row>
    <row r="169" s="12" customFormat="1" ht="25.92" customHeight="1">
      <c r="A169" s="12"/>
      <c r="B169" s="202"/>
      <c r="C169" s="203"/>
      <c r="D169" s="204" t="s">
        <v>73</v>
      </c>
      <c r="E169" s="205" t="s">
        <v>265</v>
      </c>
      <c r="F169" s="205" t="s">
        <v>266</v>
      </c>
      <c r="G169" s="203"/>
      <c r="H169" s="203"/>
      <c r="I169" s="206"/>
      <c r="J169" s="189">
        <f>BK169</f>
        <v>0</v>
      </c>
      <c r="K169" s="203"/>
      <c r="L169" s="207"/>
      <c r="M169" s="208"/>
      <c r="N169" s="209"/>
      <c r="O169" s="209"/>
      <c r="P169" s="210">
        <f>P170+P173</f>
        <v>0</v>
      </c>
      <c r="Q169" s="209"/>
      <c r="R169" s="210">
        <f>R170+R173</f>
        <v>0</v>
      </c>
      <c r="S169" s="209"/>
      <c r="T169" s="211">
        <f>T170+T173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145</v>
      </c>
      <c r="AT169" s="213" t="s">
        <v>73</v>
      </c>
      <c r="AU169" s="213" t="s">
        <v>74</v>
      </c>
      <c r="AY169" s="212" t="s">
        <v>125</v>
      </c>
      <c r="BK169" s="214">
        <f>BK170+BK173</f>
        <v>0</v>
      </c>
    </row>
    <row r="170" s="12" customFormat="1" ht="22.8" customHeight="1">
      <c r="A170" s="12"/>
      <c r="B170" s="202"/>
      <c r="C170" s="203"/>
      <c r="D170" s="204" t="s">
        <v>73</v>
      </c>
      <c r="E170" s="215" t="s">
        <v>267</v>
      </c>
      <c r="F170" s="215" t="s">
        <v>268</v>
      </c>
      <c r="G170" s="203"/>
      <c r="H170" s="203"/>
      <c r="I170" s="206"/>
      <c r="J170" s="216">
        <f>BK170</f>
        <v>0</v>
      </c>
      <c r="K170" s="203"/>
      <c r="L170" s="207"/>
      <c r="M170" s="208"/>
      <c r="N170" s="209"/>
      <c r="O170" s="209"/>
      <c r="P170" s="210">
        <f>SUM(P171:P172)</f>
        <v>0</v>
      </c>
      <c r="Q170" s="209"/>
      <c r="R170" s="210">
        <f>SUM(R171:R172)</f>
        <v>0</v>
      </c>
      <c r="S170" s="209"/>
      <c r="T170" s="21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145</v>
      </c>
      <c r="AT170" s="213" t="s">
        <v>73</v>
      </c>
      <c r="AU170" s="213" t="s">
        <v>82</v>
      </c>
      <c r="AY170" s="212" t="s">
        <v>125</v>
      </c>
      <c r="BK170" s="214">
        <f>SUM(BK171:BK172)</f>
        <v>0</v>
      </c>
    </row>
    <row r="171" s="2" customFormat="1" ht="16.5" customHeight="1">
      <c r="A171" s="35"/>
      <c r="B171" s="36"/>
      <c r="C171" s="217" t="s">
        <v>281</v>
      </c>
      <c r="D171" s="217" t="s">
        <v>127</v>
      </c>
      <c r="E171" s="218" t="s">
        <v>270</v>
      </c>
      <c r="F171" s="219" t="s">
        <v>271</v>
      </c>
      <c r="G171" s="220" t="s">
        <v>272</v>
      </c>
      <c r="H171" s="221">
        <v>1</v>
      </c>
      <c r="I171" s="222"/>
      <c r="J171" s="223">
        <f>ROUND(I171*H171,2)</f>
        <v>0</v>
      </c>
      <c r="K171" s="224"/>
      <c r="L171" s="41"/>
      <c r="M171" s="225" t="s">
        <v>1</v>
      </c>
      <c r="N171" s="226" t="s">
        <v>39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273</v>
      </c>
      <c r="AT171" s="229" t="s">
        <v>127</v>
      </c>
      <c r="AU171" s="229" t="s">
        <v>84</v>
      </c>
      <c r="AY171" s="14" t="s">
        <v>125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82</v>
      </c>
      <c r="BK171" s="230">
        <f>ROUND(I171*H171,2)</f>
        <v>0</v>
      </c>
      <c r="BL171" s="14" t="s">
        <v>273</v>
      </c>
      <c r="BM171" s="229" t="s">
        <v>375</v>
      </c>
    </row>
    <row r="172" s="2" customFormat="1" ht="16.5" customHeight="1">
      <c r="A172" s="35"/>
      <c r="B172" s="36"/>
      <c r="C172" s="217" t="s">
        <v>376</v>
      </c>
      <c r="D172" s="217" t="s">
        <v>127</v>
      </c>
      <c r="E172" s="218" t="s">
        <v>276</v>
      </c>
      <c r="F172" s="219" t="s">
        <v>277</v>
      </c>
      <c r="G172" s="220" t="s">
        <v>272</v>
      </c>
      <c r="H172" s="221">
        <v>1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39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273</v>
      </c>
      <c r="AT172" s="229" t="s">
        <v>127</v>
      </c>
      <c r="AU172" s="229" t="s">
        <v>84</v>
      </c>
      <c r="AY172" s="14" t="s">
        <v>125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82</v>
      </c>
      <c r="BK172" s="230">
        <f>ROUND(I172*H172,2)</f>
        <v>0</v>
      </c>
      <c r="BL172" s="14" t="s">
        <v>273</v>
      </c>
      <c r="BM172" s="229" t="s">
        <v>377</v>
      </c>
    </row>
    <row r="173" s="12" customFormat="1" ht="22.8" customHeight="1">
      <c r="A173" s="12"/>
      <c r="B173" s="202"/>
      <c r="C173" s="203"/>
      <c r="D173" s="204" t="s">
        <v>73</v>
      </c>
      <c r="E173" s="215" t="s">
        <v>279</v>
      </c>
      <c r="F173" s="215" t="s">
        <v>280</v>
      </c>
      <c r="G173" s="203"/>
      <c r="H173" s="203"/>
      <c r="I173" s="206"/>
      <c r="J173" s="216">
        <f>BK173</f>
        <v>0</v>
      </c>
      <c r="K173" s="203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145</v>
      </c>
      <c r="AT173" s="213" t="s">
        <v>73</v>
      </c>
      <c r="AU173" s="213" t="s">
        <v>82</v>
      </c>
      <c r="AY173" s="212" t="s">
        <v>125</v>
      </c>
      <c r="BK173" s="214">
        <f>BK174</f>
        <v>0</v>
      </c>
    </row>
    <row r="174" s="2" customFormat="1" ht="16.5" customHeight="1">
      <c r="A174" s="35"/>
      <c r="B174" s="36"/>
      <c r="C174" s="217" t="s">
        <v>378</v>
      </c>
      <c r="D174" s="217" t="s">
        <v>127</v>
      </c>
      <c r="E174" s="218" t="s">
        <v>282</v>
      </c>
      <c r="F174" s="219" t="s">
        <v>280</v>
      </c>
      <c r="G174" s="220" t="s">
        <v>272</v>
      </c>
      <c r="H174" s="221">
        <v>1</v>
      </c>
      <c r="I174" s="222"/>
      <c r="J174" s="223">
        <f>ROUND(I174*H174,2)</f>
        <v>0</v>
      </c>
      <c r="K174" s="224"/>
      <c r="L174" s="41"/>
      <c r="M174" s="225" t="s">
        <v>1</v>
      </c>
      <c r="N174" s="226" t="s">
        <v>39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273</v>
      </c>
      <c r="AT174" s="229" t="s">
        <v>127</v>
      </c>
      <c r="AU174" s="229" t="s">
        <v>84</v>
      </c>
      <c r="AY174" s="14" t="s">
        <v>125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82</v>
      </c>
      <c r="BK174" s="230">
        <f>ROUND(I174*H174,2)</f>
        <v>0</v>
      </c>
      <c r="BL174" s="14" t="s">
        <v>273</v>
      </c>
      <c r="BM174" s="229" t="s">
        <v>379</v>
      </c>
    </row>
    <row r="175" s="2" customFormat="1" ht="49.92" customHeight="1">
      <c r="A175" s="35"/>
      <c r="B175" s="36"/>
      <c r="C175" s="37"/>
      <c r="D175" s="37"/>
      <c r="E175" s="205" t="s">
        <v>284</v>
      </c>
      <c r="F175" s="205" t="s">
        <v>285</v>
      </c>
      <c r="G175" s="37"/>
      <c r="H175" s="37"/>
      <c r="I175" s="37"/>
      <c r="J175" s="189">
        <f>BK175</f>
        <v>0</v>
      </c>
      <c r="K175" s="37"/>
      <c r="L175" s="41"/>
      <c r="M175" s="242"/>
      <c r="N175" s="243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73</v>
      </c>
      <c r="AU175" s="14" t="s">
        <v>74</v>
      </c>
      <c r="AY175" s="14" t="s">
        <v>286</v>
      </c>
      <c r="BK175" s="230">
        <f>SUM(BK176:BK180)</f>
        <v>0</v>
      </c>
    </row>
    <row r="176" s="2" customFormat="1" ht="16.32" customHeight="1">
      <c r="A176" s="35"/>
      <c r="B176" s="36"/>
      <c r="C176" s="244" t="s">
        <v>1</v>
      </c>
      <c r="D176" s="244" t="s">
        <v>127</v>
      </c>
      <c r="E176" s="245" t="s">
        <v>1</v>
      </c>
      <c r="F176" s="246" t="s">
        <v>1</v>
      </c>
      <c r="G176" s="247" t="s">
        <v>1</v>
      </c>
      <c r="H176" s="248"/>
      <c r="I176" s="249"/>
      <c r="J176" s="250">
        <f>BK176</f>
        <v>0</v>
      </c>
      <c r="K176" s="224"/>
      <c r="L176" s="41"/>
      <c r="M176" s="251" t="s">
        <v>1</v>
      </c>
      <c r="N176" s="252" t="s">
        <v>39</v>
      </c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286</v>
      </c>
      <c r="AU176" s="14" t="s">
        <v>82</v>
      </c>
      <c r="AY176" s="14" t="s">
        <v>286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82</v>
      </c>
      <c r="BK176" s="230">
        <f>I176*H176</f>
        <v>0</v>
      </c>
    </row>
    <row r="177" s="2" customFormat="1" ht="16.32" customHeight="1">
      <c r="A177" s="35"/>
      <c r="B177" s="36"/>
      <c r="C177" s="244" t="s">
        <v>1</v>
      </c>
      <c r="D177" s="244" t="s">
        <v>127</v>
      </c>
      <c r="E177" s="245" t="s">
        <v>1</v>
      </c>
      <c r="F177" s="246" t="s">
        <v>1</v>
      </c>
      <c r="G177" s="247" t="s">
        <v>1</v>
      </c>
      <c r="H177" s="248"/>
      <c r="I177" s="249"/>
      <c r="J177" s="250">
        <f>BK177</f>
        <v>0</v>
      </c>
      <c r="K177" s="224"/>
      <c r="L177" s="41"/>
      <c r="M177" s="251" t="s">
        <v>1</v>
      </c>
      <c r="N177" s="252" t="s">
        <v>39</v>
      </c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286</v>
      </c>
      <c r="AU177" s="14" t="s">
        <v>82</v>
      </c>
      <c r="AY177" s="14" t="s">
        <v>286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82</v>
      </c>
      <c r="BK177" s="230">
        <f>I177*H177</f>
        <v>0</v>
      </c>
    </row>
    <row r="178" s="2" customFormat="1" ht="16.32" customHeight="1">
      <c r="A178" s="35"/>
      <c r="B178" s="36"/>
      <c r="C178" s="244" t="s">
        <v>1</v>
      </c>
      <c r="D178" s="244" t="s">
        <v>127</v>
      </c>
      <c r="E178" s="245" t="s">
        <v>1</v>
      </c>
      <c r="F178" s="246" t="s">
        <v>1</v>
      </c>
      <c r="G178" s="247" t="s">
        <v>1</v>
      </c>
      <c r="H178" s="248"/>
      <c r="I178" s="249"/>
      <c r="J178" s="250">
        <f>BK178</f>
        <v>0</v>
      </c>
      <c r="K178" s="224"/>
      <c r="L178" s="41"/>
      <c r="M178" s="251" t="s">
        <v>1</v>
      </c>
      <c r="N178" s="252" t="s">
        <v>39</v>
      </c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286</v>
      </c>
      <c r="AU178" s="14" t="s">
        <v>82</v>
      </c>
      <c r="AY178" s="14" t="s">
        <v>286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82</v>
      </c>
      <c r="BK178" s="230">
        <f>I178*H178</f>
        <v>0</v>
      </c>
    </row>
    <row r="179" s="2" customFormat="1" ht="16.32" customHeight="1">
      <c r="A179" s="35"/>
      <c r="B179" s="36"/>
      <c r="C179" s="244" t="s">
        <v>1</v>
      </c>
      <c r="D179" s="244" t="s">
        <v>127</v>
      </c>
      <c r="E179" s="245" t="s">
        <v>1</v>
      </c>
      <c r="F179" s="246" t="s">
        <v>1</v>
      </c>
      <c r="G179" s="247" t="s">
        <v>1</v>
      </c>
      <c r="H179" s="248"/>
      <c r="I179" s="249"/>
      <c r="J179" s="250">
        <f>BK179</f>
        <v>0</v>
      </c>
      <c r="K179" s="224"/>
      <c r="L179" s="41"/>
      <c r="M179" s="251" t="s">
        <v>1</v>
      </c>
      <c r="N179" s="252" t="s">
        <v>39</v>
      </c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286</v>
      </c>
      <c r="AU179" s="14" t="s">
        <v>82</v>
      </c>
      <c r="AY179" s="14" t="s">
        <v>286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82</v>
      </c>
      <c r="BK179" s="230">
        <f>I179*H179</f>
        <v>0</v>
      </c>
    </row>
    <row r="180" s="2" customFormat="1" ht="16.32" customHeight="1">
      <c r="A180" s="35"/>
      <c r="B180" s="36"/>
      <c r="C180" s="244" t="s">
        <v>1</v>
      </c>
      <c r="D180" s="244" t="s">
        <v>127</v>
      </c>
      <c r="E180" s="245" t="s">
        <v>1</v>
      </c>
      <c r="F180" s="246" t="s">
        <v>1</v>
      </c>
      <c r="G180" s="247" t="s">
        <v>1</v>
      </c>
      <c r="H180" s="248"/>
      <c r="I180" s="249"/>
      <c r="J180" s="250">
        <f>BK180</f>
        <v>0</v>
      </c>
      <c r="K180" s="224"/>
      <c r="L180" s="41"/>
      <c r="M180" s="251" t="s">
        <v>1</v>
      </c>
      <c r="N180" s="252" t="s">
        <v>39</v>
      </c>
      <c r="O180" s="253"/>
      <c r="P180" s="253"/>
      <c r="Q180" s="253"/>
      <c r="R180" s="253"/>
      <c r="S180" s="253"/>
      <c r="T180" s="254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286</v>
      </c>
      <c r="AU180" s="14" t="s">
        <v>82</v>
      </c>
      <c r="AY180" s="14" t="s">
        <v>286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82</v>
      </c>
      <c r="BK180" s="230">
        <f>I180*H180</f>
        <v>0</v>
      </c>
    </row>
    <row r="181" s="2" customFormat="1" ht="6.96" customHeight="1">
      <c r="A181" s="35"/>
      <c r="B181" s="63"/>
      <c r="C181" s="64"/>
      <c r="D181" s="64"/>
      <c r="E181" s="64"/>
      <c r="F181" s="64"/>
      <c r="G181" s="64"/>
      <c r="H181" s="64"/>
      <c r="I181" s="64"/>
      <c r="J181" s="64"/>
      <c r="K181" s="64"/>
      <c r="L181" s="41"/>
      <c r="M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</row>
  </sheetData>
  <sheetProtection sheet="1" autoFilter="0" formatColumns="0" formatRows="0" objects="1" scenarios="1" spinCount="100000" saltValue="aZXYJ6CP8TlG1ghfm0o4cNanpafVmdKVaUMHe4RtvAgMXF4ZI8tS/9S7Z/QKBhrDVkQHh8ejKrw0oqcPoL9kiQ==" hashValue="ALVFJhPOYG626UwLMLQhykoEPZ+gDd3lHdMCWsGWRW1A2BN6mr6MlmYvp/aSUZ3jz8xDTrmyHFDYh7dKi6kfYA==" algorithmName="SHA-512" password="CC35"/>
  <autoFilter ref="C126:K18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dataValidations count="2">
    <dataValidation type="list" allowBlank="1" showInputMessage="1" showErrorMessage="1" error="Povoleny jsou hodnoty K, M." sqref="D176:D181">
      <formula1>"K, M"</formula1>
    </dataValidation>
    <dataValidation type="list" allowBlank="1" showInputMessage="1" showErrorMessage="1" error="Povoleny jsou hodnoty základní, snížená, zákl. přenesená, sníž. přenesená, nulová." sqref="N176:N18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MARTINHPNTB\marti</dc:creator>
  <cp:lastModifiedBy>MARTINHPNTB\marti</cp:lastModifiedBy>
  <dcterms:created xsi:type="dcterms:W3CDTF">2023-03-14T09:59:03Z</dcterms:created>
  <dcterms:modified xsi:type="dcterms:W3CDTF">2023-03-14T09:59:07Z</dcterms:modified>
</cp:coreProperties>
</file>