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lcmanovazdena\Desktop\"/>
    </mc:Choice>
  </mc:AlternateContent>
  <bookViews>
    <workbookView xWindow="0" yWindow="0" windowWidth="0" windowHeight="0"/>
  </bookViews>
  <sheets>
    <sheet name="Rekapitulace stavby" sheetId="1" r:id="rId1"/>
    <sheet name="SO 401 - Rekonstrukce SSZ" sheetId="2" r:id="rId2"/>
    <sheet name="SO 402 - Měření úsekové r..." sheetId="3" r:id="rId3"/>
    <sheet name="SW - Systém ke zpracování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401 - Rekonstrukce SSZ'!$C$89:$K$784</definedName>
    <definedName name="_xlnm.Print_Area" localSheetId="1">'SO 401 - Rekonstrukce SSZ'!$C$4:$J$39,'SO 401 - Rekonstrukce SSZ'!$C$45:$J$71,'SO 401 - Rekonstrukce SSZ'!$C$77:$K$784</definedName>
    <definedName name="_xlnm.Print_Titles" localSheetId="1">'SO 401 - Rekonstrukce SSZ'!$89:$89</definedName>
    <definedName name="_xlnm._FilterDatabase" localSheetId="2" hidden="1">'SO 402 - Měření úsekové r...'!$C$84:$K$197</definedName>
    <definedName name="_xlnm.Print_Area" localSheetId="2">'SO 402 - Měření úsekové r...'!$C$4:$J$39,'SO 402 - Měření úsekové r...'!$C$45:$J$66,'SO 402 - Měření úsekové r...'!$C$72:$K$197</definedName>
    <definedName name="_xlnm.Print_Titles" localSheetId="2">'SO 402 - Měření úsekové r...'!$84:$84</definedName>
    <definedName name="_xlnm._FilterDatabase" localSheetId="3" hidden="1">'SW - Systém ke zpracování...'!$C$79:$K$85</definedName>
    <definedName name="_xlnm.Print_Area" localSheetId="3">'SW - Systém ke zpracování...'!$C$4:$J$39,'SW - Systém ke zpracování...'!$C$45:$J$61,'SW - Systém ke zpracování...'!$C$67:$K$85</definedName>
    <definedName name="_xlnm.Print_Titles" localSheetId="3">'SW - Systém ke zpracování...'!$79:$79</definedName>
    <definedName name="_xlnm._FilterDatabase" localSheetId="4" hidden="1">'VRN - Vedlejší rozpočtové...'!$C$83:$K$127</definedName>
    <definedName name="_xlnm.Print_Area" localSheetId="4">'VRN - Vedlejší rozpočtové...'!$C$4:$J$39,'VRN - Vedlejší rozpočtové...'!$C$45:$J$65,'VRN - Vedlejší rozpočtové...'!$C$71:$K$127</definedName>
    <definedName name="_xlnm.Print_Titles" localSheetId="4">'VRN - Vedlejší rozpočtové...'!$83:$83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4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193"/>
  <c r="BH193"/>
  <c r="BG193"/>
  <c r="BF193"/>
  <c r="T193"/>
  <c r="T192"/>
  <c r="R193"/>
  <c r="R192"/>
  <c r="P193"/>
  <c r="P192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3"/>
  <c r="BH163"/>
  <c r="BG163"/>
  <c r="BF163"/>
  <c r="T163"/>
  <c r="R163"/>
  <c r="P163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0"/>
  <c r="BH110"/>
  <c r="BG110"/>
  <c r="BF110"/>
  <c r="T110"/>
  <c r="R110"/>
  <c r="P110"/>
  <c r="BI103"/>
  <c r="BH103"/>
  <c r="BG103"/>
  <c r="BF103"/>
  <c r="T103"/>
  <c r="R103"/>
  <c r="P103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2" r="J37"/>
  <c r="J36"/>
  <c i="1" r="AY55"/>
  <c i="2" r="J35"/>
  <c i="1" r="AX55"/>
  <c i="2" r="BI780"/>
  <c r="BH780"/>
  <c r="BG780"/>
  <c r="BF780"/>
  <c r="T780"/>
  <c r="T779"/>
  <c r="R780"/>
  <c r="R779"/>
  <c r="P780"/>
  <c r="P779"/>
  <c r="BI774"/>
  <c r="BH774"/>
  <c r="BG774"/>
  <c r="BF774"/>
  <c r="T774"/>
  <c r="R774"/>
  <c r="P774"/>
  <c r="BI769"/>
  <c r="BH769"/>
  <c r="BG769"/>
  <c r="BF769"/>
  <c r="T769"/>
  <c r="R769"/>
  <c r="P769"/>
  <c r="BI764"/>
  <c r="BH764"/>
  <c r="BG764"/>
  <c r="BF764"/>
  <c r="T764"/>
  <c r="R764"/>
  <c r="P764"/>
  <c r="BI760"/>
  <c r="BH760"/>
  <c r="BG760"/>
  <c r="BF760"/>
  <c r="T760"/>
  <c r="R760"/>
  <c r="P760"/>
  <c r="BI756"/>
  <c r="BH756"/>
  <c r="BG756"/>
  <c r="BF756"/>
  <c r="T756"/>
  <c r="R756"/>
  <c r="P756"/>
  <c r="BI751"/>
  <c r="BH751"/>
  <c r="BG751"/>
  <c r="BF751"/>
  <c r="T751"/>
  <c r="R751"/>
  <c r="P751"/>
  <c r="BI743"/>
  <c r="BH743"/>
  <c r="BG743"/>
  <c r="BF743"/>
  <c r="T743"/>
  <c r="R743"/>
  <c r="P743"/>
  <c r="BI735"/>
  <c r="BH735"/>
  <c r="BG735"/>
  <c r="BF735"/>
  <c r="T735"/>
  <c r="R735"/>
  <c r="P735"/>
  <c r="BI730"/>
  <c r="BH730"/>
  <c r="BG730"/>
  <c r="BF730"/>
  <c r="T730"/>
  <c r="R730"/>
  <c r="P730"/>
  <c r="BI725"/>
  <c r="BH725"/>
  <c r="BG725"/>
  <c r="BF725"/>
  <c r="T725"/>
  <c r="R725"/>
  <c r="P725"/>
  <c r="BI720"/>
  <c r="BH720"/>
  <c r="BG720"/>
  <c r="BF720"/>
  <c r="T720"/>
  <c r="R720"/>
  <c r="P720"/>
  <c r="BI715"/>
  <c r="BH715"/>
  <c r="BG715"/>
  <c r="BF715"/>
  <c r="T715"/>
  <c r="R715"/>
  <c r="P715"/>
  <c r="BI709"/>
  <c r="BH709"/>
  <c r="BG709"/>
  <c r="BF709"/>
  <c r="T709"/>
  <c r="R709"/>
  <c r="P709"/>
  <c r="BI704"/>
  <c r="BH704"/>
  <c r="BG704"/>
  <c r="BF704"/>
  <c r="T704"/>
  <c r="R704"/>
  <c r="P704"/>
  <c r="BI699"/>
  <c r="BH699"/>
  <c r="BG699"/>
  <c r="BF699"/>
  <c r="T699"/>
  <c r="R699"/>
  <c r="P699"/>
  <c r="BI691"/>
  <c r="BH691"/>
  <c r="BG691"/>
  <c r="BF691"/>
  <c r="T691"/>
  <c r="R691"/>
  <c r="P691"/>
  <c r="BI686"/>
  <c r="BH686"/>
  <c r="BG686"/>
  <c r="BF686"/>
  <c r="T686"/>
  <c r="R686"/>
  <c r="P686"/>
  <c r="BI681"/>
  <c r="BH681"/>
  <c r="BG681"/>
  <c r="BF681"/>
  <c r="T681"/>
  <c r="R681"/>
  <c r="P681"/>
  <c r="BI676"/>
  <c r="BH676"/>
  <c r="BG676"/>
  <c r="BF676"/>
  <c r="T676"/>
  <c r="R676"/>
  <c r="P676"/>
  <c r="BI671"/>
  <c r="BH671"/>
  <c r="BG671"/>
  <c r="BF671"/>
  <c r="T671"/>
  <c r="R671"/>
  <c r="P671"/>
  <c r="BI666"/>
  <c r="BH666"/>
  <c r="BG666"/>
  <c r="BF666"/>
  <c r="T666"/>
  <c r="R666"/>
  <c r="P666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8"/>
  <c r="BH648"/>
  <c r="BG648"/>
  <c r="BF648"/>
  <c r="T648"/>
  <c r="R648"/>
  <c r="P648"/>
  <c r="BI643"/>
  <c r="BH643"/>
  <c r="BG643"/>
  <c r="BF643"/>
  <c r="T643"/>
  <c r="R643"/>
  <c r="P643"/>
  <c r="BI638"/>
  <c r="BH638"/>
  <c r="BG638"/>
  <c r="BF638"/>
  <c r="T638"/>
  <c r="R638"/>
  <c r="P638"/>
  <c r="BI633"/>
  <c r="BH633"/>
  <c r="BG633"/>
  <c r="BF633"/>
  <c r="T633"/>
  <c r="R633"/>
  <c r="P633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7"/>
  <c r="BH607"/>
  <c r="BG607"/>
  <c r="BF607"/>
  <c r="T607"/>
  <c r="R607"/>
  <c r="P607"/>
  <c r="BI602"/>
  <c r="BH602"/>
  <c r="BG602"/>
  <c r="BF602"/>
  <c r="T602"/>
  <c r="R602"/>
  <c r="P602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4"/>
  <c r="BH584"/>
  <c r="BG584"/>
  <c r="BF584"/>
  <c r="T584"/>
  <c r="R584"/>
  <c r="P584"/>
  <c r="BI579"/>
  <c r="BH579"/>
  <c r="BG579"/>
  <c r="BF579"/>
  <c r="T579"/>
  <c r="R579"/>
  <c r="P579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1"/>
  <c r="BH561"/>
  <c r="BG561"/>
  <c r="BF561"/>
  <c r="T561"/>
  <c r="R561"/>
  <c r="P561"/>
  <c r="BI557"/>
  <c r="BH557"/>
  <c r="BG557"/>
  <c r="BF557"/>
  <c r="T557"/>
  <c r="R557"/>
  <c r="P557"/>
  <c r="BI552"/>
  <c r="BH552"/>
  <c r="BG552"/>
  <c r="BF552"/>
  <c r="T552"/>
  <c r="R552"/>
  <c r="P552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4"/>
  <c r="BH534"/>
  <c r="BG534"/>
  <c r="BF534"/>
  <c r="T534"/>
  <c r="R534"/>
  <c r="P534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3"/>
  <c r="BH513"/>
  <c r="BG513"/>
  <c r="BF513"/>
  <c r="T513"/>
  <c r="R513"/>
  <c r="P513"/>
  <c r="BI506"/>
  <c r="BH506"/>
  <c r="BG506"/>
  <c r="BF506"/>
  <c r="T506"/>
  <c r="R506"/>
  <c r="P506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7"/>
  <c r="BH467"/>
  <c r="BG467"/>
  <c r="BF467"/>
  <c r="T467"/>
  <c r="R467"/>
  <c r="P467"/>
  <c r="BI463"/>
  <c r="BH463"/>
  <c r="BG463"/>
  <c r="BF463"/>
  <c r="T463"/>
  <c r="R463"/>
  <c r="P463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2"/>
  <c r="BH372"/>
  <c r="BG372"/>
  <c r="BF372"/>
  <c r="T372"/>
  <c r="R372"/>
  <c r="P372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3"/>
  <c r="BH323"/>
  <c r="BG323"/>
  <c r="BF323"/>
  <c r="T323"/>
  <c r="R323"/>
  <c r="P323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48"/>
  <c r="BH248"/>
  <c r="BG248"/>
  <c r="BF248"/>
  <c r="T248"/>
  <c r="T247"/>
  <c r="R248"/>
  <c r="R247"/>
  <c r="P248"/>
  <c r="P247"/>
  <c r="BI242"/>
  <c r="BH242"/>
  <c r="BG242"/>
  <c r="BF242"/>
  <c r="T242"/>
  <c r="R242"/>
  <c r="P242"/>
  <c r="BI234"/>
  <c r="BH234"/>
  <c r="BG234"/>
  <c r="BF234"/>
  <c r="T234"/>
  <c r="R234"/>
  <c r="P234"/>
  <c r="BI226"/>
  <c r="BH226"/>
  <c r="BG226"/>
  <c r="BF226"/>
  <c r="T226"/>
  <c r="R226"/>
  <c r="P226"/>
  <c r="BI217"/>
  <c r="BH217"/>
  <c r="BG217"/>
  <c r="BF217"/>
  <c r="T217"/>
  <c r="R217"/>
  <c r="P217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5"/>
  <c r="BH185"/>
  <c r="BG185"/>
  <c r="BF185"/>
  <c r="T185"/>
  <c r="R185"/>
  <c r="P185"/>
  <c r="BI177"/>
  <c r="BH177"/>
  <c r="BG177"/>
  <c r="BF177"/>
  <c r="T177"/>
  <c r="R177"/>
  <c r="P177"/>
  <c r="BI171"/>
  <c r="BH171"/>
  <c r="BG171"/>
  <c r="BF171"/>
  <c r="T171"/>
  <c r="R171"/>
  <c r="P171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3"/>
  <c r="BH133"/>
  <c r="BG133"/>
  <c r="BF133"/>
  <c r="T133"/>
  <c r="R133"/>
  <c r="P133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" r="L50"/>
  <c r="AM50"/>
  <c r="AM49"/>
  <c r="L49"/>
  <c r="AM47"/>
  <c r="L47"/>
  <c r="L45"/>
  <c r="L44"/>
  <c i="2" r="J681"/>
  <c r="J624"/>
  <c r="J513"/>
  <c r="BK402"/>
  <c r="J311"/>
  <c r="BK163"/>
  <c r="J764"/>
  <c r="J628"/>
  <c r="BK548"/>
  <c r="J393"/>
  <c r="BK268"/>
  <c r="BK123"/>
  <c r="BK730"/>
  <c r="BK624"/>
  <c r="BK566"/>
  <c r="BK476"/>
  <c r="BK353"/>
  <c r="J226"/>
  <c r="J699"/>
  <c r="J643"/>
  <c r="BK450"/>
  <c r="BK363"/>
  <c r="BK242"/>
  <c r="J148"/>
  <c i="3" r="BK119"/>
  <c r="J138"/>
  <c r="BK110"/>
  <c i="5" r="BK95"/>
  <c r="J95"/>
  <c i="2" r="BK676"/>
  <c r="J543"/>
  <c r="J415"/>
  <c r="BK323"/>
  <c r="BK192"/>
  <c r="J522"/>
  <c r="J367"/>
  <c r="J288"/>
  <c r="J163"/>
  <c r="BK756"/>
  <c r="BK628"/>
  <c r="BK518"/>
  <c r="J419"/>
  <c r="BK348"/>
  <c r="BK148"/>
  <c r="BK653"/>
  <c r="J552"/>
  <c r="BK437"/>
  <c r="J334"/>
  <c r="BK226"/>
  <c r="J117"/>
  <c i="3" r="BK96"/>
  <c r="J181"/>
  <c i="4" r="BK82"/>
  <c i="5" r="J87"/>
  <c r="J100"/>
  <c r="BK100"/>
  <c i="2" r="J730"/>
  <c r="J612"/>
  <c r="J480"/>
  <c r="J385"/>
  <c r="BK302"/>
  <c r="J143"/>
  <c r="J743"/>
  <c r="BK620"/>
  <c r="J525"/>
  <c r="J424"/>
  <c r="J306"/>
  <c r="J185"/>
  <c r="BK769"/>
  <c r="J691"/>
  <c r="J561"/>
  <c r="J484"/>
  <c r="BK367"/>
  <c r="BK171"/>
  <c r="J661"/>
  <c r="BK574"/>
  <c r="BK441"/>
  <c r="BK343"/>
  <c r="J204"/>
  <c r="J106"/>
  <c i="3" r="BK129"/>
  <c r="J103"/>
  <c r="J88"/>
  <c i="5" r="J110"/>
  <c i="2" r="J756"/>
  <c r="J620"/>
  <c r="BK499"/>
  <c r="BK389"/>
  <c r="BK293"/>
  <c r="BK111"/>
  <c r="BK709"/>
  <c r="J616"/>
  <c r="J506"/>
  <c r="J432"/>
  <c r="J293"/>
  <c r="J171"/>
  <c r="J111"/>
  <c r="BK760"/>
  <c r="BK607"/>
  <c r="BK489"/>
  <c r="BK410"/>
  <c r="BK248"/>
  <c r="BK686"/>
  <c r="BK589"/>
  <c r="BK458"/>
  <c r="BK385"/>
  <c r="BK276"/>
  <c r="BK199"/>
  <c i="3" r="BK173"/>
  <c r="BK186"/>
  <c r="BK152"/>
  <c i="5" r="BK110"/>
  <c r="J104"/>
  <c r="BK104"/>
  <c i="2" r="BK725"/>
  <c r="J607"/>
  <c r="J472"/>
  <c r="J380"/>
  <c r="BK258"/>
  <c r="BK133"/>
  <c r="J720"/>
  <c r="BK597"/>
  <c r="BK480"/>
  <c r="J330"/>
  <c r="J199"/>
  <c r="BK764"/>
  <c r="J671"/>
  <c r="BK534"/>
  <c r="J450"/>
  <c r="BK143"/>
  <c r="J676"/>
  <c r="J584"/>
  <c r="J489"/>
  <c r="J398"/>
  <c r="BK272"/>
  <c r="J177"/>
  <c i="3" r="BK147"/>
  <c r="J173"/>
  <c r="BK142"/>
  <c i="4" r="F35"/>
  <c i="1" r="BB57"/>
  <c i="2" r="J704"/>
  <c r="BK602"/>
  <c r="J463"/>
  <c r="J353"/>
  <c r="BK263"/>
  <c r="BK117"/>
  <c i="1" r="AS54"/>
  <c i="2" r="J272"/>
  <c r="J101"/>
  <c r="BK681"/>
  <c r="BK543"/>
  <c r="J458"/>
  <c r="J315"/>
  <c r="BK715"/>
  <c r="J602"/>
  <c r="J518"/>
  <c r="BK406"/>
  <c r="BK283"/>
  <c r="J192"/>
  <c i="3" r="BK138"/>
  <c r="J147"/>
  <c r="BK103"/>
  <c i="5" r="J124"/>
  <c r="J119"/>
  <c r="BK119"/>
  <c i="2" r="J735"/>
  <c r="J653"/>
  <c r="BK579"/>
  <c r="J446"/>
  <c r="BK338"/>
  <c r="BK185"/>
  <c r="J760"/>
  <c r="BK661"/>
  <c r="BK557"/>
  <c r="BK463"/>
  <c r="J358"/>
  <c r="J258"/>
  <c r="BK780"/>
  <c r="BK720"/>
  <c r="BK616"/>
  <c r="BK539"/>
  <c r="BK467"/>
  <c r="J343"/>
  <c r="BK691"/>
  <c r="BK593"/>
  <c r="BK494"/>
  <c r="BK380"/>
  <c r="BK288"/>
  <c r="BK279"/>
  <c r="J158"/>
  <c i="3" r="J152"/>
  <c r="BK177"/>
  <c r="BK134"/>
  <c i="5" r="BK114"/>
  <c r="J91"/>
  <c i="2" r="BK643"/>
  <c r="BK530"/>
  <c r="BK424"/>
  <c r="BK315"/>
  <c r="J153"/>
  <c r="BK93"/>
  <c r="BK671"/>
  <c r="BK552"/>
  <c r="J467"/>
  <c r="J389"/>
  <c r="BK234"/>
  <c r="BK774"/>
  <c r="BK657"/>
  <c r="J574"/>
  <c r="J530"/>
  <c r="J454"/>
  <c r="J363"/>
  <c r="BK177"/>
  <c r="J657"/>
  <c r="J570"/>
  <c r="BK446"/>
  <c r="J302"/>
  <c r="J217"/>
  <c i="3" r="J193"/>
  <c r="J110"/>
  <c r="J163"/>
  <c r="BK124"/>
  <c i="4" r="F36"/>
  <c i="1" r="BC57"/>
  <c i="2" r="J769"/>
  <c r="BK648"/>
  <c r="J557"/>
  <c r="BK428"/>
  <c r="BK334"/>
  <c r="BK209"/>
  <c r="BK101"/>
  <c r="J666"/>
  <c r="BK561"/>
  <c r="J437"/>
  <c r="BK297"/>
  <c r="J780"/>
  <c r="J715"/>
  <c r="J593"/>
  <c r="BK506"/>
  <c r="J406"/>
  <c r="BK330"/>
  <c r="J597"/>
  <c r="J539"/>
  <c r="BK432"/>
  <c r="BK306"/>
  <c r="J209"/>
  <c i="3" r="J186"/>
  <c r="BK193"/>
  <c r="J119"/>
  <c i="4" r="J82"/>
  <c i="5" r="BK124"/>
  <c r="J114"/>
  <c i="2" r="BK743"/>
  <c r="J638"/>
  <c r="BK484"/>
  <c r="BK393"/>
  <c r="J297"/>
  <c r="BK158"/>
  <c r="J441"/>
  <c r="J402"/>
  <c r="BK311"/>
  <c r="BK204"/>
  <c r="J774"/>
  <c r="J725"/>
  <c r="BK584"/>
  <c r="J499"/>
  <c r="BK372"/>
  <c r="BK217"/>
  <c r="BK666"/>
  <c r="J579"/>
  <c r="BK454"/>
  <c r="J372"/>
  <c r="J263"/>
  <c i="3" r="BK163"/>
  <c r="BK181"/>
  <c r="J129"/>
  <c i="4" r="J34"/>
  <c i="1" r="AW57"/>
  <c i="2" r="J686"/>
  <c r="BK633"/>
  <c r="BK525"/>
  <c r="J410"/>
  <c r="J268"/>
  <c r="BK106"/>
  <c r="BK704"/>
  <c r="BK570"/>
  <c r="J494"/>
  <c r="BK398"/>
  <c r="J283"/>
  <c r="J133"/>
  <c r="BK751"/>
  <c r="J633"/>
  <c r="BK513"/>
  <c r="J428"/>
  <c r="J276"/>
  <c r="J93"/>
  <c r="BK638"/>
  <c r="J534"/>
  <c r="BK415"/>
  <c r="J234"/>
  <c r="J123"/>
  <c i="3" r="J177"/>
  <c r="BK88"/>
  <c r="J134"/>
  <c i="4" r="F37"/>
  <c i="1" r="BD57"/>
  <c i="2" r="J709"/>
  <c r="J589"/>
  <c r="J476"/>
  <c r="J348"/>
  <c r="J242"/>
  <c r="J751"/>
  <c r="J648"/>
  <c r="J566"/>
  <c r="J323"/>
  <c r="J279"/>
  <c r="BK699"/>
  <c r="J548"/>
  <c r="BK472"/>
  <c r="J338"/>
  <c r="BK735"/>
  <c r="BK612"/>
  <c r="BK522"/>
  <c r="BK419"/>
  <c r="BK358"/>
  <c r="J248"/>
  <c r="BK153"/>
  <c i="3" r="J142"/>
  <c r="J124"/>
  <c r="J96"/>
  <c i="5" r="BK91"/>
  <c r="BK87"/>
  <c i="3" l="1" r="P87"/>
  <c r="P86"/>
  <c i="2" r="BK92"/>
  <c r="J92"/>
  <c r="J61"/>
  <c r="T122"/>
  <c r="BK176"/>
  <c r="J176"/>
  <c r="J63"/>
  <c r="P225"/>
  <c r="BK257"/>
  <c r="J257"/>
  <c r="J67"/>
  <c r="BK342"/>
  <c r="J342"/>
  <c r="J68"/>
  <c r="P92"/>
  <c r="R122"/>
  <c r="T176"/>
  <c r="R225"/>
  <c r="R257"/>
  <c r="P342"/>
  <c r="BK680"/>
  <c r="J680"/>
  <c r="J69"/>
  <c r="P680"/>
  <c i="3" r="R87"/>
  <c r="R86"/>
  <c r="BK118"/>
  <c r="J118"/>
  <c r="J63"/>
  <c r="T118"/>
  <c r="T128"/>
  <c i="5" r="T86"/>
  <c r="R99"/>
  <c r="T109"/>
  <c r="P118"/>
  <c i="2" r="T92"/>
  <c r="P122"/>
  <c r="R176"/>
  <c r="T225"/>
  <c r="P257"/>
  <c r="P256"/>
  <c r="R342"/>
  <c r="R680"/>
  <c i="3" r="T87"/>
  <c r="T86"/>
  <c r="P118"/>
  <c r="R118"/>
  <c r="R128"/>
  <c i="5" r="BK86"/>
  <c r="J86"/>
  <c r="J61"/>
  <c r="R86"/>
  <c r="P99"/>
  <c r="BK109"/>
  <c r="J109"/>
  <c r="J63"/>
  <c r="R109"/>
  <c r="R118"/>
  <c i="2" r="R92"/>
  <c r="R91"/>
  <c r="BK122"/>
  <c r="J122"/>
  <c r="J62"/>
  <c r="P176"/>
  <c r="BK225"/>
  <c r="J225"/>
  <c r="J64"/>
  <c r="T257"/>
  <c r="T342"/>
  <c r="T680"/>
  <c i="3" r="BK87"/>
  <c r="J87"/>
  <c r="J61"/>
  <c r="BK128"/>
  <c r="J128"/>
  <c r="J64"/>
  <c r="P128"/>
  <c i="5" r="P86"/>
  <c r="BK99"/>
  <c r="J99"/>
  <c r="J62"/>
  <c r="T99"/>
  <c r="P109"/>
  <c r="BK118"/>
  <c r="J118"/>
  <c r="J64"/>
  <c r="T118"/>
  <c i="2" r="BK779"/>
  <c r="J779"/>
  <c r="J70"/>
  <c i="4" r="BK81"/>
  <c r="J81"/>
  <c r="J60"/>
  <c i="2" r="BK247"/>
  <c r="J247"/>
  <c r="J65"/>
  <c i="3" r="BK192"/>
  <c r="J192"/>
  <c r="J65"/>
  <c i="5" r="J52"/>
  <c r="F81"/>
  <c r="BE87"/>
  <c r="BE124"/>
  <c r="BE110"/>
  <c r="E48"/>
  <c r="BE91"/>
  <c r="BE95"/>
  <c r="BE100"/>
  <c r="BE104"/>
  <c r="BE114"/>
  <c r="BE119"/>
  <c i="4" r="J52"/>
  <c r="E48"/>
  <c r="F55"/>
  <c r="BE82"/>
  <c i="3" r="E48"/>
  <c r="BE96"/>
  <c r="F82"/>
  <c r="BE119"/>
  <c r="BE124"/>
  <c r="BE129"/>
  <c r="BE147"/>
  <c r="J79"/>
  <c r="BE103"/>
  <c r="BE110"/>
  <c r="BE134"/>
  <c r="BE152"/>
  <c r="BE163"/>
  <c r="BE177"/>
  <c r="BE193"/>
  <c r="BE88"/>
  <c r="BE138"/>
  <c r="BE142"/>
  <c r="BE173"/>
  <c r="BE181"/>
  <c r="BE186"/>
  <c i="2" r="BE93"/>
  <c r="BE133"/>
  <c r="BE158"/>
  <c r="BE163"/>
  <c r="BE177"/>
  <c r="BE263"/>
  <c r="BE293"/>
  <c r="BE311"/>
  <c r="BE323"/>
  <c r="BE348"/>
  <c r="BE389"/>
  <c r="BE467"/>
  <c r="BE476"/>
  <c r="BE480"/>
  <c r="BE499"/>
  <c r="BE525"/>
  <c r="BE539"/>
  <c r="BE543"/>
  <c r="BE552"/>
  <c r="BE561"/>
  <c r="BE570"/>
  <c r="BE579"/>
  <c r="BE607"/>
  <c r="BE616"/>
  <c r="BE620"/>
  <c r="BE704"/>
  <c r="BE720"/>
  <c r="BE730"/>
  <c r="BE743"/>
  <c r="BE756"/>
  <c r="F55"/>
  <c r="J84"/>
  <c r="BE101"/>
  <c r="BE106"/>
  <c r="BE111"/>
  <c r="BE117"/>
  <c r="BE123"/>
  <c r="BE153"/>
  <c r="BE185"/>
  <c r="BE199"/>
  <c r="BE226"/>
  <c r="BE258"/>
  <c r="BE272"/>
  <c r="BE276"/>
  <c r="BE283"/>
  <c r="BE288"/>
  <c r="BE297"/>
  <c r="BE315"/>
  <c r="BE343"/>
  <c r="BE353"/>
  <c r="BE358"/>
  <c r="BE380"/>
  <c r="BE393"/>
  <c r="BE398"/>
  <c r="BE424"/>
  <c r="BE428"/>
  <c r="BE432"/>
  <c r="BE437"/>
  <c r="BE458"/>
  <c r="BE494"/>
  <c r="BE548"/>
  <c r="BE566"/>
  <c r="BE597"/>
  <c r="BE648"/>
  <c r="BE661"/>
  <c r="BE676"/>
  <c r="BE715"/>
  <c r="BE735"/>
  <c r="BE780"/>
  <c r="E80"/>
  <c r="BE143"/>
  <c r="BE148"/>
  <c r="BE192"/>
  <c r="BE209"/>
  <c r="BE242"/>
  <c r="BE302"/>
  <c r="BE330"/>
  <c r="BE334"/>
  <c r="BE338"/>
  <c r="BE367"/>
  <c r="BE385"/>
  <c r="BE402"/>
  <c r="BE406"/>
  <c r="BE410"/>
  <c r="BE415"/>
  <c r="BE419"/>
  <c r="BE441"/>
  <c r="BE450"/>
  <c r="BE472"/>
  <c r="BE484"/>
  <c r="BE506"/>
  <c r="BE513"/>
  <c r="BE518"/>
  <c r="BE522"/>
  <c r="BE530"/>
  <c r="BE584"/>
  <c r="BE589"/>
  <c r="BE602"/>
  <c r="BE612"/>
  <c r="BE624"/>
  <c r="BE628"/>
  <c r="BE638"/>
  <c r="BE643"/>
  <c r="BE653"/>
  <c r="BE671"/>
  <c r="BE681"/>
  <c r="BE691"/>
  <c r="BE699"/>
  <c r="BE725"/>
  <c r="BE760"/>
  <c r="BE764"/>
  <c r="BE774"/>
  <c r="BE171"/>
  <c r="BE204"/>
  <c r="BE217"/>
  <c r="BE234"/>
  <c r="BE248"/>
  <c r="BE268"/>
  <c r="BE279"/>
  <c r="BE306"/>
  <c r="BE363"/>
  <c r="BE372"/>
  <c r="BE446"/>
  <c r="BE454"/>
  <c r="BE463"/>
  <c r="BE489"/>
  <c r="BE534"/>
  <c r="BE557"/>
  <c r="BE574"/>
  <c r="BE593"/>
  <c r="BE633"/>
  <c r="BE657"/>
  <c r="BE666"/>
  <c r="BE686"/>
  <c r="BE709"/>
  <c r="BE751"/>
  <c r="BE769"/>
  <c i="4" r="F34"/>
  <c i="1" r="BA57"/>
  <c i="5" r="F36"/>
  <c i="1" r="BC58"/>
  <c i="5" r="F37"/>
  <c i="1" r="BD58"/>
  <c i="3" r="J34"/>
  <c i="1" r="AW56"/>
  <c i="3" r="F34"/>
  <c i="1" r="BA56"/>
  <c i="3" r="F36"/>
  <c i="1" r="BC56"/>
  <c i="5" r="J34"/>
  <c i="1" r="AW58"/>
  <c i="2" r="F37"/>
  <c i="1" r="BD55"/>
  <c i="2" r="F35"/>
  <c i="1" r="BB55"/>
  <c i="4" r="F33"/>
  <c i="1" r="AZ57"/>
  <c i="5" r="F35"/>
  <c i="1" r="BB58"/>
  <c i="5" r="F34"/>
  <c i="1" r="BA58"/>
  <c i="2" r="J34"/>
  <c i="1" r="AW55"/>
  <c i="3" r="F37"/>
  <c i="1" r="BD56"/>
  <c i="2" r="F34"/>
  <c i="1" r="BA55"/>
  <c i="3" r="F35"/>
  <c i="1" r="BB56"/>
  <c i="2" r="F36"/>
  <c i="1" r="BC55"/>
  <c i="5" l="1" r="T85"/>
  <c r="T84"/>
  <c r="P85"/>
  <c r="P84"/>
  <c i="1" r="AU58"/>
  <c i="2" r="T91"/>
  <c i="3" r="T117"/>
  <c r="T85"/>
  <c i="2" r="R256"/>
  <c r="R90"/>
  <c r="P91"/>
  <c r="P90"/>
  <c i="1" r="AU55"/>
  <c i="3" r="R117"/>
  <c r="R85"/>
  <c r="P117"/>
  <c r="P85"/>
  <c i="1" r="AU56"/>
  <c i="2" r="T256"/>
  <c i="5" r="R85"/>
  <c r="R84"/>
  <c i="3" r="BK86"/>
  <c r="J86"/>
  <c r="J60"/>
  <c r="BK117"/>
  <c r="J117"/>
  <c r="J62"/>
  <c i="5" r="BK85"/>
  <c r="J85"/>
  <c r="J60"/>
  <c i="4" r="BK80"/>
  <c r="J80"/>
  <c r="J59"/>
  <c i="2" r="BK91"/>
  <c r="J91"/>
  <c r="J60"/>
  <c r="BK256"/>
  <c r="J256"/>
  <c r="J66"/>
  <c i="3" r="J33"/>
  <c i="1" r="AV56"/>
  <c r="AT56"/>
  <c r="BB54"/>
  <c r="W31"/>
  <c r="BD54"/>
  <c r="W33"/>
  <c i="4" r="J33"/>
  <c i="1" r="AV57"/>
  <c r="AT57"/>
  <c i="5" r="J33"/>
  <c i="1" r="AV58"/>
  <c r="AT58"/>
  <c i="3" r="F33"/>
  <c i="1" r="AZ56"/>
  <c i="5" r="F33"/>
  <c i="1" r="AZ58"/>
  <c r="BC54"/>
  <c r="W32"/>
  <c i="2" r="F33"/>
  <c i="1" r="AZ55"/>
  <c r="BA54"/>
  <c r="AW54"/>
  <c r="AK30"/>
  <c i="2" r="J33"/>
  <c i="1" r="AV55"/>
  <c r="AT55"/>
  <c i="2" l="1" r="T90"/>
  <c r="BK90"/>
  <c r="J90"/>
  <c r="J59"/>
  <c i="5" r="BK84"/>
  <c r="J84"/>
  <c i="3" r="BK85"/>
  <c r="J85"/>
  <c r="J59"/>
  <c i="1" r="W30"/>
  <c r="AZ54"/>
  <c r="W29"/>
  <c r="AY54"/>
  <c r="AU54"/>
  <c i="4" r="J30"/>
  <c i="1" r="AG57"/>
  <c i="5" r="J30"/>
  <c i="1" r="AG58"/>
  <c r="AX54"/>
  <c i="5" l="1" r="J39"/>
  <c i="4" r="J39"/>
  <c i="5" r="J59"/>
  <c i="1" r="AN57"/>
  <c r="AN58"/>
  <c i="3" r="J30"/>
  <c i="1" r="AG56"/>
  <c i="2" r="J30"/>
  <c i="1" r="AG55"/>
  <c r="AV54"/>
  <c r="AK29"/>
  <c i="3" l="1" r="J39"/>
  <c i="2" r="J39"/>
  <c i="1" r="AN56"/>
  <c r="AN55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<sst xmlns="http://schemas.openxmlformats.org/spreadsheetml/2006/main">
  <si>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</si>
  <si>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</si>
  <si>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</si>
  <si>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</si>
  <si>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</si>
  <si>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{921bdb36-2747-4e28-9d94-8b8cba891f0e}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</si>
  <si>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</si>
  <si>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</si>
  <si>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</si>
  <si>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</si>
  <si>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</si>
  <si>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</si>
  <si>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</si>
  <si>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</si>
  <si>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</si>
  <si>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</si>
  <si>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</si>
  <si>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SSZ a instalace MUR na PPCH ulice Královéhradecká, silnice I/14, Ústí nad Orlicí</t>
  </si>
  <si>
    <t>KSO:</t>
  </si>
  <si>
    <t/>
  </si>
  <si>
    <t>CC-CZ:</t>
  </si>
  <si>
    <t>2112</t>
  </si>
  <si>
    <t>Místo:</t>
  </si>
  <si>
    <t xml:space="preserve">Ústí nad Orlicí </t>
  </si>
  <si>
    <t>Datum:</t>
  </si>
  <si>
    <t>6. 2. 2023</t>
  </si>
  <si>
    <t>CZ-CPV:</t>
  </si>
  <si>
    <t>45316212-4</t>
  </si>
  <si>
    <t>CZ-CPA:</t>
  </si>
  <si>
    <t>42.22.22</t>
  </si>
  <si>
    <t>Zadavatel:</t>
  </si>
  <si>
    <t>IČ:</t>
  </si>
  <si>
    <t>25945793</t>
  </si>
  <si>
    <t>TEPVOS, spol. s r.o.</t>
  </si>
  <si>
    <t>DIČ:</t>
  </si>
  <si>
    <t>CZ25945793</t>
  </si>
  <si>
    <t>Uchazeč:</t>
  </si>
  <si>
    <t>Vyplň údaj</t>
  </si>
  <si>
    <t>Projektant:</t>
  </si>
  <si>
    <t>48029483</t>
  </si>
  <si>
    <t>AŽD Praha,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</si>
  <si>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</si>
  <si>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</si>
  <si>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</si>
  <si>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</si>
  <si>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</si>
  <si>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</si>
  <si>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</si>
  <si>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</si>
  <si>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</si>
  <si>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</si>
  <si>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</si>
  <si>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</si>
  <si>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</si>
  <si>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</si>
  <si>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</si>
  <si>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</si>
  <si>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</si>
  <si>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</si>
  <si>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</si>
  <si>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</si>
  <si>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</si>
  <si>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</si>
  <si>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</si>
  <si>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</si>
  <si>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</si>
  <si>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</si>
  <si>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</si>
  <si>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</si>
  <si>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</si>
  <si>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</si>
  <si>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</si>
  <si>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</si>
  <si>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</si>
  <si>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</si>
  <si>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</si>
  <si>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</si>
  <si>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</si>
  <si>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</si>
  <si>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</si>
  <si>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</si>
  <si>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</si>
  <si>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</si>
  <si>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</si>
  <si>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</si>
  <si>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</si>
  <si>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Rekonstrukce SSZ</t>
  </si>
  <si>
    <t>STA</t>
  </si>
  <si>
    <t>1</t>
  </si>
  <si>
    <t>{3c5fc25d-70e4-4c47-8072-2edf897bd2a6}</t>
  </si>
  <si>
    <t>2</t>
  </si>
  <si>
    <t>SO 402</t>
  </si>
  <si>
    <t>Měření úsekové rychlosti (MUR)</t>
  </si>
  <si>
    <t>{1b0f9706-17a7-4028-9286-cbb937d03478}</t>
  </si>
  <si>
    <t>SW</t>
  </si>
  <si>
    <t>Systém ke zpracování přestupkové dokumentace</t>
  </si>
  <si>
    <t>{19521b04-6f3c-44a0-996b-66c5c92d07da}</t>
  </si>
  <si>
    <t>VRN</t>
  </si>
  <si>
    <t>Vedlejší rozpočtové náklady</t>
  </si>
  <si>
    <t>{33a1c661-d3bf-449c-a534-b53fa5056331}</t>
  </si>
  <si>
    <t>KRYCÍ LIST SOUPISU PRACÍ</t>
  </si>
  <si>
    <t>Objekt:</t>
  </si>
  <si>
    <t>SO 401 - Rekonstrukce SSZ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</si>
  <si>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</si>
  <si>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</si>
  <si>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</si>
  <si>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</si>
  <si>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</si>
  <si>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</si>
  <si>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</si>
  <si>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</si>
  <si>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</si>
  <si>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</si>
  <si>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</si>
  <si>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</si>
  <si>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</si>
  <si>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</si>
  <si>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</si>
  <si>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</si>
  <si>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</si>
  <si>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</si>
  <si>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</si>
  <si>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</si>
  <si>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</si>
  <si>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</si>
  <si>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</si>
  <si>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</si>
  <si>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</si>
  <si>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</si>
  <si>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</si>
  <si>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</si>
  <si>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</si>
  <si>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</si>
  <si>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</si>
  <si>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</si>
  <si>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</si>
  <si>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</si>
  <si>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</si>
  <si>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</si>
  <si>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</si>
  <si>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</si>
  <si>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-623930543</t>
  </si>
  <si>
    <t>Online PSC</t>
  </si>
  <si>
    <t>https://podminky.urs.cz/item/CS_URS_2023_01/113106123</t>
  </si>
  <si>
    <t>VV</t>
  </si>
  <si>
    <t>SO 401 v.č. 02</t>
  </si>
  <si>
    <t>- rozebrání betonové šedé dlažby 10/20. Odměřeno v AutoCadu:</t>
  </si>
  <si>
    <t>1,3+1,2+2,7+5,8</t>
  </si>
  <si>
    <t>- rozebrání betonové červené reliéfní dlažby 10/20. Odměřeno v AutoCadu:</t>
  </si>
  <si>
    <t>2,6+2,8</t>
  </si>
  <si>
    <t>Součet</t>
  </si>
  <si>
    <t>113107141</t>
  </si>
  <si>
    <t>Odstranění podkladů nebo krytů ručně s přemístěním hmot na skládku na vzdálenost do 3 m nebo s naložením na dopravní prostředek živičných, o tl. vrstvy do 50 mm</t>
  </si>
  <si>
    <t>1131967252</t>
  </si>
  <si>
    <t>https://podminky.urs.cz/item/CS_URS_2023_01/113107141</t>
  </si>
  <si>
    <t>- rozbrání chodníku z LA. Odměřeno v AutoCadu:</t>
  </si>
  <si>
    <t>14,5</t>
  </si>
  <si>
    <t>3</t>
  </si>
  <si>
    <t>122211101</t>
  </si>
  <si>
    <t>Odkopávky a prokopávky ručně zapažené i nezapažené v hornině třídy těžitelnosti I skupiny 3</t>
  </si>
  <si>
    <t>m3</t>
  </si>
  <si>
    <t>1468794676</t>
  </si>
  <si>
    <t>https://podminky.urs.cz/item/CS_URS_2023_01/122211101</t>
  </si>
  <si>
    <t xml:space="preserve">tř. 3 (dle ČSN 73 3050) = tř. I (dle ČSN EN 805)   </t>
  </si>
  <si>
    <t>(16,4+14,5)*0,6</t>
  </si>
  <si>
    <t>122702119</t>
  </si>
  <si>
    <t>Odkopávky a prokopávky výsypek Příplatek k cenám za lepivost zemin</t>
  </si>
  <si>
    <t>-1400311251</t>
  </si>
  <si>
    <t>https://podminky.urs.cz/item/CS_URS_2023_01/122702119</t>
  </si>
  <si>
    <t>Příplatek za lepivost 30%</t>
  </si>
  <si>
    <t>((16,4+14,5)*0,6)*0,3</t>
  </si>
  <si>
    <t>5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</si>
  <si>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</si>
  <si>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</si>
  <si>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1823956531</t>
  </si>
  <si>
    <t>https://podminky.urs.cz/item/CS_URS_2023_01/162651112</t>
  </si>
  <si>
    <t>Komunikace pozemní</t>
  </si>
  <si>
    <t>6</t>
  </si>
  <si>
    <t>564801012</t>
  </si>
  <si>
    <t>Podklad ze štěrkodrti ŠD s rozprostřením a zhutněním plochy jednotlivě do 100 m2, po zhutnění tl. 40 mm</t>
  </si>
  <si>
    <t>1324816827</t>
  </si>
  <si>
    <t>https://podminky.urs.cz/item/CS_URS_2023_01/564801012</t>
  </si>
  <si>
    <t>- pokládka betonové šedé dlažby 10/20. Odměřeno v AutoCadu:</t>
  </si>
  <si>
    <t>- pokládka betonové červené reliéfní dlažby 10/20. Odměřeno v AutoCadu:</t>
  </si>
  <si>
    <t>7</t>
  </si>
  <si>
    <t>564851011</t>
  </si>
  <si>
    <t>Podklad ze štěrkodrti ŠD s rozprostřením a zhutněním plochy jednotlivě do 100 m2, po zhutnění tl. 150 mm</t>
  </si>
  <si>
    <t>1676671799</t>
  </si>
  <si>
    <t>https://podminky.urs.cz/item/CS_URS_2023_01/564851011</t>
  </si>
  <si>
    <t>8</t>
  </si>
  <si>
    <t>565175101</t>
  </si>
  <si>
    <t>Asfaltový beton vrstva podkladní ACP 16 (obalované kamenivo střednězrnné - OKS) s rozprostřením a zhutněním v pruhu šířky do 1,5 m, po zhutnění tl. 100 mm</t>
  </si>
  <si>
    <t>-2025004505</t>
  </si>
  <si>
    <t>https://podminky.urs.cz/item/CS_URS_2023_01/565175101</t>
  </si>
  <si>
    <t xml:space="preserve">- pokládka chodníku z LA. Odměřeno v AutoCadu: </t>
  </si>
  <si>
    <t>9</t>
  </si>
  <si>
    <t>572404111</t>
  </si>
  <si>
    <t>Posyp živičného podkladu nebo krytu kamenivem drobným těženým nebo drceným bez zhutnění, v množství do 5 kg/m2</t>
  </si>
  <si>
    <t>-423578074</t>
  </si>
  <si>
    <t>https://podminky.urs.cz/item/CS_URS_2023_01/572404111</t>
  </si>
  <si>
    <t>10</t>
  </si>
  <si>
    <t>573191111</t>
  </si>
  <si>
    <t>Postřik infiltrační kationaktivní emulzí v množství 1,00 kg/m2</t>
  </si>
  <si>
    <t>878192809</t>
  </si>
  <si>
    <t>https://podminky.urs.cz/item/CS_URS_2023_01/573191111</t>
  </si>
  <si>
    <t>11</t>
  </si>
  <si>
    <t>578132113</t>
  </si>
  <si>
    <t>Litý asfalt MA 8 (LAJ) s rozprostřením z nemodifikovaného asfaltu v pruhu šířky do 3 m tl. 30 mm</t>
  </si>
  <si>
    <t>1233820486</t>
  </si>
  <si>
    <t>https://podminky.urs.cz/item/CS_URS_2023_01/578132113</t>
  </si>
  <si>
    <t>12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</si>
  <si>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</si>
  <si>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</si>
  <si>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-1402767162</t>
  </si>
  <si>
    <t>https://podminky.urs.cz/item/CS_URS_2023_01/596211110</t>
  </si>
  <si>
    <t>13</t>
  </si>
  <si>
    <t>599141111</t>
  </si>
  <si>
    <t>Vyplnění spár mezi silničními dílci jakékoliv tloušťky živičnou zálivkou</t>
  </si>
  <si>
    <t>m</t>
  </si>
  <si>
    <t>759092133</t>
  </si>
  <si>
    <t>https://podminky.urs.cz/item/CS_URS_2023_01/599141111</t>
  </si>
  <si>
    <t>20</t>
  </si>
  <si>
    <t>Ostatní konstrukce a práce, bourání</t>
  </si>
  <si>
    <t>14</t>
  </si>
  <si>
    <t>914111112</t>
  </si>
  <si>
    <t>Montáž svislé dopravní značky základní velikosti do 1 m2 páskováním na sloupy</t>
  </si>
  <si>
    <t>kus</t>
  </si>
  <si>
    <t>883354414</t>
  </si>
  <si>
    <t>https://podminky.urs.cz/item/CS_URS_2023_01/914111112</t>
  </si>
  <si>
    <t>- stožár č. 1 - montáž stávající značky IP6:</t>
  </si>
  <si>
    <t>- stožár č. 2 - montáž stávající značky IP6:</t>
  </si>
  <si>
    <t>M</t>
  </si>
  <si>
    <t>40445261</t>
  </si>
  <si>
    <t>spona upínací 12,7mm</t>
  </si>
  <si>
    <t>100 kus</t>
  </si>
  <si>
    <t>622665925</t>
  </si>
  <si>
    <t>(1*2)/100</t>
  </si>
  <si>
    <t>16</t>
  </si>
  <si>
    <t>40445260</t>
  </si>
  <si>
    <t>páska upínací 12,7x0,75mm</t>
  </si>
  <si>
    <t>235935506</t>
  </si>
  <si>
    <t>(2*3,14*0,1)*1</t>
  </si>
  <si>
    <t>17</t>
  </si>
  <si>
    <t>915321115</t>
  </si>
  <si>
    <t>Vodorovné značení předformovaným termoplastem vodící pás pro slabozraké z 6 proužků</t>
  </si>
  <si>
    <t>662971276</t>
  </si>
  <si>
    <t>https://podminky.urs.cz/item/CS_URS_2023_01/915321115</t>
  </si>
  <si>
    <t>- nové VDZ vodící pás pro slabozraké:</t>
  </si>
  <si>
    <t>12,5</t>
  </si>
  <si>
    <t>18</t>
  </si>
  <si>
    <t>919735111</t>
  </si>
  <si>
    <t>Řezání stávajícího živičného krytu nebo podkladu hloubky do 50 mm</t>
  </si>
  <si>
    <t>2046041848</t>
  </si>
  <si>
    <t>https://podminky.urs.cz/item/CS_URS_2023_01/919735111</t>
  </si>
  <si>
    <t xml:space="preserve">- odstranění chodníku z LA. Odměřeno v AutoCadu: </t>
  </si>
  <si>
    <t>19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</si>
  <si>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</si>
  <si>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</si>
  <si>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1614501198</t>
  </si>
  <si>
    <t>https://podminky.urs.cz/item/CS_URS_2023_01/966006211</t>
  </si>
  <si>
    <t>- stožár č. 1 - demontáž stávající značky IP6:</t>
  </si>
  <si>
    <t>- stožár č. 2 - demontáž stávající značky IP6: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</si>
  <si>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</si>
  <si>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</si>
  <si>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843147732</t>
  </si>
  <si>
    <t>https://podminky.urs.cz/item/CS_URS_2023_01/979054451</t>
  </si>
  <si>
    <t>997</t>
  </si>
  <si>
    <t>Přesun sutě</t>
  </si>
  <si>
    <t>997221561</t>
  </si>
  <si>
    <t>Vodorovná doprava suti bez naložení, ale se složením a s hrubým urovnáním z kusových materiálů, na vzdálenost do 1 km</t>
  </si>
  <si>
    <t>t</t>
  </si>
  <si>
    <t>1631390805</t>
  </si>
  <si>
    <t>https://podminky.urs.cz/item/CS_URS_2023_01/997221561</t>
  </si>
  <si>
    <t>- zámková dlažba:</t>
  </si>
  <si>
    <t>(11+5,4)*0,06*2,5*1,2</t>
  </si>
  <si>
    <t>- litý asfalt:</t>
  </si>
  <si>
    <t>14,5*0,15*2,62</t>
  </si>
  <si>
    <t>22</t>
  </si>
  <si>
    <t>997221611</t>
  </si>
  <si>
    <t>Nakládání na dopravní prostředky pro vodorovnou dopravu suti</t>
  </si>
  <si>
    <t>-599162418</t>
  </si>
  <si>
    <t>https://podminky.urs.cz/item/CS_URS_2023_01/997221611</t>
  </si>
  <si>
    <t>(11+5,4)*0,06*2,5</t>
  </si>
  <si>
    <t>23</t>
  </si>
  <si>
    <t>997221645</t>
  </si>
  <si>
    <t>Poplatek za uložení stavebního odpadu na skládce (skládkovné) asfaltového bez obsahu dehtu zatříděného do Katalogu odpadů pod kódem 17 03 02</t>
  </si>
  <si>
    <t>745577687</t>
  </si>
  <si>
    <t>https://podminky.urs.cz/item/CS_URS_2023_01/997221645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</si>
  <si>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</si>
  <si>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</si>
  <si>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</si>
  <si>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</si>
  <si>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</si>
  <si>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-1062716154</t>
  </si>
  <si>
    <t>https://podminky.urs.cz/item/CS_URS_2023_01/998223011</t>
  </si>
  <si>
    <t>- automatický výpočet</t>
  </si>
  <si>
    <t>1,610</t>
  </si>
  <si>
    <t>Práce a dodávky M</t>
  </si>
  <si>
    <t>21-M</t>
  </si>
  <si>
    <t>Elektromontáže</t>
  </si>
  <si>
    <t>25</t>
  </si>
  <si>
    <t>210100013</t>
  </si>
  <si>
    <t>Ukončení vodičů izolovaných s označením a zapojením v rozváděči nebo na přístroji průřezu žíly do 4 mm2</t>
  </si>
  <si>
    <t>64</t>
  </si>
  <si>
    <t>120846982</t>
  </si>
  <si>
    <t>https://podminky.urs.cz/item/CS_URS_2023_01/210100013</t>
  </si>
  <si>
    <t>SO 401 v.č. 03</t>
  </si>
  <si>
    <t>- ukončení napájecího kabelu:</t>
  </si>
  <si>
    <t>1*4</t>
  </si>
  <si>
    <t>26</t>
  </si>
  <si>
    <t>210101154</t>
  </si>
  <si>
    <t>Ukončení kabelů nebo vodičů koncovkou popř. vývodkou do 1 kV staniční epoxidovou kabelů celoplastových, počtu a průřezu žil do 3 x 25 a 4 x 16 mm2</t>
  </si>
  <si>
    <t>-2127128825</t>
  </si>
  <si>
    <t>https://podminky.urs.cz/item/CS_URS_2023_01/210101154</t>
  </si>
  <si>
    <t>27</t>
  </si>
  <si>
    <t>35436314</t>
  </si>
  <si>
    <t>hlava rozdělovací smršťovaná přímá do 1kV SKE 4f/1+2 kabel 12-32mm/průřez 1,5-35mm</t>
  </si>
  <si>
    <t>256</t>
  </si>
  <si>
    <t>756937582</t>
  </si>
  <si>
    <t>28</t>
  </si>
  <si>
    <t>210220301</t>
  </si>
  <si>
    <t>Montáž hromosvodného vedení svorek se 2 šrouby</t>
  </si>
  <si>
    <t>-202414946</t>
  </si>
  <si>
    <t>https://podminky.urs.cz/item/CS_URS_2023_01/210220301</t>
  </si>
  <si>
    <t>SO 401 v.č. 05</t>
  </si>
  <si>
    <t>29</t>
  </si>
  <si>
    <t>35441885</t>
  </si>
  <si>
    <t>svorka spojovací pro lano D 8-10mm</t>
  </si>
  <si>
    <t>-296470131</t>
  </si>
  <si>
    <t>30</t>
  </si>
  <si>
    <t>210220452</t>
  </si>
  <si>
    <t>Montáž hromosvodného vedení ochranných prvků a doplňků ochranného pospojování pevně</t>
  </si>
  <si>
    <t>-389051688</t>
  </si>
  <si>
    <t>https://podminky.urs.cz/item/CS_URS_2023_01/210220452</t>
  </si>
  <si>
    <t>38</t>
  </si>
  <si>
    <t>31</t>
  </si>
  <si>
    <t>35441073</t>
  </si>
  <si>
    <t>drát D 10mm FeZn</t>
  </si>
  <si>
    <t>kg</t>
  </si>
  <si>
    <t>1907459668</t>
  </si>
  <si>
    <t>poznámka k položce:</t>
  </si>
  <si>
    <t xml:space="preserve">hmotnost: 0,6 Kg/m   </t>
  </si>
  <si>
    <t>38*0,6</t>
  </si>
  <si>
    <t>32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</si>
  <si>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</si>
  <si>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</si>
  <si>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-255298042</t>
  </si>
  <si>
    <t>https://podminky.urs.cz/item/CS_URS_2023_01/210800411</t>
  </si>
  <si>
    <t xml:space="preserve">- ochranné pospojování ve stožárech SSZ: </t>
  </si>
  <si>
    <t>0,5*2</t>
  </si>
  <si>
    <t>33</t>
  </si>
  <si>
    <t>34140826</t>
  </si>
  <si>
    <t>vodič propojovací jádro Cu plné izolace PVC 450/750V (H07V-U) 1x6mm2</t>
  </si>
  <si>
    <t>1133380160</t>
  </si>
  <si>
    <t>34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</si>
  <si>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</si>
  <si>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</si>
  <si>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894485930</t>
  </si>
  <si>
    <t>https://podminky.urs.cz/item/CS_URS_2023_01/210812011</t>
  </si>
  <si>
    <t>- pokládka kabelu CYKY-J 3x4. Odměřeno v AutoCadu:</t>
  </si>
  <si>
    <t>35</t>
  </si>
  <si>
    <t>34111042</t>
  </si>
  <si>
    <t>kabel instalační jádro Cu plné izolace PVC plášť PVC 450/750V (CYKY) 3x4mm2</t>
  </si>
  <si>
    <t>212185501</t>
  </si>
  <si>
    <t>8*1,15</t>
  </si>
  <si>
    <t>36</t>
  </si>
  <si>
    <t>210812111</t>
  </si>
  <si>
    <t>Montáž izolovaných kabelů měděných do 1 kV bez ukončení plných nebo laněných kulatých (např. CYKY, CHKE-R) uložených volně nebo v liště počtu a průřezu žil 24x1,5 mm2</t>
  </si>
  <si>
    <t>1197733029</t>
  </si>
  <si>
    <t>https://podminky.urs.cz/item/CS_URS_2023_01/210812111</t>
  </si>
  <si>
    <t>- pokládka kabelu CYKY-J 24x1,5. Odměřeno v AutoCadu:</t>
  </si>
  <si>
    <t>44+24</t>
  </si>
  <si>
    <t>37</t>
  </si>
  <si>
    <t>34111165</t>
  </si>
  <si>
    <t>kabel instalační jádro Cu plné izolace PVC plášť PVC 450/750V (CYKY) 24x1,5mm2</t>
  </si>
  <si>
    <t>960714995</t>
  </si>
  <si>
    <t>(44+24)*1,15</t>
  </si>
  <si>
    <t>210813061</t>
  </si>
  <si>
    <t>Montáž izolovaných kabelů měděných do 1 kV bez ukončení plných nebo laněných kulatých (např. CYKY, CHKE-R) uložených pevně počtu a průřezu žil 5x1,5 až 2,5 mm2</t>
  </si>
  <si>
    <t>1738788668</t>
  </si>
  <si>
    <t>https://podminky.urs.cz/item/CS_URS_2023_01/210813061</t>
  </si>
  <si>
    <t>SO 401 v.č. 07</t>
  </si>
  <si>
    <t>- stožár č. 1</t>
  </si>
  <si>
    <t>18,5</t>
  </si>
  <si>
    <t>- stožár č. 2</t>
  </si>
  <si>
    <t>39</t>
  </si>
  <si>
    <t>34143304</t>
  </si>
  <si>
    <t>kabel ovládací flexibilní jádro Cu lanované izolace PVC plášť PVC 300/500V (CMSM) 5x1,00mm2</t>
  </si>
  <si>
    <t>933416235</t>
  </si>
  <si>
    <t>40</t>
  </si>
  <si>
    <t>218220452</t>
  </si>
  <si>
    <t>Demontáž hromosvodného vedení ochranných prvků a doplňků ochranného pospojování pevně</t>
  </si>
  <si>
    <t>2047199911</t>
  </si>
  <si>
    <t>https://podminky.urs.cz/item/CS_URS_2023_01/218220452</t>
  </si>
  <si>
    <t xml:space="preserve">- původní dokumentace SSZ </t>
  </si>
  <si>
    <t>41</t>
  </si>
  <si>
    <t>218812011</t>
  </si>
  <si>
    <t>Demontáž izolovaných kabelů měděných do 1 kV bez odpojení vodičů plných nebo laněných kulatých (např. CYKY, CHKE-R) uložených volně nebo v liště počtu a průřezu žil 3x1,5 až 6 mm2</t>
  </si>
  <si>
    <t>1131278577</t>
  </si>
  <si>
    <t>https://podminky.urs.cz/item/CS_URS_2023_01/218812011</t>
  </si>
  <si>
    <t>42</t>
  </si>
  <si>
    <t>218812111</t>
  </si>
  <si>
    <t>Demontáž izolovaných kabelů měděných do 1 kV bez odpojení vodičů plných nebo laněných kulatých (např. CYKY, CHKE-R) uložených volně nebo v liště počtu a průřezu žil 24x1,5 mm2</t>
  </si>
  <si>
    <t>-1998120994</t>
  </si>
  <si>
    <t>https://podminky.urs.cz/item/CS_URS_2023_01/218812111</t>
  </si>
  <si>
    <t>22-M</t>
  </si>
  <si>
    <t>Montáže technologických zařízení pro dopravní stavby</t>
  </si>
  <si>
    <t>43</t>
  </si>
  <si>
    <t>220061161</t>
  </si>
  <si>
    <t>Montáž kabelu úložného volně uloženého včetně přípravy kabelového bubnu a přistavení k místu pokládky, odvinutí a uložení kabelu do kabelového lůžka nebo do žlabu a protažení překážkami, odřezání kabelu, uzavření konců kabelu a přemístění kabelového bubnu TCEKE s jádrem 0,8 mm do 50 XN</t>
  </si>
  <si>
    <t>-66448934</t>
  </si>
  <si>
    <t>https://podminky.urs.cz/item/CS_URS_2023_01/220061161</t>
  </si>
  <si>
    <t>- montáž kabelu TCEKFLE 20x4x0,8</t>
  </si>
  <si>
    <t>44</t>
  </si>
  <si>
    <t>34126059</t>
  </si>
  <si>
    <t>kabel sdělovací stíněný laminovanou Al folií jádro Cu plné izolace PE plášť PE 150V (TCEKFLE) 20x4x0,8mm2</t>
  </si>
  <si>
    <t>-394323634</t>
  </si>
  <si>
    <t>včetně prořezu</t>
  </si>
  <si>
    <t>24*1,15</t>
  </si>
  <si>
    <t>45</t>
  </si>
  <si>
    <t>220110152</t>
  </si>
  <si>
    <t>Ukončení kabelu v závěru nebo v rozvaděči celoplastového bez pancíře se zářezovými svorkovnicemi do 20 žil</t>
  </si>
  <si>
    <t>657241573</t>
  </si>
  <si>
    <t>https://podminky.urs.cz/item/CS_URS_2023_01/220110152</t>
  </si>
  <si>
    <t>- ukončení koordinačního kabelu</t>
  </si>
  <si>
    <t>46</t>
  </si>
  <si>
    <t>220110346</t>
  </si>
  <si>
    <t>Montáž kabelového štítku včetně vyražení znaku na štítek, připevnění na kabel, ovinutí štítku páskou pro označení konce kabelu</t>
  </si>
  <si>
    <t>-242748037</t>
  </si>
  <si>
    <t>https://podminky.urs.cz/item/CS_URS_2023_01/220110346</t>
  </si>
  <si>
    <t>- ukončení konce kabelů:</t>
  </si>
  <si>
    <t>5*2</t>
  </si>
  <si>
    <t>47</t>
  </si>
  <si>
    <t>354421101</t>
  </si>
  <si>
    <t>štítek plastový - čísla svodů</t>
  </si>
  <si>
    <t>Cena pro projekt</t>
  </si>
  <si>
    <t>-1156326523</t>
  </si>
  <si>
    <t>48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</si>
  <si>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</si>
  <si>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</si>
  <si>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</si>
  <si>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-1877034154</t>
  </si>
  <si>
    <t>https://podminky.urs.cz/item/CS_URS_2023_01/220111431</t>
  </si>
  <si>
    <t>- měření na stávajícím koordinačním kabelu TCEPKPFLE 20x4x0,8</t>
  </si>
  <si>
    <t>49</t>
  </si>
  <si>
    <t>220111436</t>
  </si>
  <si>
    <t>Kontrolní a závěrečné měření na kabelu včetně provedení správného sledu zapojení žil na koncovkách nebo závěrech, měření smyčkových a izolačních odporů, vyplnění měřicího protokolu pro rozvod signalizace</t>
  </si>
  <si>
    <t>-1055389372</t>
  </si>
  <si>
    <t>https://podminky.urs.cz/item/CS_URS_2023_01/220111436</t>
  </si>
  <si>
    <t>- měření kabelů ke stožárům:</t>
  </si>
  <si>
    <t>(2*24)</t>
  </si>
  <si>
    <t>- měření na napájecích kabelech:</t>
  </si>
  <si>
    <t>(1*3)</t>
  </si>
  <si>
    <t>50</t>
  </si>
  <si>
    <t>220111741</t>
  </si>
  <si>
    <t>Montáž svorky rozpojovací včetně montáže skříňky pro svorku, úpravy zemniče pro připojení svorky, očíslování zemniče zkušební</t>
  </si>
  <si>
    <t>-142226205</t>
  </si>
  <si>
    <t>https://podminky.urs.cz/item/CS_URS_2023_01/220111741</t>
  </si>
  <si>
    <t>- montáž zkušební svorky na stožárech SSZ:</t>
  </si>
  <si>
    <t>51</t>
  </si>
  <si>
    <t>35441925</t>
  </si>
  <si>
    <t>svorka zkušební pro lano D 6-12mm, FeZn</t>
  </si>
  <si>
    <t>-2021673228</t>
  </si>
  <si>
    <t>52</t>
  </si>
  <si>
    <t>220182031-R</t>
  </si>
  <si>
    <t>Zatažení kabelu FTP 6a do ochranné HDPE trubky</t>
  </si>
  <si>
    <t>-753678013</t>
  </si>
  <si>
    <t>- pokládka kabelu FTP cat6a</t>
  </si>
  <si>
    <t>42+30</t>
  </si>
  <si>
    <t>53</t>
  </si>
  <si>
    <t>341310412</t>
  </si>
  <si>
    <t>kabel FTP 6a</t>
  </si>
  <si>
    <t>550898213</t>
  </si>
  <si>
    <t>(42+30)*1,15</t>
  </si>
  <si>
    <t>54</t>
  </si>
  <si>
    <t>3411310413</t>
  </si>
  <si>
    <t>FTP konektor (Rj45) cat6a</t>
  </si>
  <si>
    <t>-734283337</t>
  </si>
  <si>
    <t>konektory na kabelech cat6a</t>
  </si>
  <si>
    <t>2+2</t>
  </si>
  <si>
    <t>55</t>
  </si>
  <si>
    <t>220300451.R</t>
  </si>
  <si>
    <t>Montáž formy pro kabely TCEKE, TCEKFY, TCEKY, TCEKEZE, TCEKEY včetně odstranění pláště, zhotovení vodní zábrany, zformování a konečné úpravy kabelu na kabelu s jádrem 0,8 mm</t>
  </si>
  <si>
    <t>-1238371753</t>
  </si>
  <si>
    <t>- forma na kabelech TCEKFLE 20x4x0,8</t>
  </si>
  <si>
    <t>1*2</t>
  </si>
  <si>
    <t>56</t>
  </si>
  <si>
    <t>34343201</t>
  </si>
  <si>
    <t>trubka smršťovací středněstěnná s lepidlem MDT-A 19/6</t>
  </si>
  <si>
    <t>1264404655</t>
  </si>
  <si>
    <t xml:space="preserve">(1*2)*0,1   </t>
  </si>
  <si>
    <t>57</t>
  </si>
  <si>
    <t>220300605</t>
  </si>
  <si>
    <t>Ukončení návěstních kabelů smršťovací záklopkou včetně odizolování, vyformování a zapojení vodičů na kabelech NCEY, NCYY do 24x1 nebo 1,5</t>
  </si>
  <si>
    <t>-687587397</t>
  </si>
  <si>
    <t>https://podminky.urs.cz/item/CS_URS_2023_01/220300605</t>
  </si>
  <si>
    <t>- ukončení kabelů 24x1,5:</t>
  </si>
  <si>
    <t>2*2</t>
  </si>
  <si>
    <t>58</t>
  </si>
  <si>
    <t>34343203</t>
  </si>
  <si>
    <t>trubka smršťovací středněstěnná s lepidlem MDT-A 32/7</t>
  </si>
  <si>
    <t>-1180987414</t>
  </si>
  <si>
    <t>59</t>
  </si>
  <si>
    <t>220960003</t>
  </si>
  <si>
    <t>Montáž stožáru nebo sloupku včetně postavení stožáru, usazení nebo zabetonování základu, zatažení kabelu do stožáru, připojení kabelu, připojení uzemnění vyložníkového zapuštěného</t>
  </si>
  <si>
    <t>550010117</t>
  </si>
  <si>
    <t>https://podminky.urs.cz/item/CS_URS_2023_01/220960003</t>
  </si>
  <si>
    <t>SO 401 v.č. 06</t>
  </si>
  <si>
    <t>- stožár č. 1, 2:</t>
  </si>
  <si>
    <t>1+1</t>
  </si>
  <si>
    <t>60</t>
  </si>
  <si>
    <t>404451647</t>
  </si>
  <si>
    <t>Stožár výložníkový s výložníkem délky 7,5 m - (ST 7500)</t>
  </si>
  <si>
    <t>-389506478</t>
  </si>
  <si>
    <t>61</t>
  </si>
  <si>
    <t>406144195</t>
  </si>
  <si>
    <t>Převlečný ocelový díl pro propojení stožáru</t>
  </si>
  <si>
    <t>2083180053</t>
  </si>
  <si>
    <t>- propojení stožárů č. 1 a č. 2.</t>
  </si>
  <si>
    <t>62</t>
  </si>
  <si>
    <t>220960021</t>
  </si>
  <si>
    <t>Montáž stožárové svorkovnice s připevněním</t>
  </si>
  <si>
    <t>-1577460632</t>
  </si>
  <si>
    <t>https://podminky.urs.cz/item/CS_URS_2023_01/220960021</t>
  </si>
  <si>
    <t>63</t>
  </si>
  <si>
    <t>404451648</t>
  </si>
  <si>
    <t>Stožárová svorkovnice</t>
  </si>
  <si>
    <t>330346135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</si>
  <si>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</si>
  <si>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</si>
  <si>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161262986</t>
  </si>
  <si>
    <t>https://podminky.urs.cz/item/CS_URS_2023_01/220960036</t>
  </si>
  <si>
    <t>65</t>
  </si>
  <si>
    <t>404135599</t>
  </si>
  <si>
    <t xml:space="preserve">Návěstidlo chodecké 2x200 (červená a zelená) - světelný zdroj LED  (napájený do 50V AC)</t>
  </si>
  <si>
    <t>-1156943355</t>
  </si>
  <si>
    <t>66</t>
  </si>
  <si>
    <t>404135560</t>
  </si>
  <si>
    <t>Symbol stojící chodec - signály pro chodce (S9)</t>
  </si>
  <si>
    <t>-948242016</t>
  </si>
  <si>
    <t>67</t>
  </si>
  <si>
    <t>404135561</t>
  </si>
  <si>
    <t xml:space="preserve">Symbol kráčející chodec  - signály pro chodce (S9)</t>
  </si>
  <si>
    <t>1241000721</t>
  </si>
  <si>
    <t>68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</si>
  <si>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</si>
  <si>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</si>
  <si>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-599086997</t>
  </si>
  <si>
    <t>https://podminky.urs.cz/item/CS_URS_2023_01/220960041</t>
  </si>
  <si>
    <t>69</t>
  </si>
  <si>
    <t>404135562</t>
  </si>
  <si>
    <t xml:space="preserve">Návěstidlo 3 světlové 200 - světelný zdroj LED  (napájený do 50V AC)</t>
  </si>
  <si>
    <t>1667150347</t>
  </si>
  <si>
    <t>70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</si>
  <si>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</si>
  <si>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</si>
  <si>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-1375718762</t>
  </si>
  <si>
    <t>https://podminky.urs.cz/item/CS_URS_2023_01/220960042</t>
  </si>
  <si>
    <t>71</t>
  </si>
  <si>
    <t>404135565</t>
  </si>
  <si>
    <t xml:space="preserve">Návěstidlo 3 světlové 300 - světelný zdroj LED  (napájený do 50V AC)</t>
  </si>
  <si>
    <t>776632656</t>
  </si>
  <si>
    <t>72</t>
  </si>
  <si>
    <t>404135566</t>
  </si>
  <si>
    <t>Nosič návěstidla na výložník 3x300</t>
  </si>
  <si>
    <t>-1476168803</t>
  </si>
  <si>
    <t>73</t>
  </si>
  <si>
    <t>404135571</t>
  </si>
  <si>
    <t>Držák návěstidla (AL)</t>
  </si>
  <si>
    <t>-713232251</t>
  </si>
  <si>
    <t>4+4</t>
  </si>
  <si>
    <t>74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</si>
  <si>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</si>
  <si>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</si>
  <si>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-1074952364</t>
  </si>
  <si>
    <t>https://podminky.urs.cz/item/CS_URS_2023_01/220960096</t>
  </si>
  <si>
    <t>75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</si>
  <si>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</si>
  <si>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</si>
  <si>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1349890818</t>
  </si>
  <si>
    <t>https://podminky.urs.cz/item/CS_URS_2023_01/220960101</t>
  </si>
  <si>
    <t>76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</si>
  <si>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</si>
  <si>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</si>
  <si>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1408937462</t>
  </si>
  <si>
    <t>https://podminky.urs.cz/item/CS_URS_2023_01/220960102</t>
  </si>
  <si>
    <t>77</t>
  </si>
  <si>
    <t>1632642826</t>
  </si>
  <si>
    <t>- stožár č. 1:</t>
  </si>
  <si>
    <t>(2*3,14*0,1)*3</t>
  </si>
  <si>
    <t>- stožár č. 2:</t>
  </si>
  <si>
    <t>78</t>
  </si>
  <si>
    <t>-1531504453</t>
  </si>
  <si>
    <t>3/100</t>
  </si>
  <si>
    <t>79</t>
  </si>
  <si>
    <t>220960113</t>
  </si>
  <si>
    <t>Montáž signalizačního zařízení pro nevidomé na návěstidlo</t>
  </si>
  <si>
    <t>-1830950069</t>
  </si>
  <si>
    <t>https://podminky.urs.cz/item/CS_URS_2023_01/220960113</t>
  </si>
  <si>
    <t>80</t>
  </si>
  <si>
    <t>404611515</t>
  </si>
  <si>
    <t>Akustická signalizace pro nevidomé</t>
  </si>
  <si>
    <t>1612726671</t>
  </si>
  <si>
    <t>81</t>
  </si>
  <si>
    <t>404611407</t>
  </si>
  <si>
    <t>Projekt instalace akustické signalizace pro nevidomé</t>
  </si>
  <si>
    <t>-970889935</t>
  </si>
  <si>
    <t>SO 401 v.č. 01</t>
  </si>
  <si>
    <t>82</t>
  </si>
  <si>
    <t>220960116-R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</si>
  <si>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</si>
  <si>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-1015541075</t>
  </si>
  <si>
    <t>https://podminky.urs.cz/item/CS_URS_2023_01/220960116-R</t>
  </si>
  <si>
    <t>83</t>
  </si>
  <si>
    <t>404611508</t>
  </si>
  <si>
    <t>Přijímač pro aktivaci signalizace pro nevidomé</t>
  </si>
  <si>
    <t>1031791980</t>
  </si>
  <si>
    <t>84</t>
  </si>
  <si>
    <t>220960120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</si>
  <si>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</si>
  <si>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2103937337</t>
  </si>
  <si>
    <t>https://podminky.urs.cz/item/CS_URS_2023_01/220960120</t>
  </si>
  <si>
    <t>85</t>
  </si>
  <si>
    <t>404611309</t>
  </si>
  <si>
    <t>Videodetektor</t>
  </si>
  <si>
    <t>1937331390</t>
  </si>
  <si>
    <t>86</t>
  </si>
  <si>
    <t>220960126</t>
  </si>
  <si>
    <t>Montáž doplňků na stožár včetně vyměření místa pro upevnění, vyvrtání děr pro upevnění a protažení kabelu, montáže tlačítka nebo spínače, zapojení na svorkovnici ve stožáru tlačítka pro chodce</t>
  </si>
  <si>
    <t>-284282569</t>
  </si>
  <si>
    <t>https://podminky.urs.cz/item/CS_URS_2023_01/220960126</t>
  </si>
  <si>
    <t>87</t>
  </si>
  <si>
    <t>404611501</t>
  </si>
  <si>
    <t>Tlačítko pro chodce</t>
  </si>
  <si>
    <t>1472884948</t>
  </si>
  <si>
    <t>88</t>
  </si>
  <si>
    <t>220960143</t>
  </si>
  <si>
    <t>Montáž kontrastního rámu s použitím montážní plošiny pro tříkomorové návěstidlo</t>
  </si>
  <si>
    <t>19349609</t>
  </si>
  <si>
    <t>https://podminky.urs.cz/item/CS_URS_2023_01/220960143</t>
  </si>
  <si>
    <t>89</t>
  </si>
  <si>
    <t>404613027</t>
  </si>
  <si>
    <t>Kontrastní rám pro návěstidlo třísvětlové 3x300</t>
  </si>
  <si>
    <t>-1297928533</t>
  </si>
  <si>
    <t>90</t>
  </si>
  <si>
    <t>220960181</t>
  </si>
  <si>
    <t>Montáž řadiče včetně usazení, zatažení kabelů do řadiče, připojení uzemnění do šesti světelných skupin</t>
  </si>
  <si>
    <t>1421562172</t>
  </si>
  <si>
    <t>https://podminky.urs.cz/item/CS_URS_2023_01/220960181</t>
  </si>
  <si>
    <t>- montáž řadiče SSZ</t>
  </si>
  <si>
    <t>91</t>
  </si>
  <si>
    <t>406100046</t>
  </si>
  <si>
    <t>Mikroprocesorový řadič - SSZ</t>
  </si>
  <si>
    <t>1481460620</t>
  </si>
  <si>
    <t>92</t>
  </si>
  <si>
    <t>406100047</t>
  </si>
  <si>
    <t>Základový rám pod řadič - plastový</t>
  </si>
  <si>
    <t>1956854850</t>
  </si>
  <si>
    <t>93</t>
  </si>
  <si>
    <t>220960192</t>
  </si>
  <si>
    <t>Regulace a aktivace jedné signální skupiny mikroprocesorového řadiče</t>
  </si>
  <si>
    <t>-962544573</t>
  </si>
  <si>
    <t>https://podminky.urs.cz/item/CS_URS_2023_01/220960192</t>
  </si>
  <si>
    <t>- skupina VA</t>
  </si>
  <si>
    <t>94</t>
  </si>
  <si>
    <t>220960196</t>
  </si>
  <si>
    <t>Regulace a aktivace každé další signální skupiny s použitím montážní plošiny</t>
  </si>
  <si>
    <t>-319673050</t>
  </si>
  <si>
    <t>https://podminky.urs.cz/item/CS_URS_2023_01/220960196</t>
  </si>
  <si>
    <t>- skupina VB</t>
  </si>
  <si>
    <t>95</t>
  </si>
  <si>
    <t>220960197</t>
  </si>
  <si>
    <t>Regulace a aktivace každé další signální skupiny bez použití montážní plošiny</t>
  </si>
  <si>
    <t>60470100</t>
  </si>
  <si>
    <t>https://podminky.urs.cz/item/CS_URS_2023_01/220960197</t>
  </si>
  <si>
    <t>- skupina PA</t>
  </si>
  <si>
    <t>96</t>
  </si>
  <si>
    <t>220960200</t>
  </si>
  <si>
    <t>Adresace řadiče MR do čtyř světelných skupin</t>
  </si>
  <si>
    <t>-1075924572</t>
  </si>
  <si>
    <t>https://podminky.urs.cz/item/CS_URS_2023_01/220960200</t>
  </si>
  <si>
    <t>97</t>
  </si>
  <si>
    <t>220960220</t>
  </si>
  <si>
    <t>Programování řadiče MR do čtyř světelných skupin</t>
  </si>
  <si>
    <t>-1591523190</t>
  </si>
  <si>
    <t>https://podminky.urs.cz/item/CS_URS_2023_01/220960220</t>
  </si>
  <si>
    <t>98</t>
  </si>
  <si>
    <t>220960301</t>
  </si>
  <si>
    <t>Příprava ke komplexnímu vyzkoušení křižovatky s mikroprocesorovým řadičem MR za první signální skupinu</t>
  </si>
  <si>
    <t>1781427063</t>
  </si>
  <si>
    <t>https://podminky.urs.cz/item/CS_URS_2023_01/220960301</t>
  </si>
  <si>
    <t>99</t>
  </si>
  <si>
    <t>220960302</t>
  </si>
  <si>
    <t>Příprava ke komplexnímu vyzkoušení křižovatky s mikroprocesorovým řadičem MR za každou další signální skupinu</t>
  </si>
  <si>
    <t>274986831</t>
  </si>
  <si>
    <t>https://podminky.urs.cz/item/CS_URS_2023_01/220960302</t>
  </si>
  <si>
    <t>- skupina VB, PA</t>
  </si>
  <si>
    <t>100</t>
  </si>
  <si>
    <t>220960311</t>
  </si>
  <si>
    <t>Komplexní vyzkoušení křižovatky s mikroprocesorovým řadičem MR před uvedením zařízení do provozu do pěti signálních skupin</t>
  </si>
  <si>
    <t>-1722510943</t>
  </si>
  <si>
    <t>https://podminky.urs.cz/item/CS_URS_2023_01/220960311</t>
  </si>
  <si>
    <t>- skupina VA, VB, PA</t>
  </si>
  <si>
    <t>101</t>
  </si>
  <si>
    <t>220960422</t>
  </si>
  <si>
    <t>Uvedení silničního signalizačního zařízení do provozu po přepnutí na blikající žlutou</t>
  </si>
  <si>
    <t>1383447522</t>
  </si>
  <si>
    <t>https://podminky.urs.cz/item/CS_URS_2023_01/220960422</t>
  </si>
  <si>
    <t>102</t>
  </si>
  <si>
    <t>220960441</t>
  </si>
  <si>
    <t>Uvedení silničního signalizačního zařízení do provozu po přepnutí na blikající žlutou se zajištěním v řadiči MR</t>
  </si>
  <si>
    <t>444124760</t>
  </si>
  <si>
    <t>https://podminky.urs.cz/item/CS_URS_2023_01/220960441</t>
  </si>
  <si>
    <t>103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</si>
  <si>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</si>
  <si>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</si>
  <si>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1927665947</t>
  </si>
  <si>
    <t>https://podminky.urs.cz/item/CS_URS_2023_01/220960443</t>
  </si>
  <si>
    <t>104</t>
  </si>
  <si>
    <t>220960444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</si>
  <si>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</si>
  <si>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-774090393</t>
  </si>
  <si>
    <t>https://podminky.urs.cz/item/CS_URS_2023_01/220960444</t>
  </si>
  <si>
    <t>105</t>
  </si>
  <si>
    <t>228960003</t>
  </si>
  <si>
    <t>Demontáž stožáru nebo sloupku včetně vytažení a odpojení kabelu, odpojení uzemnění a naložení stožáru, bez odstranění základu vyložníkového zapuštěného</t>
  </si>
  <si>
    <t>-457986892</t>
  </si>
  <si>
    <t>https://podminky.urs.cz/item/CS_URS_2023_01/228960003</t>
  </si>
  <si>
    <t>- původní dokumentace SSZ</t>
  </si>
  <si>
    <t>106</t>
  </si>
  <si>
    <t>228960021</t>
  </si>
  <si>
    <t>Demontáž svorkovnice stožárové</t>
  </si>
  <si>
    <t>193480879</t>
  </si>
  <si>
    <t>https://podminky.urs.cz/item/CS_URS_2023_01/228960021</t>
  </si>
  <si>
    <t>107</t>
  </si>
  <si>
    <t>228960036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</si>
  <si>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</si>
  <si>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398953980</t>
  </si>
  <si>
    <t>https://podminky.urs.cz/item/CS_URS_2023_01/228960036</t>
  </si>
  <si>
    <t>108</t>
  </si>
  <si>
    <t>228960041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</si>
  <si>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</si>
  <si>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-987004270</t>
  </si>
  <si>
    <t>https://podminky.urs.cz/item/CS_URS_2023_01/228960041</t>
  </si>
  <si>
    <t>109</t>
  </si>
  <si>
    <t>228960042</t>
  </si>
  <si>
    <t>Demontáž návěstidla včetně otevření a uvolnění paraboly, vytažení kabelu ze stožáru, odmontování návěstidla ze stožáru nebo výložníku, odpojení kabelu ze svorkovnice ve stožáru a návěstidle tříkomorového z výložníku</t>
  </si>
  <si>
    <t>-657960745</t>
  </si>
  <si>
    <t>https://podminky.urs.cz/item/CS_URS_2023_01/228960042</t>
  </si>
  <si>
    <t>110</t>
  </si>
  <si>
    <t>228960113</t>
  </si>
  <si>
    <t>Demontáž signalizačního zařízení pro nevidomé z návěstidla</t>
  </si>
  <si>
    <t>1490123849</t>
  </si>
  <si>
    <t>https://podminky.urs.cz/item/CS_URS_2023_01/228960113</t>
  </si>
  <si>
    <t>111</t>
  </si>
  <si>
    <t>228960116-R</t>
  </si>
  <si>
    <t>Demontáž přijímače pro aktivaci signalizace pro nevidimé včetně rozměření a označení místa pro vyvrtání otvorů, vyvrtání otvorů, vyříznutí závitů, montáže skříňky se zapojením, nastavení a vyzkoušení</t>
  </si>
  <si>
    <t>627678270</t>
  </si>
  <si>
    <t>https://podminky.urs.cz/item/CS_URS_2023_01/228960116-R</t>
  </si>
  <si>
    <t>112</t>
  </si>
  <si>
    <t>228960119</t>
  </si>
  <si>
    <t>Demontáž dopravního detektoru včetně demontáže skříňky s odpojením a odpojení uzemnění videodetektoru ze stožáru</t>
  </si>
  <si>
    <t>805980075</t>
  </si>
  <si>
    <t>https://podminky.urs.cz/item/CS_URS_2023_01/228960119</t>
  </si>
  <si>
    <t>113</t>
  </si>
  <si>
    <t>228960126</t>
  </si>
  <si>
    <t>Demontáž stožárových doplňků včetně demontáže tlačítka nebo spínače a odpojení ze svorkovnice ve stožáru tlačítka pro chodce</t>
  </si>
  <si>
    <t>1594507388</t>
  </si>
  <si>
    <t>https://podminky.urs.cz/item/CS_URS_2023_01/228960126</t>
  </si>
  <si>
    <t>114</t>
  </si>
  <si>
    <t>228960143</t>
  </si>
  <si>
    <t>Demontáž kontrastního rámu s použitím montážní plošiny pro tříkomorové návěstidlo</t>
  </si>
  <si>
    <t>-886014119</t>
  </si>
  <si>
    <t>https://podminky.urs.cz/item/CS_URS_2023_01/228960143</t>
  </si>
  <si>
    <t>115</t>
  </si>
  <si>
    <t>228960181</t>
  </si>
  <si>
    <t>Demontáž řadiče včetně vytažení kabelů z řadiče a odpojení uzemnění do šesti světelných skupin</t>
  </si>
  <si>
    <t>-1871493010</t>
  </si>
  <si>
    <t>https://podminky.urs.cz/item/CS_URS_2023_01/228960181</t>
  </si>
  <si>
    <t>46-M</t>
  </si>
  <si>
    <t>Zemní práce při extr.mont.pracích</t>
  </si>
  <si>
    <t>116</t>
  </si>
  <si>
    <t>460010024</t>
  </si>
  <si>
    <t>Vytyčení trasy vedení kabelového (podzemního) v zastavěném prostoru</t>
  </si>
  <si>
    <t>km</t>
  </si>
  <si>
    <t>30491452</t>
  </si>
  <si>
    <t>https://podminky.urs.cz/item/CS_URS_2023_01/460010024</t>
  </si>
  <si>
    <t>- odměřeno v AutoCadu:</t>
  </si>
  <si>
    <t>23*0,001</t>
  </si>
  <si>
    <t>117</t>
  </si>
  <si>
    <t>460010025</t>
  </si>
  <si>
    <t>Vytyčení trasy inženýrských sítí v zastavěném prostoru</t>
  </si>
  <si>
    <t>212124768</t>
  </si>
  <si>
    <t>https://podminky.urs.cz/item/CS_URS_2023_01/460010025</t>
  </si>
  <si>
    <t>23*0,001*5</t>
  </si>
  <si>
    <t>118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</si>
  <si>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</si>
  <si>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</si>
  <si>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990100263</t>
  </si>
  <si>
    <t>https://podminky.urs.cz/item/CS_URS_2023_01/460131113</t>
  </si>
  <si>
    <t>- výkop pro základy stožárů SSZ č. 1, 2:</t>
  </si>
  <si>
    <t>(1,5*1,5*1,7)*2</t>
  </si>
  <si>
    <t>- výkop pro základ řadiče SSZ:</t>
  </si>
  <si>
    <t>(0,5*1*0,8)*1</t>
  </si>
  <si>
    <t>119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</si>
  <si>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</si>
  <si>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</si>
  <si>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-2116258223</t>
  </si>
  <si>
    <t>https://podminky.urs.cz/item/CS_URS_2023_01/460161152</t>
  </si>
  <si>
    <t xml:space="preserve">- výkop 35 x 60 ručně - odměřeno v AutoCadu:   </t>
  </si>
  <si>
    <t>120</t>
  </si>
  <si>
    <t>460341113</t>
  </si>
  <si>
    <t>Vodorovné přemístění (odvoz) horniny dopravními prostředky včetně složení, bez naložení a rozprostření jakékoliv třídy, na vzdálenost přes 500 do 1000 m</t>
  </si>
  <si>
    <t>-1920511310</t>
  </si>
  <si>
    <t>https://podminky.urs.cz/item/CS_URS_2023_01/460341113</t>
  </si>
  <si>
    <t>23*0,35*0,2</t>
  </si>
  <si>
    <t>121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</si>
  <si>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</si>
  <si>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</si>
  <si>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-1415588130</t>
  </si>
  <si>
    <t>https://podminky.urs.cz/item/CS_URS_2023_01/460341121</t>
  </si>
  <si>
    <t>Za každých 9 km:</t>
  </si>
  <si>
    <t>23*0,35*0,2*9</t>
  </si>
  <si>
    <t>122</t>
  </si>
  <si>
    <t>460431162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</si>
  <si>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</si>
  <si>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-605164516</t>
  </si>
  <si>
    <t>https://podminky.urs.cz/item/CS_URS_2023_01/460431162</t>
  </si>
  <si>
    <t>123</t>
  </si>
  <si>
    <t>460641113</t>
  </si>
  <si>
    <t>Základové konstrukce základ bez bednění do rostlé zeminy z monolitického betonu tř. C 16/20</t>
  </si>
  <si>
    <t>-620110139</t>
  </si>
  <si>
    <t>https://podminky.urs.cz/item/CS_URS_2023_01/460641113</t>
  </si>
  <si>
    <t>- základ řadiče SSZ:</t>
  </si>
  <si>
    <t>124</t>
  </si>
  <si>
    <t>460641123</t>
  </si>
  <si>
    <t>Základové konstrukce základ bez bednění do rostlé zeminy z monolitického železobetonu bez výztuže bez zvláštních nároků na prostředí tř. C 16/20</t>
  </si>
  <si>
    <t>-287966075</t>
  </si>
  <si>
    <t>https://podminky.urs.cz/item/CS_URS_2023_01/460641123</t>
  </si>
  <si>
    <t>125</t>
  </si>
  <si>
    <t>460641212</t>
  </si>
  <si>
    <t>Základové konstrukce výztuž z betonářské oceli 10 505</t>
  </si>
  <si>
    <t>1793454367</t>
  </si>
  <si>
    <t>https://podminky.urs.cz/item/CS_URS_2023_01/460641212</t>
  </si>
  <si>
    <t>- hmotnost ocelové výztuže betonových základů stožárů výložníkových:</t>
  </si>
  <si>
    <t>2*0,005</t>
  </si>
  <si>
    <t>126</t>
  </si>
  <si>
    <t>460641411</t>
  </si>
  <si>
    <t>Základové konstrukce bednění s případnými vzpěrami nezabudované zřízení</t>
  </si>
  <si>
    <t>-341062326</t>
  </si>
  <si>
    <t>https://podminky.urs.cz/item/CS_URS_2023_01/460641411</t>
  </si>
  <si>
    <t>- bednění základu řadiče SSZ:</t>
  </si>
  <si>
    <t>(2*(0,8*1)+2*(0,8*0,5))</t>
  </si>
  <si>
    <t>- bednění základů stožárů č. 1, 2:</t>
  </si>
  <si>
    <t>(4*(1,7*1,5))*2</t>
  </si>
  <si>
    <t>127</t>
  </si>
  <si>
    <t>460641412</t>
  </si>
  <si>
    <t>Základové konstrukce bednění s případnými vzpěrami nezabudované odstranění</t>
  </si>
  <si>
    <t>-1185191512</t>
  </si>
  <si>
    <t>https://podminky.urs.cz/item/CS_URS_2023_01/460641412</t>
  </si>
  <si>
    <t>128</t>
  </si>
  <si>
    <t>460661512</t>
  </si>
  <si>
    <t>Kabelové lože z písku včetně podsypu, zhutnění a urovnání povrchu pro kabely nn zakryté plastovou fólií, šířky přes 25 do 50 cm</t>
  </si>
  <si>
    <t>-102888864</t>
  </si>
  <si>
    <t>https://podminky.urs.cz/item/CS_URS_2023_01/460661512</t>
  </si>
  <si>
    <t>129</t>
  </si>
  <si>
    <t>69311311</t>
  </si>
  <si>
    <t>pás varovný plný do výkopu š 330mm s potiskem</t>
  </si>
  <si>
    <t>2121834597</t>
  </si>
  <si>
    <t>130</t>
  </si>
  <si>
    <t>34571355</t>
  </si>
  <si>
    <t>trubka elektroinstalační ohebná dvouplášťová korugovaná (chránička) D 94/110mm, HDPE+LDPE</t>
  </si>
  <si>
    <t>-1875490644</t>
  </si>
  <si>
    <t>23*1,25</t>
  </si>
  <si>
    <t>131</t>
  </si>
  <si>
    <t>468051131</t>
  </si>
  <si>
    <t>Bourání základu železobetonového</t>
  </si>
  <si>
    <t>455759093</t>
  </si>
  <si>
    <t>https://podminky.urs.cz/item/CS_URS_2023_01/468051131</t>
  </si>
  <si>
    <t xml:space="preserve">- betonových základů výložníkových stožárů:   </t>
  </si>
  <si>
    <t>(1,7*1,5*1,5)*2</t>
  </si>
  <si>
    <t>132</t>
  </si>
  <si>
    <t>469972111</t>
  </si>
  <si>
    <t>Odvoz suti a vybouraných hmot odvoz suti a vybouraných hmot do 1 km</t>
  </si>
  <si>
    <t>1838601103</t>
  </si>
  <si>
    <t>https://podminky.urs.cz/item/CS_URS_2023_01/469972111</t>
  </si>
  <si>
    <t>7,65*2,5</t>
  </si>
  <si>
    <t>133</t>
  </si>
  <si>
    <t>469973112</t>
  </si>
  <si>
    <t>Poplatek za uložení stavebního odpadu (skládkovné) na skládce z armovaného betonu zatříděného do Katalogu odpadů pod kódem 17 01 01</t>
  </si>
  <si>
    <t>1998307727</t>
  </si>
  <si>
    <t>https://podminky.urs.cz/item/CS_URS_2023_01/469973112</t>
  </si>
  <si>
    <t>HZS</t>
  </si>
  <si>
    <t>Hodinové zúčtovací sazby</t>
  </si>
  <si>
    <t>134</t>
  </si>
  <si>
    <t>HZS3222</t>
  </si>
  <si>
    <t>Hodinové zúčtovací sazby montáží technologických zařízení na stavebních objektech montér slaboproudých zařízení odborný</t>
  </si>
  <si>
    <t>hod</t>
  </si>
  <si>
    <t>512</t>
  </si>
  <si>
    <t>1768795859</t>
  </si>
  <si>
    <t>https://podminky.urs.cz/item/CS_URS_2023_01/HZS3222</t>
  </si>
  <si>
    <t>v. č. 01</t>
  </si>
  <si>
    <t>- přímo zadané</t>
  </si>
  <si>
    <t>SO 402 - Měření úsekové rychlosti (MUR)</t>
  </si>
  <si>
    <t>-1500618007</t>
  </si>
  <si>
    <t>- stožár č. 1 - montáž značky IP31a:</t>
  </si>
  <si>
    <t>- stožár č. 2 - montáž značky IP31b:</t>
  </si>
  <si>
    <t>40445626</t>
  </si>
  <si>
    <t>informativní značky provozní IP14-IP29, IP31 750x1000mm</t>
  </si>
  <si>
    <t>471011683</t>
  </si>
  <si>
    <t>506232052</t>
  </si>
  <si>
    <t>- stožár č. 1 - montáž stávající značky IP31a:</t>
  </si>
  <si>
    <t>(2*2)/100</t>
  </si>
  <si>
    <t>- stožár č. 2 - montáž stávající značky IP31b:</t>
  </si>
  <si>
    <t>903800192</t>
  </si>
  <si>
    <t>(2*3,14*0,1)*2</t>
  </si>
  <si>
    <t>-394110324</t>
  </si>
  <si>
    <t>- pokládka kabelu CYKY-J 3x2,5. Odměřeno v AutoCadu:</t>
  </si>
  <si>
    <t>34111036</t>
  </si>
  <si>
    <t>kabel instalační jádro Cu plné izolace PVC plášť PVC 450/750V (CYKY) 3x2,5mm2</t>
  </si>
  <si>
    <t>-105524154</t>
  </si>
  <si>
    <t>28*1,15</t>
  </si>
  <si>
    <t>1582414128</t>
  </si>
  <si>
    <t>- označení ukončení napájecího kabelu</t>
  </si>
  <si>
    <t>2*1</t>
  </si>
  <si>
    <t>686453075</t>
  </si>
  <si>
    <t>220370007.R</t>
  </si>
  <si>
    <t>Kompletace a funkční zkoušky kamerové soupravy na dílně</t>
  </si>
  <si>
    <t>-1753015920</t>
  </si>
  <si>
    <t>- deteční kamery DK:</t>
  </si>
  <si>
    <t>220731041</t>
  </si>
  <si>
    <t>Nastavení kamery s rozmontování,připojení do sítě 220 V a připojení koax. kabelu BNC,připojení a přenesení zkušebního monitoru,připevnění a mechanického nastavení objektivu,elektrického nastavení, ostření proudu,geometrie,odpojení zkušebního monitoru a zakrytování kamery pro vnitřní provedení</t>
  </si>
  <si>
    <t>-355690395</t>
  </si>
  <si>
    <t>https://podminky.urs.cz/item/CS_URS_2023_01/220731041</t>
  </si>
  <si>
    <t>220731051</t>
  </si>
  <si>
    <t>Provedení kamerové zkoušky s montáží a kontrolou</t>
  </si>
  <si>
    <t>1864003879</t>
  </si>
  <si>
    <t>https://podminky.urs.cz/item/CS_URS_2023_01/220731051</t>
  </si>
  <si>
    <t>220960228</t>
  </si>
  <si>
    <t>Montáž systému měření úsekové rychlosti se zapojením skříně rozvaděče</t>
  </si>
  <si>
    <t>-44367786</t>
  </si>
  <si>
    <t>https://podminky.urs.cz/item/CS_URS_2023_01/220960228</t>
  </si>
  <si>
    <t>- montáž systému MUR</t>
  </si>
  <si>
    <t>Obsahuje:</t>
  </si>
  <si>
    <t xml:space="preserve">- montáž přehledových a detekčních kamer s IR přísvitem </t>
  </si>
  <si>
    <t>- montáž radarových rychloměrů</t>
  </si>
  <si>
    <t>- montáž infračervených zábleskových jednotek pro přisvícení masky a obličeje řidiče</t>
  </si>
  <si>
    <t>- montáž přijímačů času</t>
  </si>
  <si>
    <t>- montáž vyhodnocovací jednoky MUR</t>
  </si>
  <si>
    <t>404611609</t>
  </si>
  <si>
    <t>Dodávka systému měření úsekové rychlosti</t>
  </si>
  <si>
    <t>-1969045252</t>
  </si>
  <si>
    <t xml:space="preserve">- přehledové a detekční kamery s IR přísvitem </t>
  </si>
  <si>
    <t>- radarové rychloměry</t>
  </si>
  <si>
    <t>- infračervené zábleskové jednotky pro přisvícení masky a obličeje řidiče</t>
  </si>
  <si>
    <t>- přijímač času</t>
  </si>
  <si>
    <t>- vyhodnocovací jednoku MUR</t>
  </si>
  <si>
    <t>406100033</t>
  </si>
  <si>
    <t>SW Licence</t>
  </si>
  <si>
    <t>1806265353</t>
  </si>
  <si>
    <t>- licence MUR</t>
  </si>
  <si>
    <t>406100035</t>
  </si>
  <si>
    <t>kalibrace 1x / rok</t>
  </si>
  <si>
    <t>1554780178</t>
  </si>
  <si>
    <t>220960300</t>
  </si>
  <si>
    <t>Uvedení do provozu systému měření rychlosti úsekového</t>
  </si>
  <si>
    <t>-1101531873</t>
  </si>
  <si>
    <t>https://podminky.urs.cz/item/CS_URS_2023_01/220960300</t>
  </si>
  <si>
    <t>- jednotka MUR:</t>
  </si>
  <si>
    <t>2209603001</t>
  </si>
  <si>
    <t>Servisní údržba MUR</t>
  </si>
  <si>
    <t>rok</t>
  </si>
  <si>
    <t>2075686219</t>
  </si>
  <si>
    <t>- servisní údržba systému MUR</t>
  </si>
  <si>
    <t>Servis na první rok provozu zařízení. Nutné uzavřít s dodavatelem servisní smlouvu. Viz. výkres č. 01 Technická zpráva odst. 3.10</t>
  </si>
  <si>
    <t>Cena pro další roky bude stanovena v cenové nabídce servisní smlouvy dodavatele.</t>
  </si>
  <si>
    <t>1279922523</t>
  </si>
  <si>
    <t>SW - Systém ke zpracování přestupkové dokumentace</t>
  </si>
  <si>
    <t>220960228-R</t>
  </si>
  <si>
    <t>Systém ke zpracování přestupkové dokumentace - SW licence MUR</t>
  </si>
  <si>
    <t>-1192090516</t>
  </si>
  <si>
    <t>- Licence dodávaného SW (1 měřící zařízení)</t>
  </si>
  <si>
    <t>- Implementační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</si>
  <si>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</si>
  <si>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</si>
  <si>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</si>
  <si>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</si>
  <si>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</si>
  <si>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</si>
  <si>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</si>
  <si>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</si>
  <si>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</si>
  <si>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1024</t>
  </si>
  <si>
    <t>1763000271</t>
  </si>
  <si>
    <t>B - Souhrnná technická zpráva</t>
  </si>
  <si>
    <t>013203000</t>
  </si>
  <si>
    <t>Dokumentace stavby bez rozlišení - vypracování dílenské dokumentace</t>
  </si>
  <si>
    <t>1539216288</t>
  </si>
  <si>
    <t>013254000</t>
  </si>
  <si>
    <t>Dokumentace skutečného provedení stavby</t>
  </si>
  <si>
    <t>-322883733</t>
  </si>
  <si>
    <t>VRN3</t>
  </si>
  <si>
    <t>Zařízení staveniště</t>
  </si>
  <si>
    <t>032002000</t>
  </si>
  <si>
    <t>Vybavení staveniště</t>
  </si>
  <si>
    <t>933039622</t>
  </si>
  <si>
    <t>034303000</t>
  </si>
  <si>
    <t>Dopravně inženýrská opatření na staveništi</t>
  </si>
  <si>
    <t>1010677432</t>
  </si>
  <si>
    <t>- Provizorní dopravní značení vč. dokumentace a schválení</t>
  </si>
  <si>
    <t>VRN4</t>
  </si>
  <si>
    <t>Inženýrská činnost</t>
  </si>
  <si>
    <t>044002000</t>
  </si>
  <si>
    <t>Revize</t>
  </si>
  <si>
    <t>622154840</t>
  </si>
  <si>
    <t>045303000</t>
  </si>
  <si>
    <t>Koordinační a inženýrská činnost spojená s realizací stavby</t>
  </si>
  <si>
    <t>165948607</t>
  </si>
  <si>
    <t>- kompletační činnost - inženýrská činnost dodavatelská, kumulovaná položka</t>
  </si>
  <si>
    <t>VRN7</t>
  </si>
  <si>
    <t>Provozní vlivy</t>
  </si>
  <si>
    <t>072002000</t>
  </si>
  <si>
    <t>Silniční provoz - rušení prací silničním provozem</t>
  </si>
  <si>
    <t>-95956776</t>
  </si>
  <si>
    <t>- Rušení prací silničním provozem</t>
  </si>
  <si>
    <t>075002000</t>
  </si>
  <si>
    <t>Ochrana stávajících inženýrských sítí na staveništi</t>
  </si>
  <si>
    <t>kpl</t>
  </si>
  <si>
    <t>1011058574</t>
  </si>
  <si>
    <t>SO 401 v. č. 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</si>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</sst>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7141" TargetMode="External" /><Relationship Id="rId3" Type="http://schemas.openxmlformats.org/officeDocument/2006/relationships/hyperlink" Target="https://podminky.urs.cz/item/CS_URS_2023_01/122211101" TargetMode="External" /><Relationship Id="rId4" Type="http://schemas.openxmlformats.org/officeDocument/2006/relationships/hyperlink" Target="https://podminky.urs.cz/item/CS_URS_2023_01/122702119" TargetMode="External" /><Relationship Id="rId5" Type="http://schemas.openxmlformats.org/officeDocument/2006/relationships/hyperlink" Target="https://podminky.urs.cz/item/CS_URS_2023_01/162651112" TargetMode="External" /><Relationship Id="rId6" Type="http://schemas.openxmlformats.org/officeDocument/2006/relationships/hyperlink" Target="https://podminky.urs.cz/item/CS_URS_2023_01/564801012" TargetMode="External" /><Relationship Id="rId7" Type="http://schemas.openxmlformats.org/officeDocument/2006/relationships/hyperlink" Target="https://podminky.urs.cz/item/CS_URS_2023_01/564851011" TargetMode="External" /><Relationship Id="rId8" Type="http://schemas.openxmlformats.org/officeDocument/2006/relationships/hyperlink" Target="https://podminky.urs.cz/item/CS_URS_2023_01/565175101" TargetMode="External" /><Relationship Id="rId9" Type="http://schemas.openxmlformats.org/officeDocument/2006/relationships/hyperlink" Target="https://podminky.urs.cz/item/CS_URS_2023_01/572404111" TargetMode="External" /><Relationship Id="rId10" Type="http://schemas.openxmlformats.org/officeDocument/2006/relationships/hyperlink" Target="https://podminky.urs.cz/item/CS_URS_2023_01/573191111" TargetMode="External" /><Relationship Id="rId11" Type="http://schemas.openxmlformats.org/officeDocument/2006/relationships/hyperlink" Target="https://podminky.urs.cz/item/CS_URS_2023_01/578132113" TargetMode="External" /><Relationship Id="rId12" Type="http://schemas.openxmlformats.org/officeDocument/2006/relationships/hyperlink" Target="https://podminky.urs.cz/item/CS_URS_2023_01/596211110" TargetMode="External" /><Relationship Id="rId13" Type="http://schemas.openxmlformats.org/officeDocument/2006/relationships/hyperlink" Target="https://podminky.urs.cz/item/CS_URS_2023_01/599141111" TargetMode="External" /><Relationship Id="rId14" Type="http://schemas.openxmlformats.org/officeDocument/2006/relationships/hyperlink" Target="https://podminky.urs.cz/item/CS_URS_2023_01/914111112" TargetMode="External" /><Relationship Id="rId15" Type="http://schemas.openxmlformats.org/officeDocument/2006/relationships/hyperlink" Target="https://podminky.urs.cz/item/CS_URS_2023_01/915321115" TargetMode="External" /><Relationship Id="rId16" Type="http://schemas.openxmlformats.org/officeDocument/2006/relationships/hyperlink" Target="https://podminky.urs.cz/item/CS_URS_2023_01/919735111" TargetMode="External" /><Relationship Id="rId17" Type="http://schemas.openxmlformats.org/officeDocument/2006/relationships/hyperlink" Target="https://podminky.urs.cz/item/CS_URS_2023_01/966006211" TargetMode="External" /><Relationship Id="rId18" Type="http://schemas.openxmlformats.org/officeDocument/2006/relationships/hyperlink" Target="https://podminky.urs.cz/item/CS_URS_2023_01/979054451" TargetMode="External" /><Relationship Id="rId19" Type="http://schemas.openxmlformats.org/officeDocument/2006/relationships/hyperlink" Target="https://podminky.urs.cz/item/CS_URS_2023_01/997221561" TargetMode="External" /><Relationship Id="rId20" Type="http://schemas.openxmlformats.org/officeDocument/2006/relationships/hyperlink" Target="https://podminky.urs.cz/item/CS_URS_2023_01/997221611" TargetMode="External" /><Relationship Id="rId21" Type="http://schemas.openxmlformats.org/officeDocument/2006/relationships/hyperlink" Target="https://podminky.urs.cz/item/CS_URS_2023_01/997221645" TargetMode="External" /><Relationship Id="rId22" Type="http://schemas.openxmlformats.org/officeDocument/2006/relationships/hyperlink" Target="https://podminky.urs.cz/item/CS_URS_2023_01/998223011" TargetMode="External" /><Relationship Id="rId23" Type="http://schemas.openxmlformats.org/officeDocument/2006/relationships/hyperlink" Target="https://podminky.urs.cz/item/CS_URS_2023_01/210100013" TargetMode="External" /><Relationship Id="rId24" Type="http://schemas.openxmlformats.org/officeDocument/2006/relationships/hyperlink" Target="https://podminky.urs.cz/item/CS_URS_2023_01/210101154" TargetMode="External" /><Relationship Id="rId25" Type="http://schemas.openxmlformats.org/officeDocument/2006/relationships/hyperlink" Target="https://podminky.urs.cz/item/CS_URS_2023_01/210220301" TargetMode="External" /><Relationship Id="rId26" Type="http://schemas.openxmlformats.org/officeDocument/2006/relationships/hyperlink" Target="https://podminky.urs.cz/item/CS_URS_2023_01/210220452" TargetMode="External" /><Relationship Id="rId27" Type="http://schemas.openxmlformats.org/officeDocument/2006/relationships/hyperlink" Target="https://podminky.urs.cz/item/CS_URS_2023_01/210800411" TargetMode="External" /><Relationship Id="rId28" Type="http://schemas.openxmlformats.org/officeDocument/2006/relationships/hyperlink" Target="https://podminky.urs.cz/item/CS_URS_2023_01/210812011" TargetMode="External" /><Relationship Id="rId29" Type="http://schemas.openxmlformats.org/officeDocument/2006/relationships/hyperlink" Target="https://podminky.urs.cz/item/CS_URS_2023_01/210812111" TargetMode="External" /><Relationship Id="rId30" Type="http://schemas.openxmlformats.org/officeDocument/2006/relationships/hyperlink" Target="https://podminky.urs.cz/item/CS_URS_2023_01/210813061" TargetMode="External" /><Relationship Id="rId31" Type="http://schemas.openxmlformats.org/officeDocument/2006/relationships/hyperlink" Target="https://podminky.urs.cz/item/CS_URS_2023_01/218220452" TargetMode="External" /><Relationship Id="rId32" Type="http://schemas.openxmlformats.org/officeDocument/2006/relationships/hyperlink" Target="https://podminky.urs.cz/item/CS_URS_2023_01/218812011" TargetMode="External" /><Relationship Id="rId33" Type="http://schemas.openxmlformats.org/officeDocument/2006/relationships/hyperlink" Target="https://podminky.urs.cz/item/CS_URS_2023_01/218812111" TargetMode="External" /><Relationship Id="rId34" Type="http://schemas.openxmlformats.org/officeDocument/2006/relationships/hyperlink" Target="https://podminky.urs.cz/item/CS_URS_2023_01/220061161" TargetMode="External" /><Relationship Id="rId35" Type="http://schemas.openxmlformats.org/officeDocument/2006/relationships/hyperlink" Target="https://podminky.urs.cz/item/CS_URS_2023_01/220110152" TargetMode="External" /><Relationship Id="rId36" Type="http://schemas.openxmlformats.org/officeDocument/2006/relationships/hyperlink" Target="https://podminky.urs.cz/item/CS_URS_2023_01/220110346" TargetMode="External" /><Relationship Id="rId37" Type="http://schemas.openxmlformats.org/officeDocument/2006/relationships/hyperlink" Target="https://podminky.urs.cz/item/CS_URS_2023_01/220111431" TargetMode="External" /><Relationship Id="rId38" Type="http://schemas.openxmlformats.org/officeDocument/2006/relationships/hyperlink" Target="https://podminky.urs.cz/item/CS_URS_2023_01/220111436" TargetMode="External" /><Relationship Id="rId39" Type="http://schemas.openxmlformats.org/officeDocument/2006/relationships/hyperlink" Target="https://podminky.urs.cz/item/CS_URS_2023_01/220111741" TargetMode="External" /><Relationship Id="rId40" Type="http://schemas.openxmlformats.org/officeDocument/2006/relationships/hyperlink" Target="https://podminky.urs.cz/item/CS_URS_2023_01/220300605" TargetMode="External" /><Relationship Id="rId41" Type="http://schemas.openxmlformats.org/officeDocument/2006/relationships/hyperlink" Target="https://podminky.urs.cz/item/CS_URS_2023_01/220960003" TargetMode="External" /><Relationship Id="rId42" Type="http://schemas.openxmlformats.org/officeDocument/2006/relationships/hyperlink" Target="https://podminky.urs.cz/item/CS_URS_2023_01/220960021" TargetMode="External" /><Relationship Id="rId43" Type="http://schemas.openxmlformats.org/officeDocument/2006/relationships/hyperlink" Target="https://podminky.urs.cz/item/CS_URS_2023_01/220960036" TargetMode="External" /><Relationship Id="rId44" Type="http://schemas.openxmlformats.org/officeDocument/2006/relationships/hyperlink" Target="https://podminky.urs.cz/item/CS_URS_2023_01/220960041" TargetMode="External" /><Relationship Id="rId45" Type="http://schemas.openxmlformats.org/officeDocument/2006/relationships/hyperlink" Target="https://podminky.urs.cz/item/CS_URS_2023_01/220960042" TargetMode="External" /><Relationship Id="rId46" Type="http://schemas.openxmlformats.org/officeDocument/2006/relationships/hyperlink" Target="https://podminky.urs.cz/item/CS_URS_2023_01/220960096" TargetMode="External" /><Relationship Id="rId47" Type="http://schemas.openxmlformats.org/officeDocument/2006/relationships/hyperlink" Target="https://podminky.urs.cz/item/CS_URS_2023_01/220960101" TargetMode="External" /><Relationship Id="rId48" Type="http://schemas.openxmlformats.org/officeDocument/2006/relationships/hyperlink" Target="https://podminky.urs.cz/item/CS_URS_2023_01/220960102" TargetMode="External" /><Relationship Id="rId49" Type="http://schemas.openxmlformats.org/officeDocument/2006/relationships/hyperlink" Target="https://podminky.urs.cz/item/CS_URS_2023_01/220960113" TargetMode="External" /><Relationship Id="rId50" Type="http://schemas.openxmlformats.org/officeDocument/2006/relationships/hyperlink" Target="https://podminky.urs.cz/item/CS_URS_2023_01/220960116-R" TargetMode="External" /><Relationship Id="rId51" Type="http://schemas.openxmlformats.org/officeDocument/2006/relationships/hyperlink" Target="https://podminky.urs.cz/item/CS_URS_2023_01/220960120" TargetMode="External" /><Relationship Id="rId52" Type="http://schemas.openxmlformats.org/officeDocument/2006/relationships/hyperlink" Target="https://podminky.urs.cz/item/CS_URS_2023_01/220960126" TargetMode="External" /><Relationship Id="rId53" Type="http://schemas.openxmlformats.org/officeDocument/2006/relationships/hyperlink" Target="https://podminky.urs.cz/item/CS_URS_2023_01/220960143" TargetMode="External" /><Relationship Id="rId54" Type="http://schemas.openxmlformats.org/officeDocument/2006/relationships/hyperlink" Target="https://podminky.urs.cz/item/CS_URS_2023_01/220960181" TargetMode="External" /><Relationship Id="rId55" Type="http://schemas.openxmlformats.org/officeDocument/2006/relationships/hyperlink" Target="https://podminky.urs.cz/item/CS_URS_2023_01/220960192" TargetMode="External" /><Relationship Id="rId56" Type="http://schemas.openxmlformats.org/officeDocument/2006/relationships/hyperlink" Target="https://podminky.urs.cz/item/CS_URS_2023_01/220960196" TargetMode="External" /><Relationship Id="rId57" Type="http://schemas.openxmlformats.org/officeDocument/2006/relationships/hyperlink" Target="https://podminky.urs.cz/item/CS_URS_2023_01/220960197" TargetMode="External" /><Relationship Id="rId58" Type="http://schemas.openxmlformats.org/officeDocument/2006/relationships/hyperlink" Target="https://podminky.urs.cz/item/CS_URS_2023_01/220960200" TargetMode="External" /><Relationship Id="rId59" Type="http://schemas.openxmlformats.org/officeDocument/2006/relationships/hyperlink" Target="https://podminky.urs.cz/item/CS_URS_2023_01/220960220" TargetMode="External" /><Relationship Id="rId60" Type="http://schemas.openxmlformats.org/officeDocument/2006/relationships/hyperlink" Target="https://podminky.urs.cz/item/CS_URS_2023_01/220960301" TargetMode="External" /><Relationship Id="rId61" Type="http://schemas.openxmlformats.org/officeDocument/2006/relationships/hyperlink" Target="https://podminky.urs.cz/item/CS_URS_2023_01/220960302" TargetMode="External" /><Relationship Id="rId62" Type="http://schemas.openxmlformats.org/officeDocument/2006/relationships/hyperlink" Target="https://podminky.urs.cz/item/CS_URS_2023_01/220960311" TargetMode="External" /><Relationship Id="rId63" Type="http://schemas.openxmlformats.org/officeDocument/2006/relationships/hyperlink" Target="https://podminky.urs.cz/item/CS_URS_2023_01/220960422" TargetMode="External" /><Relationship Id="rId64" Type="http://schemas.openxmlformats.org/officeDocument/2006/relationships/hyperlink" Target="https://podminky.urs.cz/item/CS_URS_2023_01/220960441" TargetMode="External" /><Relationship Id="rId65" Type="http://schemas.openxmlformats.org/officeDocument/2006/relationships/hyperlink" Target="https://podminky.urs.cz/item/CS_URS_2023_01/220960443" TargetMode="External" /><Relationship Id="rId66" Type="http://schemas.openxmlformats.org/officeDocument/2006/relationships/hyperlink" Target="https://podminky.urs.cz/item/CS_URS_2023_01/220960444" TargetMode="External" /><Relationship Id="rId67" Type="http://schemas.openxmlformats.org/officeDocument/2006/relationships/hyperlink" Target="https://podminky.urs.cz/item/CS_URS_2023_01/228960003" TargetMode="External" /><Relationship Id="rId68" Type="http://schemas.openxmlformats.org/officeDocument/2006/relationships/hyperlink" Target="https://podminky.urs.cz/item/CS_URS_2023_01/228960021" TargetMode="External" /><Relationship Id="rId69" Type="http://schemas.openxmlformats.org/officeDocument/2006/relationships/hyperlink" Target="https://podminky.urs.cz/item/CS_URS_2023_01/228960036" TargetMode="External" /><Relationship Id="rId70" Type="http://schemas.openxmlformats.org/officeDocument/2006/relationships/hyperlink" Target="https://podminky.urs.cz/item/CS_URS_2023_01/228960041" TargetMode="External" /><Relationship Id="rId71" Type="http://schemas.openxmlformats.org/officeDocument/2006/relationships/hyperlink" Target="https://podminky.urs.cz/item/CS_URS_2023_01/228960042" TargetMode="External" /><Relationship Id="rId72" Type="http://schemas.openxmlformats.org/officeDocument/2006/relationships/hyperlink" Target="https://podminky.urs.cz/item/CS_URS_2023_01/228960113" TargetMode="External" /><Relationship Id="rId73" Type="http://schemas.openxmlformats.org/officeDocument/2006/relationships/hyperlink" Target="https://podminky.urs.cz/item/CS_URS_2023_01/228960116-R" TargetMode="External" /><Relationship Id="rId74" Type="http://schemas.openxmlformats.org/officeDocument/2006/relationships/hyperlink" Target="https://podminky.urs.cz/item/CS_URS_2023_01/228960119" TargetMode="External" /><Relationship Id="rId75" Type="http://schemas.openxmlformats.org/officeDocument/2006/relationships/hyperlink" Target="https://podminky.urs.cz/item/CS_URS_2023_01/228960126" TargetMode="External" /><Relationship Id="rId76" Type="http://schemas.openxmlformats.org/officeDocument/2006/relationships/hyperlink" Target="https://podminky.urs.cz/item/CS_URS_2023_01/228960143" TargetMode="External" /><Relationship Id="rId77" Type="http://schemas.openxmlformats.org/officeDocument/2006/relationships/hyperlink" Target="https://podminky.urs.cz/item/CS_URS_2023_01/228960181" TargetMode="External" /><Relationship Id="rId78" Type="http://schemas.openxmlformats.org/officeDocument/2006/relationships/hyperlink" Target="https://podminky.urs.cz/item/CS_URS_2023_01/460010024" TargetMode="External" /><Relationship Id="rId79" Type="http://schemas.openxmlformats.org/officeDocument/2006/relationships/hyperlink" Target="https://podminky.urs.cz/item/CS_URS_2023_01/460010025" TargetMode="External" /><Relationship Id="rId80" Type="http://schemas.openxmlformats.org/officeDocument/2006/relationships/hyperlink" Target="https://podminky.urs.cz/item/CS_URS_2023_01/460131113" TargetMode="External" /><Relationship Id="rId81" Type="http://schemas.openxmlformats.org/officeDocument/2006/relationships/hyperlink" Target="https://podminky.urs.cz/item/CS_URS_2023_01/460161152" TargetMode="External" /><Relationship Id="rId82" Type="http://schemas.openxmlformats.org/officeDocument/2006/relationships/hyperlink" Target="https://podminky.urs.cz/item/CS_URS_2023_01/460341113" TargetMode="External" /><Relationship Id="rId83" Type="http://schemas.openxmlformats.org/officeDocument/2006/relationships/hyperlink" Target="https://podminky.urs.cz/item/CS_URS_2023_01/460341121" TargetMode="External" /><Relationship Id="rId84" Type="http://schemas.openxmlformats.org/officeDocument/2006/relationships/hyperlink" Target="https://podminky.urs.cz/item/CS_URS_2023_01/460431162" TargetMode="External" /><Relationship Id="rId85" Type="http://schemas.openxmlformats.org/officeDocument/2006/relationships/hyperlink" Target="https://podminky.urs.cz/item/CS_URS_2023_01/460641113" TargetMode="External" /><Relationship Id="rId86" Type="http://schemas.openxmlformats.org/officeDocument/2006/relationships/hyperlink" Target="https://podminky.urs.cz/item/CS_URS_2023_01/460641123" TargetMode="External" /><Relationship Id="rId87" Type="http://schemas.openxmlformats.org/officeDocument/2006/relationships/hyperlink" Target="https://podminky.urs.cz/item/CS_URS_2023_01/460641212" TargetMode="External" /><Relationship Id="rId88" Type="http://schemas.openxmlformats.org/officeDocument/2006/relationships/hyperlink" Target="https://podminky.urs.cz/item/CS_URS_2023_01/460641411" TargetMode="External" /><Relationship Id="rId89" Type="http://schemas.openxmlformats.org/officeDocument/2006/relationships/hyperlink" Target="https://podminky.urs.cz/item/CS_URS_2023_01/460641412" TargetMode="External" /><Relationship Id="rId90" Type="http://schemas.openxmlformats.org/officeDocument/2006/relationships/hyperlink" Target="https://podminky.urs.cz/item/CS_URS_2023_01/460661512" TargetMode="External" /><Relationship Id="rId91" Type="http://schemas.openxmlformats.org/officeDocument/2006/relationships/hyperlink" Target="https://podminky.urs.cz/item/CS_URS_2023_01/468051131" TargetMode="External" /><Relationship Id="rId92" Type="http://schemas.openxmlformats.org/officeDocument/2006/relationships/hyperlink" Target="https://podminky.urs.cz/item/CS_URS_2023_01/469972111" TargetMode="External" /><Relationship Id="rId93" Type="http://schemas.openxmlformats.org/officeDocument/2006/relationships/hyperlink" Target="https://podminky.urs.cz/item/CS_URS_2023_01/469973112" TargetMode="External" /><Relationship Id="rId94" Type="http://schemas.openxmlformats.org/officeDocument/2006/relationships/hyperlink" Target="https://podminky.urs.cz/item/CS_URS_2023_01/HZS3222" TargetMode="External" /><Relationship Id="rId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14111112" TargetMode="External" /><Relationship Id="rId2" Type="http://schemas.openxmlformats.org/officeDocument/2006/relationships/hyperlink" Target="https://podminky.urs.cz/item/CS_URS_2023_01/210812011" TargetMode="External" /><Relationship Id="rId3" Type="http://schemas.openxmlformats.org/officeDocument/2006/relationships/hyperlink" Target="https://podminky.urs.cz/item/CS_URS_2023_01/220110346" TargetMode="External" /><Relationship Id="rId4" Type="http://schemas.openxmlformats.org/officeDocument/2006/relationships/hyperlink" Target="https://podminky.urs.cz/item/CS_URS_2023_01/220731041" TargetMode="External" /><Relationship Id="rId5" Type="http://schemas.openxmlformats.org/officeDocument/2006/relationships/hyperlink" Target="https://podminky.urs.cz/item/CS_URS_2023_01/220731051" TargetMode="External" /><Relationship Id="rId6" Type="http://schemas.openxmlformats.org/officeDocument/2006/relationships/hyperlink" Target="https://podminky.urs.cz/item/CS_URS_2023_01/220960228" TargetMode="External" /><Relationship Id="rId7" Type="http://schemas.openxmlformats.org/officeDocument/2006/relationships/hyperlink" Target="https://podminky.urs.cz/item/CS_URS_2023_01/220960300" TargetMode="External" /><Relationship Id="rId8" Type="http://schemas.openxmlformats.org/officeDocument/2006/relationships/hyperlink" Target="https://podminky.urs.cz/item/CS_URS_2023_01/HZS3222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57</v>
      </c>
      <c r="U35" s="56"/>
      <c r="V35" s="56"/>
      <c r="W35" s="56"/>
      <c r="X35" s="58" t="s">
        <v>58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0118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SSZ a instalace MUR na PPCH ulice Královéhradecká, silnice I/14, Ústí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Ústí nad Orlicí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6. 2. 2023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TEPVOS, spol. s r.o.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AŽD Praha, s.r.o.</v>
      </c>
      <c r="AN49" s="66"/>
      <c r="AO49" s="66"/>
      <c r="AP49" s="66"/>
      <c r="AQ49" s="42"/>
      <c r="AR49" s="46"/>
      <c r="AS49" s="76" t="s">
        <v>60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>AŽD Praha,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61</v>
      </c>
      <c r="D52" s="89"/>
      <c r="E52" s="89"/>
      <c r="F52" s="89"/>
      <c r="G52" s="89"/>
      <c r="H52" s="90"/>
      <c r="I52" s="91" t="s">
        <v>62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63</v>
      </c>
      <c r="AH52" s="89"/>
      <c r="AI52" s="89"/>
      <c r="AJ52" s="89"/>
      <c r="AK52" s="89"/>
      <c r="AL52" s="89"/>
      <c r="AM52" s="89"/>
      <c r="AN52" s="91" t="s">
        <v>64</v>
      </c>
      <c r="AO52" s="89"/>
      <c r="AP52" s="89"/>
      <c r="AQ52" s="93" t="s">
        <v>65</v>
      </c>
      <c r="AR52" s="46"/>
      <c r="AS52" s="94" t="s">
        <v>66</v>
      </c>
      <c r="AT52" s="95" t="s">
        <v>67</v>
      </c>
      <c r="AU52" s="95" t="s">
        <v>68</v>
      </c>
      <c r="AV52" s="95" t="s">
        <v>69</v>
      </c>
      <c r="AW52" s="95" t="s">
        <v>70</v>
      </c>
      <c r="AX52" s="95" t="s">
        <v>71</v>
      </c>
      <c r="AY52" s="95" t="s">
        <v>72</v>
      </c>
      <c r="AZ52" s="95" t="s">
        <v>73</v>
      </c>
      <c r="BA52" s="95" t="s">
        <v>74</v>
      </c>
      <c r="BB52" s="95" t="s">
        <v>75</v>
      </c>
      <c r="BC52" s="95" t="s">
        <v>76</v>
      </c>
      <c r="BD52" s="96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79</v>
      </c>
      <c r="BT54" s="111" t="s">
        <v>80</v>
      </c>
      <c r="BU54" s="112" t="s">
        <v>81</v>
      </c>
      <c r="BV54" s="111" t="s">
        <v>82</v>
      </c>
      <c r="BW54" s="111" t="s">
        <v>5</v>
      </c>
      <c r="BX54" s="111" t="s">
        <v>83</v>
      </c>
      <c r="CL54" s="111" t="s">
        <v>19</v>
      </c>
    </row>
    <row r="55" s="7" customFormat="1" ht="16.5" customHeight="1">
      <c r="A55" s="113" t="s">
        <v>84</v>
      </c>
      <c r="B55" s="114"/>
      <c r="C55" s="115"/>
      <c r="D55" s="116" t="s">
        <v>85</v>
      </c>
      <c r="E55" s="116"/>
      <c r="F55" s="116"/>
      <c r="G55" s="116"/>
      <c r="H55" s="116"/>
      <c r="I55" s="117"/>
      <c r="J55" s="116" t="s">
        <v>86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401 - Rekonstrukce SSZ'!J30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87</v>
      </c>
      <c r="AR55" s="120"/>
      <c r="AS55" s="121">
        <v>0</v>
      </c>
      <c r="AT55" s="122">
        <f>ROUND(SUM(AV55:AW55),2)</f>
        <v>0</v>
      </c>
      <c r="AU55" s="123">
        <f>'SO 401 - Rekonstrukce SSZ'!P90</f>
        <v>0</v>
      </c>
      <c r="AV55" s="122">
        <f>'SO 401 - Rekonstrukce SSZ'!J33</f>
        <v>0</v>
      </c>
      <c r="AW55" s="122">
        <f>'SO 401 - Rekonstrukce SSZ'!J34</f>
        <v>0</v>
      </c>
      <c r="AX55" s="122">
        <f>'SO 401 - Rekonstrukce SSZ'!J35</f>
        <v>0</v>
      </c>
      <c r="AY55" s="122">
        <f>'SO 401 - Rekonstrukce SSZ'!J36</f>
        <v>0</v>
      </c>
      <c r="AZ55" s="122">
        <f>'SO 401 - Rekonstrukce SSZ'!F33</f>
        <v>0</v>
      </c>
      <c r="BA55" s="122">
        <f>'SO 401 - Rekonstrukce SSZ'!F34</f>
        <v>0</v>
      </c>
      <c r="BB55" s="122">
        <f>'SO 401 - Rekonstrukce SSZ'!F35</f>
        <v>0</v>
      </c>
      <c r="BC55" s="122">
        <f>'SO 401 - Rekonstrukce SSZ'!F36</f>
        <v>0</v>
      </c>
      <c r="BD55" s="124">
        <f>'SO 401 - Rekonstrukce SSZ'!F37</f>
        <v>0</v>
      </c>
      <c r="BE55" s="7"/>
      <c r="BT55" s="125" t="s">
        <v>88</v>
      </c>
      <c r="BV55" s="125" t="s">
        <v>82</v>
      </c>
      <c r="BW55" s="125" t="s">
        <v>89</v>
      </c>
      <c r="BX55" s="125" t="s">
        <v>5</v>
      </c>
      <c r="CL55" s="125" t="s">
        <v>19</v>
      </c>
      <c r="CM55" s="125" t="s">
        <v>90</v>
      </c>
    </row>
    <row r="56" s="7" customFormat="1" ht="16.5" customHeight="1">
      <c r="A56" s="113" t="s">
        <v>84</v>
      </c>
      <c r="B56" s="114"/>
      <c r="C56" s="115"/>
      <c r="D56" s="116" t="s">
        <v>91</v>
      </c>
      <c r="E56" s="116"/>
      <c r="F56" s="116"/>
      <c r="G56" s="116"/>
      <c r="H56" s="116"/>
      <c r="I56" s="117"/>
      <c r="J56" s="116" t="s">
        <v>92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402 - Měření úsekové r...'!J30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1">
        <v>0</v>
      </c>
      <c r="AT56" s="122">
        <f>ROUND(SUM(AV56:AW56),2)</f>
        <v>0</v>
      </c>
      <c r="AU56" s="123">
        <f>'SO 402 - Měření úsekové r...'!P85</f>
        <v>0</v>
      </c>
      <c r="AV56" s="122">
        <f>'SO 402 - Měření úsekové r...'!J33</f>
        <v>0</v>
      </c>
      <c r="AW56" s="122">
        <f>'SO 402 - Měření úsekové r...'!J34</f>
        <v>0</v>
      </c>
      <c r="AX56" s="122">
        <f>'SO 402 - Měření úsekové r...'!J35</f>
        <v>0</v>
      </c>
      <c r="AY56" s="122">
        <f>'SO 402 - Měření úsekové r...'!J36</f>
        <v>0</v>
      </c>
      <c r="AZ56" s="122">
        <f>'SO 402 - Měření úsekové r...'!F33</f>
        <v>0</v>
      </c>
      <c r="BA56" s="122">
        <f>'SO 402 - Měření úsekové r...'!F34</f>
        <v>0</v>
      </c>
      <c r="BB56" s="122">
        <f>'SO 402 - Měření úsekové r...'!F35</f>
        <v>0</v>
      </c>
      <c r="BC56" s="122">
        <f>'SO 402 - Měření úsekové r...'!F36</f>
        <v>0</v>
      </c>
      <c r="BD56" s="124">
        <f>'SO 402 - Měření úsekové r...'!F37</f>
        <v>0</v>
      </c>
      <c r="BE56" s="7"/>
      <c r="BT56" s="125" t="s">
        <v>88</v>
      </c>
      <c r="BV56" s="125" t="s">
        <v>82</v>
      </c>
      <c r="BW56" s="125" t="s">
        <v>93</v>
      </c>
      <c r="BX56" s="125" t="s">
        <v>5</v>
      </c>
      <c r="CL56" s="125" t="s">
        <v>19</v>
      </c>
      <c r="CM56" s="125" t="s">
        <v>90</v>
      </c>
    </row>
    <row r="57" s="7" customFormat="1" ht="24.75" customHeight="1">
      <c r="A57" s="113" t="s">
        <v>84</v>
      </c>
      <c r="B57" s="114"/>
      <c r="C57" s="115"/>
      <c r="D57" s="116" t="s">
        <v>94</v>
      </c>
      <c r="E57" s="116"/>
      <c r="F57" s="116"/>
      <c r="G57" s="116"/>
      <c r="H57" s="116"/>
      <c r="I57" s="117"/>
      <c r="J57" s="116" t="s">
        <v>95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'SW - Systém ke zpracování...'!J30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87</v>
      </c>
      <c r="AR57" s="120"/>
      <c r="AS57" s="121">
        <v>0</v>
      </c>
      <c r="AT57" s="122">
        <f>ROUND(SUM(AV57:AW57),2)</f>
        <v>0</v>
      </c>
      <c r="AU57" s="123">
        <f>'SW - Systém ke zpracování...'!P80</f>
        <v>0</v>
      </c>
      <c r="AV57" s="122">
        <f>'SW - Systém ke zpracování...'!J33</f>
        <v>0</v>
      </c>
      <c r="AW57" s="122">
        <f>'SW - Systém ke zpracování...'!J34</f>
        <v>0</v>
      </c>
      <c r="AX57" s="122">
        <f>'SW - Systém ke zpracování...'!J35</f>
        <v>0</v>
      </c>
      <c r="AY57" s="122">
        <f>'SW - Systém ke zpracování...'!J36</f>
        <v>0</v>
      </c>
      <c r="AZ57" s="122">
        <f>'SW - Systém ke zpracování...'!F33</f>
        <v>0</v>
      </c>
      <c r="BA57" s="122">
        <f>'SW - Systém ke zpracování...'!F34</f>
        <v>0</v>
      </c>
      <c r="BB57" s="122">
        <f>'SW - Systém ke zpracování...'!F35</f>
        <v>0</v>
      </c>
      <c r="BC57" s="122">
        <f>'SW - Systém ke zpracování...'!F36</f>
        <v>0</v>
      </c>
      <c r="BD57" s="124">
        <f>'SW - Systém ke zpracování...'!F37</f>
        <v>0</v>
      </c>
      <c r="BE57" s="7"/>
      <c r="BT57" s="125" t="s">
        <v>88</v>
      </c>
      <c r="BV57" s="125" t="s">
        <v>82</v>
      </c>
      <c r="BW57" s="125" t="s">
        <v>96</v>
      </c>
      <c r="BX57" s="125" t="s">
        <v>5</v>
      </c>
      <c r="CL57" s="125" t="s">
        <v>19</v>
      </c>
      <c r="CM57" s="125" t="s">
        <v>90</v>
      </c>
    </row>
    <row r="58" s="7" customFormat="1" ht="16.5" customHeight="1">
      <c r="A58" s="113" t="s">
        <v>84</v>
      </c>
      <c r="B58" s="114"/>
      <c r="C58" s="115"/>
      <c r="D58" s="116" t="s">
        <v>97</v>
      </c>
      <c r="E58" s="116"/>
      <c r="F58" s="116"/>
      <c r="G58" s="116"/>
      <c r="H58" s="116"/>
      <c r="I58" s="117"/>
      <c r="J58" s="116" t="s">
        <v>98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rozpočtové...'!J30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87</v>
      </c>
      <c r="AR58" s="120"/>
      <c r="AS58" s="126">
        <v>0</v>
      </c>
      <c r="AT58" s="127">
        <f>ROUND(SUM(AV58:AW58),2)</f>
        <v>0</v>
      </c>
      <c r="AU58" s="128">
        <f>'VRN - Vedlejší rozpočtové...'!P84</f>
        <v>0</v>
      </c>
      <c r="AV58" s="127">
        <f>'VRN - Vedlejší rozpočtové...'!J33</f>
        <v>0</v>
      </c>
      <c r="AW58" s="127">
        <f>'VRN - Vedlejší rozpočtové...'!J34</f>
        <v>0</v>
      </c>
      <c r="AX58" s="127">
        <f>'VRN - Vedlejší rozpočtové...'!J35</f>
        <v>0</v>
      </c>
      <c r="AY58" s="127">
        <f>'VRN - Vedlejší rozpočtové...'!J36</f>
        <v>0</v>
      </c>
      <c r="AZ58" s="127">
        <f>'VRN - Vedlejší rozpočtové...'!F33</f>
        <v>0</v>
      </c>
      <c r="BA58" s="127">
        <f>'VRN - Vedlejší rozpočtové...'!F34</f>
        <v>0</v>
      </c>
      <c r="BB58" s="127">
        <f>'VRN - Vedlejší rozpočtové...'!F35</f>
        <v>0</v>
      </c>
      <c r="BC58" s="127">
        <f>'VRN - Vedlejší rozpočtové...'!F36</f>
        <v>0</v>
      </c>
      <c r="BD58" s="129">
        <f>'VRN - Vedlejší rozpočtové...'!F37</f>
        <v>0</v>
      </c>
      <c r="BE58" s="7"/>
      <c r="BT58" s="125" t="s">
        <v>88</v>
      </c>
      <c r="BV58" s="125" t="s">
        <v>82</v>
      </c>
      <c r="BW58" s="125" t="s">
        <v>99</v>
      </c>
      <c r="BX58" s="125" t="s">
        <v>5</v>
      </c>
      <c r="CL58" s="125" t="s">
        <v>19</v>
      </c>
      <c r="CM58" s="125" t="s">
        <v>90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5+0xkL3sOATHBuHKuqvf+7NaTinm6ecTcR93UpHCBD2djBM9o67jsBjvycCk6TZY0k0b8g+47kZV49U9XAYQdg==" hashValue="fD84vt0gsBRbWGqdH174LyFakJIEpoMudYKyDHmUv9ZFfMLTz5ZDgfUMZlJs98Sv58XO59vm3ElSK4BG74SmO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401 - Rekonstrukce SSZ'!C2" display="/"/>
    <hyperlink ref="A56" location="'SO 402 - Měření úsekové r...'!C2" display="/"/>
    <hyperlink ref="A57" location="'SW - Systém ke zpracování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SSZ a instalace MUR na PPCH ulice Královéhradecká, silnice I/14, Ústí nad Orlicí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6. 2. 2023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ROUND((SUM(BE90:BE784)),  2)</f>
        <v>0</v>
      </c>
      <c r="G33" s="40"/>
      <c r="H33" s="40"/>
      <c r="I33" s="150">
        <v>0.20999999999999999</v>
      </c>
      <c r="J33" s="149">
        <f>ROUND(((SUM(BE90:BE784))*I33),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ROUND((SUM(BF90:BF784)),  2)</f>
        <v>0</v>
      </c>
      <c r="G34" s="40"/>
      <c r="H34" s="40"/>
      <c r="I34" s="150">
        <v>0.14999999999999999</v>
      </c>
      <c r="J34" s="149">
        <f>ROUND(((SUM(BF90:BF784))*I34),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ROUND((SUM(BG90:BG784)),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ROUND((SUM(BH90:BH784)),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ROUND((SUM(BI90:BI784)),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SSZ a instalace MUR na PPCH ulice Královéhradecká, silnice I/14, Ústí nad Orlicí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Rekonstrukce SSZ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Ústí nad Orlicí </v>
      </c>
      <c r="G52" s="42"/>
      <c r="H52" s="42"/>
      <c r="I52" s="33" t="s">
        <v>24</v>
      </c>
      <c r="J52" s="74" t="str">
        <f>IF(J12="","",J12)</f>
        <v>6. 2. 2023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TEPVOS, spol. s r.o.</v>
      </c>
      <c r="G54" s="42"/>
      <c r="H54" s="42"/>
      <c r="I54" s="33" t="s">
        <v>38</v>
      </c>
      <c r="J54" s="38" t="str">
        <f>E21</f>
        <v>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AŽD Praha,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J176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J225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J247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113</v>
      </c>
      <c r="E66" s="170"/>
      <c r="F66" s="170"/>
      <c r="G66" s="170"/>
      <c r="H66" s="170"/>
      <c r="I66" s="170"/>
      <c r="J66" s="171">
        <f>J256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J257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115</v>
      </c>
      <c r="E68" s="176"/>
      <c r="F68" s="176"/>
      <c r="G68" s="176"/>
      <c r="H68" s="176"/>
      <c r="I68" s="176"/>
      <c r="J68" s="177">
        <f>J342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116</v>
      </c>
      <c r="E69" s="176"/>
      <c r="F69" s="176"/>
      <c r="G69" s="176"/>
      <c r="H69" s="176"/>
      <c r="I69" s="176"/>
      <c r="J69" s="177">
        <f>J680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117</v>
      </c>
      <c r="E70" s="170"/>
      <c r="F70" s="170"/>
      <c r="G70" s="170"/>
      <c r="H70" s="170"/>
      <c r="I70" s="170"/>
      <c r="J70" s="171">
        <f>J779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118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Rekonstrukce SSZ a instalace MUR na PPCH ulice Královéhradecká, silnice I/14, Ústí nad Orlicí</v>
      </c>
      <c r="F80" s="33"/>
      <c r="G80" s="33"/>
      <c r="H80" s="33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101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401 - Rekonstrukce SSZ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22</v>
      </c>
      <c r="D84" s="42"/>
      <c r="E84" s="42"/>
      <c r="F84" s="28" t="str">
        <f>F12</f>
        <v xml:space="preserve">Ústí nad Orlicí </v>
      </c>
      <c r="G84" s="42"/>
      <c r="H84" s="42"/>
      <c r="I84" s="33" t="s">
        <v>24</v>
      </c>
      <c r="J84" s="74" t="str">
        <f>IF(J12="","",J12)</f>
        <v>6. 2. 2023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30</v>
      </c>
      <c r="D86" s="42"/>
      <c r="E86" s="42"/>
      <c r="F86" s="28" t="str">
        <f>E15</f>
        <v>TEPVOS, spol. s r.o.</v>
      </c>
      <c r="G86" s="42"/>
      <c r="H86" s="42"/>
      <c r="I86" s="33" t="s">
        <v>38</v>
      </c>
      <c r="J86" s="38" t="str">
        <f>E21</f>
        <v>AŽD Praha,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36</v>
      </c>
      <c r="D87" s="42"/>
      <c r="E87" s="42"/>
      <c r="F87" s="28" t="str">
        <f>IF(E18="","",E18)</f>
        <v>Vyplň údaj</v>
      </c>
      <c r="G87" s="42"/>
      <c r="H87" s="42"/>
      <c r="I87" s="33" t="s">
        <v>43</v>
      </c>
      <c r="J87" s="38" t="str">
        <f>E24</f>
        <v>AŽD Praha,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119</v>
      </c>
      <c r="D89" s="182" t="s">
        <v>65</v>
      </c>
      <c r="E89" s="182" t="s">
        <v>61</v>
      </c>
      <c r="F89" s="182" t="s">
        <v>62</v>
      </c>
      <c r="G89" s="182" t="s">
        <v>120</v>
      </c>
      <c r="H89" s="182" t="s">
        <v>121</v>
      </c>
      <c r="I89" s="182" t="s">
        <v>122</v>
      </c>
      <c r="J89" s="182" t="s">
        <v>105</v>
      </c>
      <c r="K89" s="183" t="s">
        <v>123</v>
      </c>
      <c r="L89" s="184"/>
      <c r="M89" s="94" t="s">
        <v>19</v>
      </c>
      <c r="N89" s="95" t="s">
        <v>50</v>
      </c>
      <c r="O89" s="95" t="s">
        <v>124</v>
      </c>
      <c r="P89" s="95" t="s">
        <v>125</v>
      </c>
      <c r="Q89" s="95" t="s">
        <v>126</v>
      </c>
      <c r="R89" s="95" t="s">
        <v>127</v>
      </c>
      <c r="S89" s="95" t="s">
        <v>128</v>
      </c>
      <c r="T89" s="96" t="s">
        <v>129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130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P91+P256+P779</f>
        <v>0</v>
      </c>
      <c r="Q90" s="98"/>
      <c r="R90" s="187">
        <f>R91+R256+R779</f>
        <v>6.1860538199999997</v>
      </c>
      <c r="S90" s="98"/>
      <c r="T90" s="188">
        <f>T91+T256+T779</f>
        <v>24.479300000000002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79</v>
      </c>
      <c r="AU90" s="18" t="s">
        <v>106</v>
      </c>
      <c r="BK90" s="189">
        <f>BK91+BK256+BK779</f>
        <v>0</v>
      </c>
    </row>
    <row r="91" s="12" customFormat="1" ht="25.92" customHeight="1">
      <c r="A91" s="12"/>
      <c r="B91" s="190"/>
      <c r="C91" s="191"/>
      <c r="D91" s="192" t="s">
        <v>79</v>
      </c>
      <c r="E91" s="193" t="s">
        <v>131</v>
      </c>
      <c r="F91" s="193" t="s">
        <v>132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P92+P122+P176+P225+P247</f>
        <v>0</v>
      </c>
      <c r="Q91" s="198"/>
      <c r="R91" s="199">
        <f>R92+R122+R176+R225+R247</f>
        <v>1.6097434799999999</v>
      </c>
      <c r="S91" s="198"/>
      <c r="T91" s="200">
        <f>T92+T122+T176+T225+T247</f>
        <v>5.6929999999999996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88</v>
      </c>
      <c r="AT91" s="202" t="s">
        <v>79</v>
      </c>
      <c r="AU91" s="202" t="s">
        <v>80</v>
      </c>
      <c r="AY91" s="201" t="s">
        <v>133</v>
      </c>
      <c r="BK91" s="203">
        <f>BK92+BK122+BK176+BK225+BK247</f>
        <v>0</v>
      </c>
    </row>
    <row r="92" s="12" customFormat="1" ht="22.8" customHeight="1">
      <c r="A92" s="12"/>
      <c r="B92" s="190"/>
      <c r="C92" s="191"/>
      <c r="D92" s="192" t="s">
        <v>79</v>
      </c>
      <c r="E92" s="204" t="s">
        <v>88</v>
      </c>
      <c r="F92" s="204" t="s">
        <v>134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SUM(P93:P121)</f>
        <v>0</v>
      </c>
      <c r="Q92" s="198"/>
      <c r="R92" s="199">
        <f>SUM(R93:R121)</f>
        <v>0</v>
      </c>
      <c r="S92" s="198"/>
      <c r="T92" s="200">
        <f>SUM(T93:T121)</f>
        <v>5.6849999999999996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88</v>
      </c>
      <c r="AT92" s="202" t="s">
        <v>79</v>
      </c>
      <c r="AU92" s="202" t="s">
        <v>88</v>
      </c>
      <c r="AY92" s="201" t="s">
        <v>133</v>
      </c>
      <c r="BK92" s="203">
        <f>SUM(BK93:BK121)</f>
        <v>0</v>
      </c>
    </row>
    <row r="93" s="2" customFormat="1" ht="37.8" customHeight="1">
      <c r="A93" s="40"/>
      <c r="B93" s="41"/>
      <c r="C93" s="206" t="s">
        <v>88</v>
      </c>
      <c r="D93" s="206" t="s">
        <v>135</v>
      </c>
      <c r="E93" s="207" t="s">
        <v>136</v>
      </c>
      <c r="F93" s="208" t="s">
        <v>137</v>
      </c>
      <c r="G93" s="209" t="s">
        <v>138</v>
      </c>
      <c r="H93" s="210">
        <v>16.399999999999999</v>
      </c>
      <c r="I93" s="211"/>
      <c r="J93" s="212">
        <f>ROUND(I93*H93,2)</f>
        <v>0</v>
      </c>
      <c r="K93" s="208" t="s">
        <v>139</v>
      </c>
      <c r="L93" s="46"/>
      <c r="M93" s="213" t="s">
        <v>19</v>
      </c>
      <c r="N93" s="214" t="s">
        <v>51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4.2639999999999993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140</v>
      </c>
      <c r="AT93" s="217" t="s">
        <v>135</v>
      </c>
      <c r="AU93" s="217" t="s">
        <v>90</v>
      </c>
      <c r="AY93" s="18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88</v>
      </c>
      <c r="BK93" s="218">
        <f>ROUND(I93*H93,2)</f>
        <v>0</v>
      </c>
      <c r="BL93" s="18" t="s">
        <v>140</v>
      </c>
      <c r="BM93" s="217" t="s">
        <v>141</v>
      </c>
    </row>
    <row r="94" s="2" customFormat="1">
      <c r="A94" s="40"/>
      <c r="B94" s="41"/>
      <c r="C94" s="42"/>
      <c r="D94" s="219" t="s">
        <v>142</v>
      </c>
      <c r="E94" s="42"/>
      <c r="F94" s="220" t="s">
        <v>143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142</v>
      </c>
      <c r="AU94" s="18" t="s">
        <v>90</v>
      </c>
    </row>
    <row r="95" s="13" customFormat="1">
      <c r="A95" s="13"/>
      <c r="B95" s="224"/>
      <c r="C95" s="225"/>
      <c r="D95" s="226" t="s">
        <v>144</v>
      </c>
      <c r="E95" s="227" t="s">
        <v>19</v>
      </c>
      <c r="F95" s="228" t="s">
        <v>145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144</v>
      </c>
      <c r="AU95" s="234" t="s">
        <v>90</v>
      </c>
      <c r="AV95" s="13" t="s">
        <v>88</v>
      </c>
      <c r="AW95" s="13" t="s">
        <v>42</v>
      </c>
      <c r="AX95" s="13" t="s">
        <v>80</v>
      </c>
      <c r="AY95" s="234" t="s">
        <v>133</v>
      </c>
    </row>
    <row r="96" s="13" customFormat="1">
      <c r="A96" s="13"/>
      <c r="B96" s="224"/>
      <c r="C96" s="225"/>
      <c r="D96" s="226" t="s">
        <v>144</v>
      </c>
      <c r="E96" s="227" t="s">
        <v>19</v>
      </c>
      <c r="F96" s="228" t="s">
        <v>146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144</v>
      </c>
      <c r="AU96" s="234" t="s">
        <v>90</v>
      </c>
      <c r="AV96" s="13" t="s">
        <v>88</v>
      </c>
      <c r="AW96" s="13" t="s">
        <v>42</v>
      </c>
      <c r="AX96" s="13" t="s">
        <v>80</v>
      </c>
      <c r="AY96" s="234" t="s">
        <v>133</v>
      </c>
    </row>
    <row r="97" s="14" customFormat="1">
      <c r="A97" s="14"/>
      <c r="B97" s="235"/>
      <c r="C97" s="236"/>
      <c r="D97" s="226" t="s">
        <v>144</v>
      </c>
      <c r="E97" s="237" t="s">
        <v>19</v>
      </c>
      <c r="F97" s="238" t="s">
        <v>147</v>
      </c>
      <c r="G97" s="236"/>
      <c r="H97" s="239">
        <v>11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144</v>
      </c>
      <c r="AU97" s="245" t="s">
        <v>90</v>
      </c>
      <c r="AV97" s="14" t="s">
        <v>90</v>
      </c>
      <c r="AW97" s="14" t="s">
        <v>42</v>
      </c>
      <c r="AX97" s="14" t="s">
        <v>80</v>
      </c>
      <c r="AY97" s="245" t="s">
        <v>133</v>
      </c>
    </row>
    <row r="98" s="13" customFormat="1">
      <c r="A98" s="13"/>
      <c r="B98" s="224"/>
      <c r="C98" s="225"/>
      <c r="D98" s="226" t="s">
        <v>144</v>
      </c>
      <c r="E98" s="227" t="s">
        <v>19</v>
      </c>
      <c r="F98" s="228" t="s">
        <v>148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144</v>
      </c>
      <c r="AU98" s="234" t="s">
        <v>90</v>
      </c>
      <c r="AV98" s="13" t="s">
        <v>88</v>
      </c>
      <c r="AW98" s="13" t="s">
        <v>42</v>
      </c>
      <c r="AX98" s="13" t="s">
        <v>80</v>
      </c>
      <c r="AY98" s="234" t="s">
        <v>133</v>
      </c>
    </row>
    <row r="99" s="14" customFormat="1">
      <c r="A99" s="14"/>
      <c r="B99" s="235"/>
      <c r="C99" s="236"/>
      <c r="D99" s="226" t="s">
        <v>144</v>
      </c>
      <c r="E99" s="237" t="s">
        <v>19</v>
      </c>
      <c r="F99" s="238" t="s">
        <v>149</v>
      </c>
      <c r="G99" s="236"/>
      <c r="H99" s="239">
        <v>5.4000000000000004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144</v>
      </c>
      <c r="AU99" s="245" t="s">
        <v>90</v>
      </c>
      <c r="AV99" s="14" t="s">
        <v>90</v>
      </c>
      <c r="AW99" s="14" t="s">
        <v>42</v>
      </c>
      <c r="AX99" s="14" t="s">
        <v>80</v>
      </c>
      <c r="AY99" s="245" t="s">
        <v>133</v>
      </c>
    </row>
    <row r="100" s="15" customFormat="1">
      <c r="A100" s="15"/>
      <c r="B100" s="246"/>
      <c r="C100" s="247"/>
      <c r="D100" s="226" t="s">
        <v>144</v>
      </c>
      <c r="E100" s="248" t="s">
        <v>19</v>
      </c>
      <c r="F100" s="249" t="s">
        <v>150</v>
      </c>
      <c r="G100" s="247"/>
      <c r="H100" s="250">
        <v>16.399999999999999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144</v>
      </c>
      <c r="AU100" s="256" t="s">
        <v>90</v>
      </c>
      <c r="AV100" s="15" t="s">
        <v>140</v>
      </c>
      <c r="AW100" s="15" t="s">
        <v>42</v>
      </c>
      <c r="AX100" s="15" t="s">
        <v>88</v>
      </c>
      <c r="AY100" s="256" t="s">
        <v>133</v>
      </c>
    </row>
    <row r="101" s="2" customFormat="1" ht="24.15" customHeight="1">
      <c r="A101" s="40"/>
      <c r="B101" s="41"/>
      <c r="C101" s="206" t="s">
        <v>90</v>
      </c>
      <c r="D101" s="206" t="s">
        <v>135</v>
      </c>
      <c r="E101" s="207" t="s">
        <v>151</v>
      </c>
      <c r="F101" s="208" t="s">
        <v>152</v>
      </c>
      <c r="G101" s="209" t="s">
        <v>138</v>
      </c>
      <c r="H101" s="210">
        <v>14.5</v>
      </c>
      <c r="I101" s="211"/>
      <c r="J101" s="212">
        <f>ROUND(I101*H101,2)</f>
        <v>0</v>
      </c>
      <c r="K101" s="208" t="s">
        <v>139</v>
      </c>
      <c r="L101" s="46"/>
      <c r="M101" s="213" t="s">
        <v>19</v>
      </c>
      <c r="N101" s="214" t="s">
        <v>51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0.098000000000000004</v>
      </c>
      <c r="T101" s="216">
        <f>S101*H101</f>
        <v>1.421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140</v>
      </c>
      <c r="AT101" s="217" t="s">
        <v>135</v>
      </c>
      <c r="AU101" s="217" t="s">
        <v>90</v>
      </c>
      <c r="AY101" s="18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88</v>
      </c>
      <c r="BK101" s="218">
        <f>ROUND(I101*H101,2)</f>
        <v>0</v>
      </c>
      <c r="BL101" s="18" t="s">
        <v>140</v>
      </c>
      <c r="BM101" s="217" t="s">
        <v>153</v>
      </c>
    </row>
    <row r="102" s="2" customFormat="1">
      <c r="A102" s="40"/>
      <c r="B102" s="41"/>
      <c r="C102" s="42"/>
      <c r="D102" s="219" t="s">
        <v>142</v>
      </c>
      <c r="E102" s="42"/>
      <c r="F102" s="220" t="s">
        <v>154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142</v>
      </c>
      <c r="AU102" s="18" t="s">
        <v>90</v>
      </c>
    </row>
    <row r="103" s="13" customFormat="1">
      <c r="A103" s="13"/>
      <c r="B103" s="224"/>
      <c r="C103" s="225"/>
      <c r="D103" s="226" t="s">
        <v>144</v>
      </c>
      <c r="E103" s="227" t="s">
        <v>19</v>
      </c>
      <c r="F103" s="228" t="s">
        <v>145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144</v>
      </c>
      <c r="AU103" s="234" t="s">
        <v>90</v>
      </c>
      <c r="AV103" s="13" t="s">
        <v>88</v>
      </c>
      <c r="AW103" s="13" t="s">
        <v>42</v>
      </c>
      <c r="AX103" s="13" t="s">
        <v>80</v>
      </c>
      <c r="AY103" s="234" t="s">
        <v>133</v>
      </c>
    </row>
    <row r="104" s="13" customFormat="1">
      <c r="A104" s="13"/>
      <c r="B104" s="224"/>
      <c r="C104" s="225"/>
      <c r="D104" s="226" t="s">
        <v>144</v>
      </c>
      <c r="E104" s="227" t="s">
        <v>19</v>
      </c>
      <c r="F104" s="228" t="s">
        <v>155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144</v>
      </c>
      <c r="AU104" s="234" t="s">
        <v>90</v>
      </c>
      <c r="AV104" s="13" t="s">
        <v>88</v>
      </c>
      <c r="AW104" s="13" t="s">
        <v>42</v>
      </c>
      <c r="AX104" s="13" t="s">
        <v>80</v>
      </c>
      <c r="AY104" s="234" t="s">
        <v>133</v>
      </c>
    </row>
    <row r="105" s="14" customFormat="1">
      <c r="A105" s="14"/>
      <c r="B105" s="235"/>
      <c r="C105" s="236"/>
      <c r="D105" s="226" t="s">
        <v>144</v>
      </c>
      <c r="E105" s="237" t="s">
        <v>19</v>
      </c>
      <c r="F105" s="238" t="s">
        <v>156</v>
      </c>
      <c r="G105" s="236"/>
      <c r="H105" s="239">
        <v>14.5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144</v>
      </c>
      <c r="AU105" s="245" t="s">
        <v>90</v>
      </c>
      <c r="AV105" s="14" t="s">
        <v>90</v>
      </c>
      <c r="AW105" s="14" t="s">
        <v>42</v>
      </c>
      <c r="AX105" s="14" t="s">
        <v>88</v>
      </c>
      <c r="AY105" s="245" t="s">
        <v>133</v>
      </c>
    </row>
    <row r="106" s="2" customFormat="1" ht="16.5" customHeight="1">
      <c r="A106" s="40"/>
      <c r="B106" s="41"/>
      <c r="C106" s="206" t="s">
        <v>157</v>
      </c>
      <c r="D106" s="206" t="s">
        <v>135</v>
      </c>
      <c r="E106" s="207" t="s">
        <v>158</v>
      </c>
      <c r="F106" s="208" t="s">
        <v>159</v>
      </c>
      <c r="G106" s="209" t="s">
        <v>160</v>
      </c>
      <c r="H106" s="210">
        <v>18.539999999999999</v>
      </c>
      <c r="I106" s="211"/>
      <c r="J106" s="212">
        <f>ROUND(I106*H106,2)</f>
        <v>0</v>
      </c>
      <c r="K106" s="208" t="s">
        <v>139</v>
      </c>
      <c r="L106" s="46"/>
      <c r="M106" s="213" t="s">
        <v>19</v>
      </c>
      <c r="N106" s="214" t="s">
        <v>51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140</v>
      </c>
      <c r="AT106" s="217" t="s">
        <v>135</v>
      </c>
      <c r="AU106" s="217" t="s">
        <v>90</v>
      </c>
      <c r="AY106" s="18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88</v>
      </c>
      <c r="BK106" s="218">
        <f>ROUND(I106*H106,2)</f>
        <v>0</v>
      </c>
      <c r="BL106" s="18" t="s">
        <v>140</v>
      </c>
      <c r="BM106" s="217" t="s">
        <v>161</v>
      </c>
    </row>
    <row r="107" s="2" customFormat="1">
      <c r="A107" s="40"/>
      <c r="B107" s="41"/>
      <c r="C107" s="42"/>
      <c r="D107" s="219" t="s">
        <v>142</v>
      </c>
      <c r="E107" s="42"/>
      <c r="F107" s="220" t="s">
        <v>162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142</v>
      </c>
      <c r="AU107" s="18" t="s">
        <v>90</v>
      </c>
    </row>
    <row r="108" s="13" customFormat="1">
      <c r="A108" s="13"/>
      <c r="B108" s="224"/>
      <c r="C108" s="225"/>
      <c r="D108" s="226" t="s">
        <v>144</v>
      </c>
      <c r="E108" s="227" t="s">
        <v>19</v>
      </c>
      <c r="F108" s="228" t="s">
        <v>145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144</v>
      </c>
      <c r="AU108" s="234" t="s">
        <v>90</v>
      </c>
      <c r="AV108" s="13" t="s">
        <v>88</v>
      </c>
      <c r="AW108" s="13" t="s">
        <v>42</v>
      </c>
      <c r="AX108" s="13" t="s">
        <v>80</v>
      </c>
      <c r="AY108" s="234" t="s">
        <v>133</v>
      </c>
    </row>
    <row r="109" s="13" customFormat="1">
      <c r="A109" s="13"/>
      <c r="B109" s="224"/>
      <c r="C109" s="225"/>
      <c r="D109" s="226" t="s">
        <v>144</v>
      </c>
      <c r="E109" s="227" t="s">
        <v>19</v>
      </c>
      <c r="F109" s="228" t="s">
        <v>163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144</v>
      </c>
      <c r="AU109" s="234" t="s">
        <v>90</v>
      </c>
      <c r="AV109" s="13" t="s">
        <v>88</v>
      </c>
      <c r="AW109" s="13" t="s">
        <v>42</v>
      </c>
      <c r="AX109" s="13" t="s">
        <v>80</v>
      </c>
      <c r="AY109" s="234" t="s">
        <v>133</v>
      </c>
    </row>
    <row r="110" s="14" customFormat="1">
      <c r="A110" s="14"/>
      <c r="B110" s="235"/>
      <c r="C110" s="236"/>
      <c r="D110" s="226" t="s">
        <v>144</v>
      </c>
      <c r="E110" s="237" t="s">
        <v>19</v>
      </c>
      <c r="F110" s="238" t="s">
        <v>164</v>
      </c>
      <c r="G110" s="236"/>
      <c r="H110" s="239">
        <v>18.539999999999999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144</v>
      </c>
      <c r="AU110" s="245" t="s">
        <v>90</v>
      </c>
      <c r="AV110" s="14" t="s">
        <v>90</v>
      </c>
      <c r="AW110" s="14" t="s">
        <v>42</v>
      </c>
      <c r="AX110" s="14" t="s">
        <v>88</v>
      </c>
      <c r="AY110" s="245" t="s">
        <v>133</v>
      </c>
    </row>
    <row r="111" s="2" customFormat="1" ht="16.5" customHeight="1">
      <c r="A111" s="40"/>
      <c r="B111" s="41"/>
      <c r="C111" s="206" t="s">
        <v>140</v>
      </c>
      <c r="D111" s="206" t="s">
        <v>135</v>
      </c>
      <c r="E111" s="207" t="s">
        <v>165</v>
      </c>
      <c r="F111" s="208" t="s">
        <v>166</v>
      </c>
      <c r="G111" s="209" t="s">
        <v>160</v>
      </c>
      <c r="H111" s="210">
        <v>5.5620000000000003</v>
      </c>
      <c r="I111" s="211"/>
      <c r="J111" s="212">
        <f>ROUND(I111*H111,2)</f>
        <v>0</v>
      </c>
      <c r="K111" s="208" t="s">
        <v>139</v>
      </c>
      <c r="L111" s="46"/>
      <c r="M111" s="213" t="s">
        <v>19</v>
      </c>
      <c r="N111" s="214" t="s">
        <v>51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140</v>
      </c>
      <c r="AT111" s="217" t="s">
        <v>135</v>
      </c>
      <c r="AU111" s="217" t="s">
        <v>90</v>
      </c>
      <c r="AY111" s="18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88</v>
      </c>
      <c r="BK111" s="218">
        <f>ROUND(I111*H111,2)</f>
        <v>0</v>
      </c>
      <c r="BL111" s="18" t="s">
        <v>140</v>
      </c>
      <c r="BM111" s="217" t="s">
        <v>167</v>
      </c>
    </row>
    <row r="112" s="2" customFormat="1">
      <c r="A112" s="40"/>
      <c r="B112" s="41"/>
      <c r="C112" s="42"/>
      <c r="D112" s="219" t="s">
        <v>142</v>
      </c>
      <c r="E112" s="42"/>
      <c r="F112" s="220" t="s">
        <v>168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142</v>
      </c>
      <c r="AU112" s="18" t="s">
        <v>90</v>
      </c>
    </row>
    <row r="113" s="13" customFormat="1">
      <c r="A113" s="13"/>
      <c r="B113" s="224"/>
      <c r="C113" s="225"/>
      <c r="D113" s="226" t="s">
        <v>144</v>
      </c>
      <c r="E113" s="227" t="s">
        <v>19</v>
      </c>
      <c r="F113" s="228" t="s">
        <v>145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144</v>
      </c>
      <c r="AU113" s="234" t="s">
        <v>90</v>
      </c>
      <c r="AV113" s="13" t="s">
        <v>88</v>
      </c>
      <c r="AW113" s="13" t="s">
        <v>42</v>
      </c>
      <c r="AX113" s="13" t="s">
        <v>80</v>
      </c>
      <c r="AY113" s="234" t="s">
        <v>133</v>
      </c>
    </row>
    <row r="114" s="13" customFormat="1">
      <c r="A114" s="13"/>
      <c r="B114" s="224"/>
      <c r="C114" s="225"/>
      <c r="D114" s="226" t="s">
        <v>144</v>
      </c>
      <c r="E114" s="227" t="s">
        <v>19</v>
      </c>
      <c r="F114" s="228" t="s">
        <v>169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144</v>
      </c>
      <c r="AU114" s="234" t="s">
        <v>90</v>
      </c>
      <c r="AV114" s="13" t="s">
        <v>88</v>
      </c>
      <c r="AW114" s="13" t="s">
        <v>42</v>
      </c>
      <c r="AX114" s="13" t="s">
        <v>80</v>
      </c>
      <c r="AY114" s="234" t="s">
        <v>133</v>
      </c>
    </row>
    <row r="115" s="13" customFormat="1">
      <c r="A115" s="13"/>
      <c r="B115" s="224"/>
      <c r="C115" s="225"/>
      <c r="D115" s="226" t="s">
        <v>144</v>
      </c>
      <c r="E115" s="227" t="s">
        <v>19</v>
      </c>
      <c r="F115" s="228" t="s">
        <v>163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144</v>
      </c>
      <c r="AU115" s="234" t="s">
        <v>90</v>
      </c>
      <c r="AV115" s="13" t="s">
        <v>88</v>
      </c>
      <c r="AW115" s="13" t="s">
        <v>42</v>
      </c>
      <c r="AX115" s="13" t="s">
        <v>80</v>
      </c>
      <c r="AY115" s="234" t="s">
        <v>133</v>
      </c>
    </row>
    <row r="116" s="14" customFormat="1">
      <c r="A116" s="14"/>
      <c r="B116" s="235"/>
      <c r="C116" s="236"/>
      <c r="D116" s="226" t="s">
        <v>144</v>
      </c>
      <c r="E116" s="237" t="s">
        <v>19</v>
      </c>
      <c r="F116" s="238" t="s">
        <v>170</v>
      </c>
      <c r="G116" s="236"/>
      <c r="H116" s="239">
        <v>5.5620000000000003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144</v>
      </c>
      <c r="AU116" s="245" t="s">
        <v>90</v>
      </c>
      <c r="AV116" s="14" t="s">
        <v>90</v>
      </c>
      <c r="AW116" s="14" t="s">
        <v>42</v>
      </c>
      <c r="AX116" s="14" t="s">
        <v>88</v>
      </c>
      <c r="AY116" s="245" t="s">
        <v>133</v>
      </c>
    </row>
    <row r="117" s="2" customFormat="1" ht="37.8" customHeight="1">
      <c r="A117" s="40"/>
      <c r="B117" s="41"/>
      <c r="C117" s="206" t="s">
        <v>171</v>
      </c>
      <c r="D117" s="206" t="s">
        <v>135</v>
      </c>
      <c r="E117" s="207" t="s">
        <v>172</v>
      </c>
      <c r="F117" s="208" t="s">
        <v>173</v>
      </c>
      <c r="G117" s="209" t="s">
        <v>160</v>
      </c>
      <c r="H117" s="210">
        <v>18.539999999999999</v>
      </c>
      <c r="I117" s="211"/>
      <c r="J117" s="212">
        <f>ROUND(I117*H117,2)</f>
        <v>0</v>
      </c>
      <c r="K117" s="208" t="s">
        <v>139</v>
      </c>
      <c r="L117" s="46"/>
      <c r="M117" s="213" t="s">
        <v>19</v>
      </c>
      <c r="N117" s="214" t="s">
        <v>51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140</v>
      </c>
      <c r="AT117" s="217" t="s">
        <v>135</v>
      </c>
      <c r="AU117" s="217" t="s">
        <v>90</v>
      </c>
      <c r="AY117" s="18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88</v>
      </c>
      <c r="BK117" s="218">
        <f>ROUND(I117*H117,2)</f>
        <v>0</v>
      </c>
      <c r="BL117" s="18" t="s">
        <v>140</v>
      </c>
      <c r="BM117" s="217" t="s">
        <v>174</v>
      </c>
    </row>
    <row r="118" s="2" customFormat="1">
      <c r="A118" s="40"/>
      <c r="B118" s="41"/>
      <c r="C118" s="42"/>
      <c r="D118" s="219" t="s">
        <v>142</v>
      </c>
      <c r="E118" s="42"/>
      <c r="F118" s="220" t="s">
        <v>175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142</v>
      </c>
      <c r="AU118" s="18" t="s">
        <v>90</v>
      </c>
    </row>
    <row r="119" s="13" customFormat="1">
      <c r="A119" s="13"/>
      <c r="B119" s="224"/>
      <c r="C119" s="225"/>
      <c r="D119" s="226" t="s">
        <v>144</v>
      </c>
      <c r="E119" s="227" t="s">
        <v>19</v>
      </c>
      <c r="F119" s="228" t="s">
        <v>145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144</v>
      </c>
      <c r="AU119" s="234" t="s">
        <v>90</v>
      </c>
      <c r="AV119" s="13" t="s">
        <v>88</v>
      </c>
      <c r="AW119" s="13" t="s">
        <v>42</v>
      </c>
      <c r="AX119" s="13" t="s">
        <v>80</v>
      </c>
      <c r="AY119" s="234" t="s">
        <v>133</v>
      </c>
    </row>
    <row r="120" s="13" customFormat="1">
      <c r="A120" s="13"/>
      <c r="B120" s="224"/>
      <c r="C120" s="225"/>
      <c r="D120" s="226" t="s">
        <v>144</v>
      </c>
      <c r="E120" s="227" t="s">
        <v>19</v>
      </c>
      <c r="F120" s="228" t="s">
        <v>163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144</v>
      </c>
      <c r="AU120" s="234" t="s">
        <v>90</v>
      </c>
      <c r="AV120" s="13" t="s">
        <v>88</v>
      </c>
      <c r="AW120" s="13" t="s">
        <v>42</v>
      </c>
      <c r="AX120" s="13" t="s">
        <v>80</v>
      </c>
      <c r="AY120" s="234" t="s">
        <v>133</v>
      </c>
    </row>
    <row r="121" s="14" customFormat="1">
      <c r="A121" s="14"/>
      <c r="B121" s="235"/>
      <c r="C121" s="236"/>
      <c r="D121" s="226" t="s">
        <v>144</v>
      </c>
      <c r="E121" s="237" t="s">
        <v>19</v>
      </c>
      <c r="F121" s="238" t="s">
        <v>164</v>
      </c>
      <c r="G121" s="236"/>
      <c r="H121" s="239">
        <v>18.539999999999999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144</v>
      </c>
      <c r="AU121" s="245" t="s">
        <v>90</v>
      </c>
      <c r="AV121" s="14" t="s">
        <v>90</v>
      </c>
      <c r="AW121" s="14" t="s">
        <v>42</v>
      </c>
      <c r="AX121" s="14" t="s">
        <v>88</v>
      </c>
      <c r="AY121" s="245" t="s">
        <v>133</v>
      </c>
    </row>
    <row r="122" s="12" customFormat="1" ht="22.8" customHeight="1">
      <c r="A122" s="12"/>
      <c r="B122" s="190"/>
      <c r="C122" s="191"/>
      <c r="D122" s="192" t="s">
        <v>79</v>
      </c>
      <c r="E122" s="204" t="s">
        <v>171</v>
      </c>
      <c r="F122" s="204" t="s">
        <v>176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SUM(P123:P175)</f>
        <v>0</v>
      </c>
      <c r="Q122" s="198"/>
      <c r="R122" s="199">
        <f>SUM(R123:R175)</f>
        <v>1.607853</v>
      </c>
      <c r="S122" s="198"/>
      <c r="T122" s="200">
        <f>SUM(T123:T175)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88</v>
      </c>
      <c r="AT122" s="202" t="s">
        <v>79</v>
      </c>
      <c r="AU122" s="202" t="s">
        <v>88</v>
      </c>
      <c r="AY122" s="201" t="s">
        <v>133</v>
      </c>
      <c r="BK122" s="203">
        <f>SUM(BK123:BK175)</f>
        <v>0</v>
      </c>
    </row>
    <row r="123" s="2" customFormat="1" ht="21.75" customHeight="1">
      <c r="A123" s="40"/>
      <c r="B123" s="41"/>
      <c r="C123" s="206" t="s">
        <v>177</v>
      </c>
      <c r="D123" s="206" t="s">
        <v>135</v>
      </c>
      <c r="E123" s="207" t="s">
        <v>178</v>
      </c>
      <c r="F123" s="208" t="s">
        <v>179</v>
      </c>
      <c r="G123" s="209" t="s">
        <v>138</v>
      </c>
      <c r="H123" s="210">
        <v>30.899999999999999</v>
      </c>
      <c r="I123" s="211"/>
      <c r="J123" s="212">
        <f>ROUND(I123*H123,2)</f>
        <v>0</v>
      </c>
      <c r="K123" s="208" t="s">
        <v>139</v>
      </c>
      <c r="L123" s="46"/>
      <c r="M123" s="213" t="s">
        <v>19</v>
      </c>
      <c r="N123" s="214" t="s">
        <v>51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140</v>
      </c>
      <c r="AT123" s="217" t="s">
        <v>135</v>
      </c>
      <c r="AU123" s="217" t="s">
        <v>90</v>
      </c>
      <c r="AY123" s="18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88</v>
      </c>
      <c r="BK123" s="218">
        <f>ROUND(I123*H123,2)</f>
        <v>0</v>
      </c>
      <c r="BL123" s="18" t="s">
        <v>140</v>
      </c>
      <c r="BM123" s="217" t="s">
        <v>180</v>
      </c>
    </row>
    <row r="124" s="2" customFormat="1">
      <c r="A124" s="40"/>
      <c r="B124" s="41"/>
      <c r="C124" s="42"/>
      <c r="D124" s="219" t="s">
        <v>142</v>
      </c>
      <c r="E124" s="42"/>
      <c r="F124" s="220" t="s">
        <v>181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142</v>
      </c>
      <c r="AU124" s="18" t="s">
        <v>90</v>
      </c>
    </row>
    <row r="125" s="13" customFormat="1">
      <c r="A125" s="13"/>
      <c r="B125" s="224"/>
      <c r="C125" s="225"/>
      <c r="D125" s="226" t="s">
        <v>144</v>
      </c>
      <c r="E125" s="227" t="s">
        <v>19</v>
      </c>
      <c r="F125" s="228" t="s">
        <v>145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144</v>
      </c>
      <c r="AU125" s="234" t="s">
        <v>90</v>
      </c>
      <c r="AV125" s="13" t="s">
        <v>88</v>
      </c>
      <c r="AW125" s="13" t="s">
        <v>42</v>
      </c>
      <c r="AX125" s="13" t="s">
        <v>80</v>
      </c>
      <c r="AY125" s="234" t="s">
        <v>133</v>
      </c>
    </row>
    <row r="126" s="13" customFormat="1">
      <c r="A126" s="13"/>
      <c r="B126" s="224"/>
      <c r="C126" s="225"/>
      <c r="D126" s="226" t="s">
        <v>144</v>
      </c>
      <c r="E126" s="227" t="s">
        <v>19</v>
      </c>
      <c r="F126" s="228" t="s">
        <v>182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144</v>
      </c>
      <c r="AU126" s="234" t="s">
        <v>90</v>
      </c>
      <c r="AV126" s="13" t="s">
        <v>88</v>
      </c>
      <c r="AW126" s="13" t="s">
        <v>42</v>
      </c>
      <c r="AX126" s="13" t="s">
        <v>80</v>
      </c>
      <c r="AY126" s="234" t="s">
        <v>133</v>
      </c>
    </row>
    <row r="127" s="14" customFormat="1">
      <c r="A127" s="14"/>
      <c r="B127" s="235"/>
      <c r="C127" s="236"/>
      <c r="D127" s="226" t="s">
        <v>144</v>
      </c>
      <c r="E127" s="237" t="s">
        <v>19</v>
      </c>
      <c r="F127" s="238" t="s">
        <v>147</v>
      </c>
      <c r="G127" s="236"/>
      <c r="H127" s="239">
        <v>11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144</v>
      </c>
      <c r="AU127" s="245" t="s">
        <v>90</v>
      </c>
      <c r="AV127" s="14" t="s">
        <v>90</v>
      </c>
      <c r="AW127" s="14" t="s">
        <v>42</v>
      </c>
      <c r="AX127" s="14" t="s">
        <v>80</v>
      </c>
      <c r="AY127" s="245" t="s">
        <v>133</v>
      </c>
    </row>
    <row r="128" s="13" customFormat="1">
      <c r="A128" s="13"/>
      <c r="B128" s="224"/>
      <c r="C128" s="225"/>
      <c r="D128" s="226" t="s">
        <v>144</v>
      </c>
      <c r="E128" s="227" t="s">
        <v>19</v>
      </c>
      <c r="F128" s="228" t="s">
        <v>183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144</v>
      </c>
      <c r="AU128" s="234" t="s">
        <v>90</v>
      </c>
      <c r="AV128" s="13" t="s">
        <v>88</v>
      </c>
      <c r="AW128" s="13" t="s">
        <v>42</v>
      </c>
      <c r="AX128" s="13" t="s">
        <v>80</v>
      </c>
      <c r="AY128" s="234" t="s">
        <v>133</v>
      </c>
    </row>
    <row r="129" s="14" customFormat="1">
      <c r="A129" s="14"/>
      <c r="B129" s="235"/>
      <c r="C129" s="236"/>
      <c r="D129" s="226" t="s">
        <v>144</v>
      </c>
      <c r="E129" s="237" t="s">
        <v>19</v>
      </c>
      <c r="F129" s="238" t="s">
        <v>149</v>
      </c>
      <c r="G129" s="236"/>
      <c r="H129" s="239">
        <v>5.4000000000000004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144</v>
      </c>
      <c r="AU129" s="245" t="s">
        <v>90</v>
      </c>
      <c r="AV129" s="14" t="s">
        <v>90</v>
      </c>
      <c r="AW129" s="14" t="s">
        <v>42</v>
      </c>
      <c r="AX129" s="14" t="s">
        <v>80</v>
      </c>
      <c r="AY129" s="245" t="s">
        <v>133</v>
      </c>
    </row>
    <row r="130" s="13" customFormat="1">
      <c r="A130" s="13"/>
      <c r="B130" s="224"/>
      <c r="C130" s="225"/>
      <c r="D130" s="226" t="s">
        <v>144</v>
      </c>
      <c r="E130" s="227" t="s">
        <v>19</v>
      </c>
      <c r="F130" s="228" t="s">
        <v>155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144</v>
      </c>
      <c r="AU130" s="234" t="s">
        <v>90</v>
      </c>
      <c r="AV130" s="13" t="s">
        <v>88</v>
      </c>
      <c r="AW130" s="13" t="s">
        <v>42</v>
      </c>
      <c r="AX130" s="13" t="s">
        <v>80</v>
      </c>
      <c r="AY130" s="234" t="s">
        <v>133</v>
      </c>
    </row>
    <row r="131" s="14" customFormat="1">
      <c r="A131" s="14"/>
      <c r="B131" s="235"/>
      <c r="C131" s="236"/>
      <c r="D131" s="226" t="s">
        <v>144</v>
      </c>
      <c r="E131" s="237" t="s">
        <v>19</v>
      </c>
      <c r="F131" s="238" t="s">
        <v>156</v>
      </c>
      <c r="G131" s="236"/>
      <c r="H131" s="239">
        <v>14.5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144</v>
      </c>
      <c r="AU131" s="245" t="s">
        <v>90</v>
      </c>
      <c r="AV131" s="14" t="s">
        <v>90</v>
      </c>
      <c r="AW131" s="14" t="s">
        <v>42</v>
      </c>
      <c r="AX131" s="14" t="s">
        <v>80</v>
      </c>
      <c r="AY131" s="245" t="s">
        <v>133</v>
      </c>
    </row>
    <row r="132" s="15" customFormat="1">
      <c r="A132" s="15"/>
      <c r="B132" s="246"/>
      <c r="C132" s="247"/>
      <c r="D132" s="226" t="s">
        <v>144</v>
      </c>
      <c r="E132" s="248" t="s">
        <v>19</v>
      </c>
      <c r="F132" s="249" t="s">
        <v>150</v>
      </c>
      <c r="G132" s="247"/>
      <c r="H132" s="250">
        <v>30.899999999999999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144</v>
      </c>
      <c r="AU132" s="256" t="s">
        <v>90</v>
      </c>
      <c r="AV132" s="15" t="s">
        <v>140</v>
      </c>
      <c r="AW132" s="15" t="s">
        <v>42</v>
      </c>
      <c r="AX132" s="15" t="s">
        <v>88</v>
      </c>
      <c r="AY132" s="256" t="s">
        <v>133</v>
      </c>
    </row>
    <row r="133" s="2" customFormat="1" ht="21.75" customHeight="1">
      <c r="A133" s="40"/>
      <c r="B133" s="41"/>
      <c r="C133" s="206" t="s">
        <v>184</v>
      </c>
      <c r="D133" s="206" t="s">
        <v>135</v>
      </c>
      <c r="E133" s="207" t="s">
        <v>185</v>
      </c>
      <c r="F133" s="208" t="s">
        <v>186</v>
      </c>
      <c r="G133" s="209" t="s">
        <v>138</v>
      </c>
      <c r="H133" s="210">
        <v>30.899999999999999</v>
      </c>
      <c r="I133" s="211"/>
      <c r="J133" s="212">
        <f>ROUND(I133*H133,2)</f>
        <v>0</v>
      </c>
      <c r="K133" s="208" t="s">
        <v>139</v>
      </c>
      <c r="L133" s="46"/>
      <c r="M133" s="213" t="s">
        <v>19</v>
      </c>
      <c r="N133" s="214" t="s">
        <v>51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140</v>
      </c>
      <c r="AT133" s="217" t="s">
        <v>135</v>
      </c>
      <c r="AU133" s="217" t="s">
        <v>90</v>
      </c>
      <c r="AY133" s="18" t="s">
        <v>133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88</v>
      </c>
      <c r="BK133" s="218">
        <f>ROUND(I133*H133,2)</f>
        <v>0</v>
      </c>
      <c r="BL133" s="18" t="s">
        <v>140</v>
      </c>
      <c r="BM133" s="217" t="s">
        <v>187</v>
      </c>
    </row>
    <row r="134" s="2" customFormat="1">
      <c r="A134" s="40"/>
      <c r="B134" s="41"/>
      <c r="C134" s="42"/>
      <c r="D134" s="219" t="s">
        <v>142</v>
      </c>
      <c r="E134" s="42"/>
      <c r="F134" s="220" t="s">
        <v>188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142</v>
      </c>
      <c r="AU134" s="18" t="s">
        <v>90</v>
      </c>
    </row>
    <row r="135" s="13" customFormat="1">
      <c r="A135" s="13"/>
      <c r="B135" s="224"/>
      <c r="C135" s="225"/>
      <c r="D135" s="226" t="s">
        <v>144</v>
      </c>
      <c r="E135" s="227" t="s">
        <v>19</v>
      </c>
      <c r="F135" s="228" t="s">
        <v>145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144</v>
      </c>
      <c r="AU135" s="234" t="s">
        <v>90</v>
      </c>
      <c r="AV135" s="13" t="s">
        <v>88</v>
      </c>
      <c r="AW135" s="13" t="s">
        <v>42</v>
      </c>
      <c r="AX135" s="13" t="s">
        <v>80</v>
      </c>
      <c r="AY135" s="234" t="s">
        <v>133</v>
      </c>
    </row>
    <row r="136" s="13" customFormat="1">
      <c r="A136" s="13"/>
      <c r="B136" s="224"/>
      <c r="C136" s="225"/>
      <c r="D136" s="226" t="s">
        <v>144</v>
      </c>
      <c r="E136" s="227" t="s">
        <v>19</v>
      </c>
      <c r="F136" s="228" t="s">
        <v>182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144</v>
      </c>
      <c r="AU136" s="234" t="s">
        <v>90</v>
      </c>
      <c r="AV136" s="13" t="s">
        <v>88</v>
      </c>
      <c r="AW136" s="13" t="s">
        <v>42</v>
      </c>
      <c r="AX136" s="13" t="s">
        <v>80</v>
      </c>
      <c r="AY136" s="234" t="s">
        <v>133</v>
      </c>
    </row>
    <row r="137" s="14" customFormat="1">
      <c r="A137" s="14"/>
      <c r="B137" s="235"/>
      <c r="C137" s="236"/>
      <c r="D137" s="226" t="s">
        <v>144</v>
      </c>
      <c r="E137" s="237" t="s">
        <v>19</v>
      </c>
      <c r="F137" s="238" t="s">
        <v>147</v>
      </c>
      <c r="G137" s="236"/>
      <c r="H137" s="239">
        <v>11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144</v>
      </c>
      <c r="AU137" s="245" t="s">
        <v>90</v>
      </c>
      <c r="AV137" s="14" t="s">
        <v>90</v>
      </c>
      <c r="AW137" s="14" t="s">
        <v>42</v>
      </c>
      <c r="AX137" s="14" t="s">
        <v>80</v>
      </c>
      <c r="AY137" s="245" t="s">
        <v>133</v>
      </c>
    </row>
    <row r="138" s="13" customFormat="1">
      <c r="A138" s="13"/>
      <c r="B138" s="224"/>
      <c r="C138" s="225"/>
      <c r="D138" s="226" t="s">
        <v>144</v>
      </c>
      <c r="E138" s="227" t="s">
        <v>19</v>
      </c>
      <c r="F138" s="228" t="s">
        <v>183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144</v>
      </c>
      <c r="AU138" s="234" t="s">
        <v>90</v>
      </c>
      <c r="AV138" s="13" t="s">
        <v>88</v>
      </c>
      <c r="AW138" s="13" t="s">
        <v>42</v>
      </c>
      <c r="AX138" s="13" t="s">
        <v>80</v>
      </c>
      <c r="AY138" s="234" t="s">
        <v>133</v>
      </c>
    </row>
    <row r="139" s="14" customFormat="1">
      <c r="A139" s="14"/>
      <c r="B139" s="235"/>
      <c r="C139" s="236"/>
      <c r="D139" s="226" t="s">
        <v>144</v>
      </c>
      <c r="E139" s="237" t="s">
        <v>19</v>
      </c>
      <c r="F139" s="238" t="s">
        <v>149</v>
      </c>
      <c r="G139" s="236"/>
      <c r="H139" s="239">
        <v>5.4000000000000004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144</v>
      </c>
      <c r="AU139" s="245" t="s">
        <v>90</v>
      </c>
      <c r="AV139" s="14" t="s">
        <v>90</v>
      </c>
      <c r="AW139" s="14" t="s">
        <v>42</v>
      </c>
      <c r="AX139" s="14" t="s">
        <v>80</v>
      </c>
      <c r="AY139" s="245" t="s">
        <v>133</v>
      </c>
    </row>
    <row r="140" s="13" customFormat="1">
      <c r="A140" s="13"/>
      <c r="B140" s="224"/>
      <c r="C140" s="225"/>
      <c r="D140" s="226" t="s">
        <v>144</v>
      </c>
      <c r="E140" s="227" t="s">
        <v>19</v>
      </c>
      <c r="F140" s="228" t="s">
        <v>155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144</v>
      </c>
      <c r="AU140" s="234" t="s">
        <v>90</v>
      </c>
      <c r="AV140" s="13" t="s">
        <v>88</v>
      </c>
      <c r="AW140" s="13" t="s">
        <v>42</v>
      </c>
      <c r="AX140" s="13" t="s">
        <v>80</v>
      </c>
      <c r="AY140" s="234" t="s">
        <v>133</v>
      </c>
    </row>
    <row r="141" s="14" customFormat="1">
      <c r="A141" s="14"/>
      <c r="B141" s="235"/>
      <c r="C141" s="236"/>
      <c r="D141" s="226" t="s">
        <v>144</v>
      </c>
      <c r="E141" s="237" t="s">
        <v>19</v>
      </c>
      <c r="F141" s="238" t="s">
        <v>156</v>
      </c>
      <c r="G141" s="236"/>
      <c r="H141" s="239">
        <v>14.5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144</v>
      </c>
      <c r="AU141" s="245" t="s">
        <v>90</v>
      </c>
      <c r="AV141" s="14" t="s">
        <v>90</v>
      </c>
      <c r="AW141" s="14" t="s">
        <v>42</v>
      </c>
      <c r="AX141" s="14" t="s">
        <v>80</v>
      </c>
      <c r="AY141" s="245" t="s">
        <v>133</v>
      </c>
    </row>
    <row r="142" s="15" customFormat="1">
      <c r="A142" s="15"/>
      <c r="B142" s="246"/>
      <c r="C142" s="247"/>
      <c r="D142" s="226" t="s">
        <v>144</v>
      </c>
      <c r="E142" s="248" t="s">
        <v>19</v>
      </c>
      <c r="F142" s="249" t="s">
        <v>150</v>
      </c>
      <c r="G142" s="247"/>
      <c r="H142" s="250">
        <v>30.899999999999999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144</v>
      </c>
      <c r="AU142" s="256" t="s">
        <v>90</v>
      </c>
      <c r="AV142" s="15" t="s">
        <v>140</v>
      </c>
      <c r="AW142" s="15" t="s">
        <v>42</v>
      </c>
      <c r="AX142" s="15" t="s">
        <v>88</v>
      </c>
      <c r="AY142" s="256" t="s">
        <v>133</v>
      </c>
    </row>
    <row r="143" s="2" customFormat="1" ht="24.15" customHeight="1">
      <c r="A143" s="40"/>
      <c r="B143" s="41"/>
      <c r="C143" s="206" t="s">
        <v>189</v>
      </c>
      <c r="D143" s="206" t="s">
        <v>135</v>
      </c>
      <c r="E143" s="207" t="s">
        <v>190</v>
      </c>
      <c r="F143" s="208" t="s">
        <v>191</v>
      </c>
      <c r="G143" s="209" t="s">
        <v>138</v>
      </c>
      <c r="H143" s="210">
        <v>14.5</v>
      </c>
      <c r="I143" s="211"/>
      <c r="J143" s="212">
        <f>ROUND(I143*H143,2)</f>
        <v>0</v>
      </c>
      <c r="K143" s="208" t="s">
        <v>139</v>
      </c>
      <c r="L143" s="46"/>
      <c r="M143" s="213" t="s">
        <v>19</v>
      </c>
      <c r="N143" s="214" t="s">
        <v>51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140</v>
      </c>
      <c r="AT143" s="217" t="s">
        <v>135</v>
      </c>
      <c r="AU143" s="217" t="s">
        <v>90</v>
      </c>
      <c r="AY143" s="18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88</v>
      </c>
      <c r="BK143" s="218">
        <f>ROUND(I143*H143,2)</f>
        <v>0</v>
      </c>
      <c r="BL143" s="18" t="s">
        <v>140</v>
      </c>
      <c r="BM143" s="217" t="s">
        <v>192</v>
      </c>
    </row>
    <row r="144" s="2" customFormat="1">
      <c r="A144" s="40"/>
      <c r="B144" s="41"/>
      <c r="C144" s="42"/>
      <c r="D144" s="219" t="s">
        <v>142</v>
      </c>
      <c r="E144" s="42"/>
      <c r="F144" s="220" t="s">
        <v>193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142</v>
      </c>
      <c r="AU144" s="18" t="s">
        <v>90</v>
      </c>
    </row>
    <row r="145" s="13" customFormat="1">
      <c r="A145" s="13"/>
      <c r="B145" s="224"/>
      <c r="C145" s="225"/>
      <c r="D145" s="226" t="s">
        <v>144</v>
      </c>
      <c r="E145" s="227" t="s">
        <v>19</v>
      </c>
      <c r="F145" s="228" t="s">
        <v>145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144</v>
      </c>
      <c r="AU145" s="234" t="s">
        <v>90</v>
      </c>
      <c r="AV145" s="13" t="s">
        <v>88</v>
      </c>
      <c r="AW145" s="13" t="s">
        <v>42</v>
      </c>
      <c r="AX145" s="13" t="s">
        <v>80</v>
      </c>
      <c r="AY145" s="234" t="s">
        <v>133</v>
      </c>
    </row>
    <row r="146" s="13" customFormat="1">
      <c r="A146" s="13"/>
      <c r="B146" s="224"/>
      <c r="C146" s="225"/>
      <c r="D146" s="226" t="s">
        <v>144</v>
      </c>
      <c r="E146" s="227" t="s">
        <v>19</v>
      </c>
      <c r="F146" s="228" t="s">
        <v>194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144</v>
      </c>
      <c r="AU146" s="234" t="s">
        <v>90</v>
      </c>
      <c r="AV146" s="13" t="s">
        <v>88</v>
      </c>
      <c r="AW146" s="13" t="s">
        <v>42</v>
      </c>
      <c r="AX146" s="13" t="s">
        <v>80</v>
      </c>
      <c r="AY146" s="234" t="s">
        <v>133</v>
      </c>
    </row>
    <row r="147" s="14" customFormat="1">
      <c r="A147" s="14"/>
      <c r="B147" s="235"/>
      <c r="C147" s="236"/>
      <c r="D147" s="226" t="s">
        <v>144</v>
      </c>
      <c r="E147" s="237" t="s">
        <v>19</v>
      </c>
      <c r="F147" s="238" t="s">
        <v>156</v>
      </c>
      <c r="G147" s="236"/>
      <c r="H147" s="239">
        <v>14.5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144</v>
      </c>
      <c r="AU147" s="245" t="s">
        <v>90</v>
      </c>
      <c r="AV147" s="14" t="s">
        <v>90</v>
      </c>
      <c r="AW147" s="14" t="s">
        <v>42</v>
      </c>
      <c r="AX147" s="14" t="s">
        <v>88</v>
      </c>
      <c r="AY147" s="245" t="s">
        <v>133</v>
      </c>
    </row>
    <row r="148" s="2" customFormat="1" ht="24.15" customHeight="1">
      <c r="A148" s="40"/>
      <c r="B148" s="41"/>
      <c r="C148" s="206" t="s">
        <v>195</v>
      </c>
      <c r="D148" s="206" t="s">
        <v>135</v>
      </c>
      <c r="E148" s="207" t="s">
        <v>196</v>
      </c>
      <c r="F148" s="208" t="s">
        <v>197</v>
      </c>
      <c r="G148" s="209" t="s">
        <v>138</v>
      </c>
      <c r="H148" s="210">
        <v>14.5</v>
      </c>
      <c r="I148" s="211"/>
      <c r="J148" s="212">
        <f>ROUND(I148*H148,2)</f>
        <v>0</v>
      </c>
      <c r="K148" s="208" t="s">
        <v>139</v>
      </c>
      <c r="L148" s="46"/>
      <c r="M148" s="213" t="s">
        <v>19</v>
      </c>
      <c r="N148" s="214" t="s">
        <v>51</v>
      </c>
      <c r="O148" s="86"/>
      <c r="P148" s="215">
        <f>O148*H148</f>
        <v>0</v>
      </c>
      <c r="Q148" s="215">
        <v>0.0050099999999999997</v>
      </c>
      <c r="R148" s="215">
        <f>Q148*H148</f>
        <v>0.072645000000000001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140</v>
      </c>
      <c r="AT148" s="217" t="s">
        <v>135</v>
      </c>
      <c r="AU148" s="217" t="s">
        <v>90</v>
      </c>
      <c r="AY148" s="18" t="s">
        <v>133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88</v>
      </c>
      <c r="BK148" s="218">
        <f>ROUND(I148*H148,2)</f>
        <v>0</v>
      </c>
      <c r="BL148" s="18" t="s">
        <v>140</v>
      </c>
      <c r="BM148" s="217" t="s">
        <v>198</v>
      </c>
    </row>
    <row r="149" s="2" customFormat="1">
      <c r="A149" s="40"/>
      <c r="B149" s="41"/>
      <c r="C149" s="42"/>
      <c r="D149" s="219" t="s">
        <v>142</v>
      </c>
      <c r="E149" s="42"/>
      <c r="F149" s="220" t="s">
        <v>199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142</v>
      </c>
      <c r="AU149" s="18" t="s">
        <v>90</v>
      </c>
    </row>
    <row r="150" s="13" customFormat="1">
      <c r="A150" s="13"/>
      <c r="B150" s="224"/>
      <c r="C150" s="225"/>
      <c r="D150" s="226" t="s">
        <v>144</v>
      </c>
      <c r="E150" s="227" t="s">
        <v>19</v>
      </c>
      <c r="F150" s="228" t="s">
        <v>145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144</v>
      </c>
      <c r="AU150" s="234" t="s">
        <v>90</v>
      </c>
      <c r="AV150" s="13" t="s">
        <v>88</v>
      </c>
      <c r="AW150" s="13" t="s">
        <v>42</v>
      </c>
      <c r="AX150" s="13" t="s">
        <v>80</v>
      </c>
      <c r="AY150" s="234" t="s">
        <v>133</v>
      </c>
    </row>
    <row r="151" s="13" customFormat="1">
      <c r="A151" s="13"/>
      <c r="B151" s="224"/>
      <c r="C151" s="225"/>
      <c r="D151" s="226" t="s">
        <v>144</v>
      </c>
      <c r="E151" s="227" t="s">
        <v>19</v>
      </c>
      <c r="F151" s="228" t="s">
        <v>194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144</v>
      </c>
      <c r="AU151" s="234" t="s">
        <v>90</v>
      </c>
      <c r="AV151" s="13" t="s">
        <v>88</v>
      </c>
      <c r="AW151" s="13" t="s">
        <v>42</v>
      </c>
      <c r="AX151" s="13" t="s">
        <v>80</v>
      </c>
      <c r="AY151" s="234" t="s">
        <v>133</v>
      </c>
    </row>
    <row r="152" s="14" customFormat="1">
      <c r="A152" s="14"/>
      <c r="B152" s="235"/>
      <c r="C152" s="236"/>
      <c r="D152" s="226" t="s">
        <v>144</v>
      </c>
      <c r="E152" s="237" t="s">
        <v>19</v>
      </c>
      <c r="F152" s="238" t="s">
        <v>156</v>
      </c>
      <c r="G152" s="236"/>
      <c r="H152" s="239">
        <v>14.5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144</v>
      </c>
      <c r="AU152" s="245" t="s">
        <v>90</v>
      </c>
      <c r="AV152" s="14" t="s">
        <v>90</v>
      </c>
      <c r="AW152" s="14" t="s">
        <v>42</v>
      </c>
      <c r="AX152" s="14" t="s">
        <v>88</v>
      </c>
      <c r="AY152" s="245" t="s">
        <v>133</v>
      </c>
    </row>
    <row r="153" s="2" customFormat="1" ht="16.5" customHeight="1">
      <c r="A153" s="40"/>
      <c r="B153" s="41"/>
      <c r="C153" s="206" t="s">
        <v>200</v>
      </c>
      <c r="D153" s="206" t="s">
        <v>135</v>
      </c>
      <c r="E153" s="207" t="s">
        <v>201</v>
      </c>
      <c r="F153" s="208" t="s">
        <v>202</v>
      </c>
      <c r="G153" s="209" t="s">
        <v>138</v>
      </c>
      <c r="H153" s="210">
        <v>14.5</v>
      </c>
      <c r="I153" s="211"/>
      <c r="J153" s="212">
        <f>ROUND(I153*H153,2)</f>
        <v>0</v>
      </c>
      <c r="K153" s="208" t="s">
        <v>139</v>
      </c>
      <c r="L153" s="46"/>
      <c r="M153" s="213" t="s">
        <v>19</v>
      </c>
      <c r="N153" s="214" t="s">
        <v>51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140</v>
      </c>
      <c r="AT153" s="217" t="s">
        <v>135</v>
      </c>
      <c r="AU153" s="217" t="s">
        <v>90</v>
      </c>
      <c r="AY153" s="18" t="s">
        <v>133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88</v>
      </c>
      <c r="BK153" s="218">
        <f>ROUND(I153*H153,2)</f>
        <v>0</v>
      </c>
      <c r="BL153" s="18" t="s">
        <v>140</v>
      </c>
      <c r="BM153" s="217" t="s">
        <v>203</v>
      </c>
    </row>
    <row r="154" s="2" customFormat="1">
      <c r="A154" s="40"/>
      <c r="B154" s="41"/>
      <c r="C154" s="42"/>
      <c r="D154" s="219" t="s">
        <v>142</v>
      </c>
      <c r="E154" s="42"/>
      <c r="F154" s="220" t="s">
        <v>204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142</v>
      </c>
      <c r="AU154" s="18" t="s">
        <v>90</v>
      </c>
    </row>
    <row r="155" s="13" customFormat="1">
      <c r="A155" s="13"/>
      <c r="B155" s="224"/>
      <c r="C155" s="225"/>
      <c r="D155" s="226" t="s">
        <v>144</v>
      </c>
      <c r="E155" s="227" t="s">
        <v>19</v>
      </c>
      <c r="F155" s="228" t="s">
        <v>145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144</v>
      </c>
      <c r="AU155" s="234" t="s">
        <v>90</v>
      </c>
      <c r="AV155" s="13" t="s">
        <v>88</v>
      </c>
      <c r="AW155" s="13" t="s">
        <v>42</v>
      </c>
      <c r="AX155" s="13" t="s">
        <v>80</v>
      </c>
      <c r="AY155" s="234" t="s">
        <v>133</v>
      </c>
    </row>
    <row r="156" s="13" customFormat="1">
      <c r="A156" s="13"/>
      <c r="B156" s="224"/>
      <c r="C156" s="225"/>
      <c r="D156" s="226" t="s">
        <v>144</v>
      </c>
      <c r="E156" s="227" t="s">
        <v>19</v>
      </c>
      <c r="F156" s="228" t="s">
        <v>194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144</v>
      </c>
      <c r="AU156" s="234" t="s">
        <v>90</v>
      </c>
      <c r="AV156" s="13" t="s">
        <v>88</v>
      </c>
      <c r="AW156" s="13" t="s">
        <v>42</v>
      </c>
      <c r="AX156" s="13" t="s">
        <v>80</v>
      </c>
      <c r="AY156" s="234" t="s">
        <v>133</v>
      </c>
    </row>
    <row r="157" s="14" customFormat="1">
      <c r="A157" s="14"/>
      <c r="B157" s="235"/>
      <c r="C157" s="236"/>
      <c r="D157" s="226" t="s">
        <v>144</v>
      </c>
      <c r="E157" s="237" t="s">
        <v>19</v>
      </c>
      <c r="F157" s="238" t="s">
        <v>156</v>
      </c>
      <c r="G157" s="236"/>
      <c r="H157" s="239">
        <v>14.5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144</v>
      </c>
      <c r="AU157" s="245" t="s">
        <v>90</v>
      </c>
      <c r="AV157" s="14" t="s">
        <v>90</v>
      </c>
      <c r="AW157" s="14" t="s">
        <v>42</v>
      </c>
      <c r="AX157" s="14" t="s">
        <v>88</v>
      </c>
      <c r="AY157" s="245" t="s">
        <v>133</v>
      </c>
    </row>
    <row r="158" s="2" customFormat="1" ht="21.75" customHeight="1">
      <c r="A158" s="40"/>
      <c r="B158" s="41"/>
      <c r="C158" s="206" t="s">
        <v>205</v>
      </c>
      <c r="D158" s="206" t="s">
        <v>135</v>
      </c>
      <c r="E158" s="207" t="s">
        <v>206</v>
      </c>
      <c r="F158" s="208" t="s">
        <v>207</v>
      </c>
      <c r="G158" s="209" t="s">
        <v>138</v>
      </c>
      <c r="H158" s="210">
        <v>14.5</v>
      </c>
      <c r="I158" s="211"/>
      <c r="J158" s="212">
        <f>ROUND(I158*H158,2)</f>
        <v>0</v>
      </c>
      <c r="K158" s="208" t="s">
        <v>139</v>
      </c>
      <c r="L158" s="46"/>
      <c r="M158" s="213" t="s">
        <v>19</v>
      </c>
      <c r="N158" s="214" t="s">
        <v>51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140</v>
      </c>
      <c r="AT158" s="217" t="s">
        <v>135</v>
      </c>
      <c r="AU158" s="217" t="s">
        <v>90</v>
      </c>
      <c r="AY158" s="18" t="s">
        <v>133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88</v>
      </c>
      <c r="BK158" s="218">
        <f>ROUND(I158*H158,2)</f>
        <v>0</v>
      </c>
      <c r="BL158" s="18" t="s">
        <v>140</v>
      </c>
      <c r="BM158" s="217" t="s">
        <v>208</v>
      </c>
    </row>
    <row r="159" s="2" customFormat="1">
      <c r="A159" s="40"/>
      <c r="B159" s="41"/>
      <c r="C159" s="42"/>
      <c r="D159" s="219" t="s">
        <v>142</v>
      </c>
      <c r="E159" s="42"/>
      <c r="F159" s="220" t="s">
        <v>209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142</v>
      </c>
      <c r="AU159" s="18" t="s">
        <v>90</v>
      </c>
    </row>
    <row r="160" s="13" customFormat="1">
      <c r="A160" s="13"/>
      <c r="B160" s="224"/>
      <c r="C160" s="225"/>
      <c r="D160" s="226" t="s">
        <v>144</v>
      </c>
      <c r="E160" s="227" t="s">
        <v>19</v>
      </c>
      <c r="F160" s="228" t="s">
        <v>145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144</v>
      </c>
      <c r="AU160" s="234" t="s">
        <v>90</v>
      </c>
      <c r="AV160" s="13" t="s">
        <v>88</v>
      </c>
      <c r="AW160" s="13" t="s">
        <v>42</v>
      </c>
      <c r="AX160" s="13" t="s">
        <v>80</v>
      </c>
      <c r="AY160" s="234" t="s">
        <v>133</v>
      </c>
    </row>
    <row r="161" s="13" customFormat="1">
      <c r="A161" s="13"/>
      <c r="B161" s="224"/>
      <c r="C161" s="225"/>
      <c r="D161" s="226" t="s">
        <v>144</v>
      </c>
      <c r="E161" s="227" t="s">
        <v>19</v>
      </c>
      <c r="F161" s="228" t="s">
        <v>194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144</v>
      </c>
      <c r="AU161" s="234" t="s">
        <v>90</v>
      </c>
      <c r="AV161" s="13" t="s">
        <v>88</v>
      </c>
      <c r="AW161" s="13" t="s">
        <v>42</v>
      </c>
      <c r="AX161" s="13" t="s">
        <v>80</v>
      </c>
      <c r="AY161" s="234" t="s">
        <v>133</v>
      </c>
    </row>
    <row r="162" s="14" customFormat="1">
      <c r="A162" s="14"/>
      <c r="B162" s="235"/>
      <c r="C162" s="236"/>
      <c r="D162" s="226" t="s">
        <v>144</v>
      </c>
      <c r="E162" s="237" t="s">
        <v>19</v>
      </c>
      <c r="F162" s="238" t="s">
        <v>156</v>
      </c>
      <c r="G162" s="236"/>
      <c r="H162" s="239">
        <v>14.5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144</v>
      </c>
      <c r="AU162" s="245" t="s">
        <v>90</v>
      </c>
      <c r="AV162" s="14" t="s">
        <v>90</v>
      </c>
      <c r="AW162" s="14" t="s">
        <v>42</v>
      </c>
      <c r="AX162" s="14" t="s">
        <v>88</v>
      </c>
      <c r="AY162" s="245" t="s">
        <v>133</v>
      </c>
    </row>
    <row r="163" s="2" customFormat="1" ht="37.8" customHeight="1">
      <c r="A163" s="40"/>
      <c r="B163" s="41"/>
      <c r="C163" s="206" t="s">
        <v>210</v>
      </c>
      <c r="D163" s="206" t="s">
        <v>135</v>
      </c>
      <c r="E163" s="207" t="s">
        <v>211</v>
      </c>
      <c r="F163" s="208" t="s">
        <v>212</v>
      </c>
      <c r="G163" s="209" t="s">
        <v>138</v>
      </c>
      <c r="H163" s="210">
        <v>16.399999999999999</v>
      </c>
      <c r="I163" s="211"/>
      <c r="J163" s="212">
        <f>ROUND(I163*H163,2)</f>
        <v>0</v>
      </c>
      <c r="K163" s="208" t="s">
        <v>139</v>
      </c>
      <c r="L163" s="46"/>
      <c r="M163" s="213" t="s">
        <v>19</v>
      </c>
      <c r="N163" s="214" t="s">
        <v>51</v>
      </c>
      <c r="O163" s="86"/>
      <c r="P163" s="215">
        <f>O163*H163</f>
        <v>0</v>
      </c>
      <c r="Q163" s="215">
        <v>0.089219999999999994</v>
      </c>
      <c r="R163" s="215">
        <f>Q163*H163</f>
        <v>1.4632079999999998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140</v>
      </c>
      <c r="AT163" s="217" t="s">
        <v>135</v>
      </c>
      <c r="AU163" s="217" t="s">
        <v>90</v>
      </c>
      <c r="AY163" s="18" t="s">
        <v>133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88</v>
      </c>
      <c r="BK163" s="218">
        <f>ROUND(I163*H163,2)</f>
        <v>0</v>
      </c>
      <c r="BL163" s="18" t="s">
        <v>140</v>
      </c>
      <c r="BM163" s="217" t="s">
        <v>213</v>
      </c>
    </row>
    <row r="164" s="2" customFormat="1">
      <c r="A164" s="40"/>
      <c r="B164" s="41"/>
      <c r="C164" s="42"/>
      <c r="D164" s="219" t="s">
        <v>142</v>
      </c>
      <c r="E164" s="42"/>
      <c r="F164" s="220" t="s">
        <v>214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142</v>
      </c>
      <c r="AU164" s="18" t="s">
        <v>90</v>
      </c>
    </row>
    <row r="165" s="13" customFormat="1">
      <c r="A165" s="13"/>
      <c r="B165" s="224"/>
      <c r="C165" s="225"/>
      <c r="D165" s="226" t="s">
        <v>144</v>
      </c>
      <c r="E165" s="227" t="s">
        <v>19</v>
      </c>
      <c r="F165" s="228" t="s">
        <v>145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144</v>
      </c>
      <c r="AU165" s="234" t="s">
        <v>90</v>
      </c>
      <c r="AV165" s="13" t="s">
        <v>88</v>
      </c>
      <c r="AW165" s="13" t="s">
        <v>42</v>
      </c>
      <c r="AX165" s="13" t="s">
        <v>80</v>
      </c>
      <c r="AY165" s="234" t="s">
        <v>133</v>
      </c>
    </row>
    <row r="166" s="13" customFormat="1">
      <c r="A166" s="13"/>
      <c r="B166" s="224"/>
      <c r="C166" s="225"/>
      <c r="D166" s="226" t="s">
        <v>144</v>
      </c>
      <c r="E166" s="227" t="s">
        <v>19</v>
      </c>
      <c r="F166" s="228" t="s">
        <v>182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144</v>
      </c>
      <c r="AU166" s="234" t="s">
        <v>90</v>
      </c>
      <c r="AV166" s="13" t="s">
        <v>88</v>
      </c>
      <c r="AW166" s="13" t="s">
        <v>42</v>
      </c>
      <c r="AX166" s="13" t="s">
        <v>80</v>
      </c>
      <c r="AY166" s="234" t="s">
        <v>133</v>
      </c>
    </row>
    <row r="167" s="14" customFormat="1">
      <c r="A167" s="14"/>
      <c r="B167" s="235"/>
      <c r="C167" s="236"/>
      <c r="D167" s="226" t="s">
        <v>144</v>
      </c>
      <c r="E167" s="237" t="s">
        <v>19</v>
      </c>
      <c r="F167" s="238" t="s">
        <v>147</v>
      </c>
      <c r="G167" s="236"/>
      <c r="H167" s="239">
        <v>11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144</v>
      </c>
      <c r="AU167" s="245" t="s">
        <v>90</v>
      </c>
      <c r="AV167" s="14" t="s">
        <v>90</v>
      </c>
      <c r="AW167" s="14" t="s">
        <v>42</v>
      </c>
      <c r="AX167" s="14" t="s">
        <v>80</v>
      </c>
      <c r="AY167" s="245" t="s">
        <v>133</v>
      </c>
    </row>
    <row r="168" s="13" customFormat="1">
      <c r="A168" s="13"/>
      <c r="B168" s="224"/>
      <c r="C168" s="225"/>
      <c r="D168" s="226" t="s">
        <v>144</v>
      </c>
      <c r="E168" s="227" t="s">
        <v>19</v>
      </c>
      <c r="F168" s="228" t="s">
        <v>183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144</v>
      </c>
      <c r="AU168" s="234" t="s">
        <v>90</v>
      </c>
      <c r="AV168" s="13" t="s">
        <v>88</v>
      </c>
      <c r="AW168" s="13" t="s">
        <v>42</v>
      </c>
      <c r="AX168" s="13" t="s">
        <v>80</v>
      </c>
      <c r="AY168" s="234" t="s">
        <v>133</v>
      </c>
    </row>
    <row r="169" s="14" customFormat="1">
      <c r="A169" s="14"/>
      <c r="B169" s="235"/>
      <c r="C169" s="236"/>
      <c r="D169" s="226" t="s">
        <v>144</v>
      </c>
      <c r="E169" s="237" t="s">
        <v>19</v>
      </c>
      <c r="F169" s="238" t="s">
        <v>149</v>
      </c>
      <c r="G169" s="236"/>
      <c r="H169" s="239">
        <v>5.4000000000000004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144</v>
      </c>
      <c r="AU169" s="245" t="s">
        <v>90</v>
      </c>
      <c r="AV169" s="14" t="s">
        <v>90</v>
      </c>
      <c r="AW169" s="14" t="s">
        <v>42</v>
      </c>
      <c r="AX169" s="14" t="s">
        <v>80</v>
      </c>
      <c r="AY169" s="245" t="s">
        <v>133</v>
      </c>
    </row>
    <row r="170" s="15" customFormat="1">
      <c r="A170" s="15"/>
      <c r="B170" s="246"/>
      <c r="C170" s="247"/>
      <c r="D170" s="226" t="s">
        <v>144</v>
      </c>
      <c r="E170" s="248" t="s">
        <v>19</v>
      </c>
      <c r="F170" s="249" t="s">
        <v>150</v>
      </c>
      <c r="G170" s="247"/>
      <c r="H170" s="250">
        <v>16.399999999999999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144</v>
      </c>
      <c r="AU170" s="256" t="s">
        <v>90</v>
      </c>
      <c r="AV170" s="15" t="s">
        <v>140</v>
      </c>
      <c r="AW170" s="15" t="s">
        <v>42</v>
      </c>
      <c r="AX170" s="15" t="s">
        <v>88</v>
      </c>
      <c r="AY170" s="256" t="s">
        <v>133</v>
      </c>
    </row>
    <row r="171" s="2" customFormat="1" ht="16.5" customHeight="1">
      <c r="A171" s="40"/>
      <c r="B171" s="41"/>
      <c r="C171" s="206" t="s">
        <v>215</v>
      </c>
      <c r="D171" s="206" t="s">
        <v>135</v>
      </c>
      <c r="E171" s="207" t="s">
        <v>216</v>
      </c>
      <c r="F171" s="208" t="s">
        <v>217</v>
      </c>
      <c r="G171" s="209" t="s">
        <v>218</v>
      </c>
      <c r="H171" s="210">
        <v>20</v>
      </c>
      <c r="I171" s="211"/>
      <c r="J171" s="212">
        <f>ROUND(I171*H171,2)</f>
        <v>0</v>
      </c>
      <c r="K171" s="208" t="s">
        <v>139</v>
      </c>
      <c r="L171" s="46"/>
      <c r="M171" s="213" t="s">
        <v>19</v>
      </c>
      <c r="N171" s="214" t="s">
        <v>51</v>
      </c>
      <c r="O171" s="86"/>
      <c r="P171" s="215">
        <f>O171*H171</f>
        <v>0</v>
      </c>
      <c r="Q171" s="215">
        <v>0.0035999999999999999</v>
      </c>
      <c r="R171" s="215">
        <f>Q171*H171</f>
        <v>0.071999999999999995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140</v>
      </c>
      <c r="AT171" s="217" t="s">
        <v>135</v>
      </c>
      <c r="AU171" s="217" t="s">
        <v>90</v>
      </c>
      <c r="AY171" s="18" t="s">
        <v>133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88</v>
      </c>
      <c r="BK171" s="218">
        <f>ROUND(I171*H171,2)</f>
        <v>0</v>
      </c>
      <c r="BL171" s="18" t="s">
        <v>140</v>
      </c>
      <c r="BM171" s="217" t="s">
        <v>219</v>
      </c>
    </row>
    <row r="172" s="2" customFormat="1">
      <c r="A172" s="40"/>
      <c r="B172" s="41"/>
      <c r="C172" s="42"/>
      <c r="D172" s="219" t="s">
        <v>142</v>
      </c>
      <c r="E172" s="42"/>
      <c r="F172" s="220" t="s">
        <v>220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142</v>
      </c>
      <c r="AU172" s="18" t="s">
        <v>90</v>
      </c>
    </row>
    <row r="173" s="13" customFormat="1">
      <c r="A173" s="13"/>
      <c r="B173" s="224"/>
      <c r="C173" s="225"/>
      <c r="D173" s="226" t="s">
        <v>144</v>
      </c>
      <c r="E173" s="227" t="s">
        <v>19</v>
      </c>
      <c r="F173" s="228" t="s">
        <v>145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144</v>
      </c>
      <c r="AU173" s="234" t="s">
        <v>90</v>
      </c>
      <c r="AV173" s="13" t="s">
        <v>88</v>
      </c>
      <c r="AW173" s="13" t="s">
        <v>42</v>
      </c>
      <c r="AX173" s="13" t="s">
        <v>80</v>
      </c>
      <c r="AY173" s="234" t="s">
        <v>133</v>
      </c>
    </row>
    <row r="174" s="13" customFormat="1">
      <c r="A174" s="13"/>
      <c r="B174" s="224"/>
      <c r="C174" s="225"/>
      <c r="D174" s="226" t="s">
        <v>144</v>
      </c>
      <c r="E174" s="227" t="s">
        <v>19</v>
      </c>
      <c r="F174" s="228" t="s">
        <v>194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144</v>
      </c>
      <c r="AU174" s="234" t="s">
        <v>90</v>
      </c>
      <c r="AV174" s="13" t="s">
        <v>88</v>
      </c>
      <c r="AW174" s="13" t="s">
        <v>42</v>
      </c>
      <c r="AX174" s="13" t="s">
        <v>80</v>
      </c>
      <c r="AY174" s="234" t="s">
        <v>133</v>
      </c>
    </row>
    <row r="175" s="14" customFormat="1">
      <c r="A175" s="14"/>
      <c r="B175" s="235"/>
      <c r="C175" s="236"/>
      <c r="D175" s="226" t="s">
        <v>144</v>
      </c>
      <c r="E175" s="237" t="s">
        <v>19</v>
      </c>
      <c r="F175" s="238" t="s">
        <v>221</v>
      </c>
      <c r="G175" s="236"/>
      <c r="H175" s="239">
        <v>20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144</v>
      </c>
      <c r="AU175" s="245" t="s">
        <v>90</v>
      </c>
      <c r="AV175" s="14" t="s">
        <v>90</v>
      </c>
      <c r="AW175" s="14" t="s">
        <v>42</v>
      </c>
      <c r="AX175" s="14" t="s">
        <v>88</v>
      </c>
      <c r="AY175" s="245" t="s">
        <v>133</v>
      </c>
    </row>
    <row r="176" s="12" customFormat="1" ht="22.8" customHeight="1">
      <c r="A176" s="12"/>
      <c r="B176" s="190"/>
      <c r="C176" s="191"/>
      <c r="D176" s="192" t="s">
        <v>79</v>
      </c>
      <c r="E176" s="204" t="s">
        <v>195</v>
      </c>
      <c r="F176" s="204" t="s">
        <v>222</v>
      </c>
      <c r="G176" s="191"/>
      <c r="H176" s="191"/>
      <c r="I176" s="194"/>
      <c r="J176" s="205">
        <f>BK176</f>
        <v>0</v>
      </c>
      <c r="K176" s="191"/>
      <c r="L176" s="196"/>
      <c r="M176" s="197"/>
      <c r="N176" s="198"/>
      <c r="O176" s="198"/>
      <c r="P176" s="199">
        <f>SUM(P177:P224)</f>
        <v>0</v>
      </c>
      <c r="Q176" s="198"/>
      <c r="R176" s="199">
        <f>SUM(R177:R224)</f>
        <v>0.0018904799999999999</v>
      </c>
      <c r="S176" s="198"/>
      <c r="T176" s="200">
        <f>SUM(T177:T224)</f>
        <v>0.0080000000000000002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1" t="s">
        <v>88</v>
      </c>
      <c r="AT176" s="202" t="s">
        <v>79</v>
      </c>
      <c r="AU176" s="202" t="s">
        <v>88</v>
      </c>
      <c r="AY176" s="201" t="s">
        <v>133</v>
      </c>
      <c r="BK176" s="203">
        <f>SUM(BK177:BK224)</f>
        <v>0</v>
      </c>
    </row>
    <row r="177" s="2" customFormat="1" ht="16.5" customHeight="1">
      <c r="A177" s="40"/>
      <c r="B177" s="41"/>
      <c r="C177" s="206" t="s">
        <v>223</v>
      </c>
      <c r="D177" s="206" t="s">
        <v>135</v>
      </c>
      <c r="E177" s="207" t="s">
        <v>224</v>
      </c>
      <c r="F177" s="208" t="s">
        <v>225</v>
      </c>
      <c r="G177" s="209" t="s">
        <v>226</v>
      </c>
      <c r="H177" s="210">
        <v>2</v>
      </c>
      <c r="I177" s="211"/>
      <c r="J177" s="212">
        <f>ROUND(I177*H177,2)</f>
        <v>0</v>
      </c>
      <c r="K177" s="208" t="s">
        <v>139</v>
      </c>
      <c r="L177" s="46"/>
      <c r="M177" s="213" t="s">
        <v>19</v>
      </c>
      <c r="N177" s="214" t="s">
        <v>51</v>
      </c>
      <c r="O177" s="86"/>
      <c r="P177" s="215">
        <f>O177*H177</f>
        <v>0</v>
      </c>
      <c r="Q177" s="215">
        <v>1.0000000000000001E-05</v>
      </c>
      <c r="R177" s="215">
        <f>Q177*H177</f>
        <v>2.0000000000000002E-05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140</v>
      </c>
      <c r="AT177" s="217" t="s">
        <v>135</v>
      </c>
      <c r="AU177" s="217" t="s">
        <v>90</v>
      </c>
      <c r="AY177" s="18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88</v>
      </c>
      <c r="BK177" s="218">
        <f>ROUND(I177*H177,2)</f>
        <v>0</v>
      </c>
      <c r="BL177" s="18" t="s">
        <v>140</v>
      </c>
      <c r="BM177" s="217" t="s">
        <v>227</v>
      </c>
    </row>
    <row r="178" s="2" customFormat="1">
      <c r="A178" s="40"/>
      <c r="B178" s="41"/>
      <c r="C178" s="42"/>
      <c r="D178" s="219" t="s">
        <v>142</v>
      </c>
      <c r="E178" s="42"/>
      <c r="F178" s="220" t="s">
        <v>228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142</v>
      </c>
      <c r="AU178" s="18" t="s">
        <v>90</v>
      </c>
    </row>
    <row r="179" s="13" customFormat="1">
      <c r="A179" s="13"/>
      <c r="B179" s="224"/>
      <c r="C179" s="225"/>
      <c r="D179" s="226" t="s">
        <v>144</v>
      </c>
      <c r="E179" s="227" t="s">
        <v>19</v>
      </c>
      <c r="F179" s="228" t="s">
        <v>145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144</v>
      </c>
      <c r="AU179" s="234" t="s">
        <v>90</v>
      </c>
      <c r="AV179" s="13" t="s">
        <v>88</v>
      </c>
      <c r="AW179" s="13" t="s">
        <v>42</v>
      </c>
      <c r="AX179" s="13" t="s">
        <v>80</v>
      </c>
      <c r="AY179" s="234" t="s">
        <v>133</v>
      </c>
    </row>
    <row r="180" s="13" customFormat="1">
      <c r="A180" s="13"/>
      <c r="B180" s="224"/>
      <c r="C180" s="225"/>
      <c r="D180" s="226" t="s">
        <v>144</v>
      </c>
      <c r="E180" s="227" t="s">
        <v>19</v>
      </c>
      <c r="F180" s="228" t="s">
        <v>229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144</v>
      </c>
      <c r="AU180" s="234" t="s">
        <v>90</v>
      </c>
      <c r="AV180" s="13" t="s">
        <v>88</v>
      </c>
      <c r="AW180" s="13" t="s">
        <v>42</v>
      </c>
      <c r="AX180" s="13" t="s">
        <v>80</v>
      </c>
      <c r="AY180" s="234" t="s">
        <v>133</v>
      </c>
    </row>
    <row r="181" s="14" customFormat="1">
      <c r="A181" s="14"/>
      <c r="B181" s="235"/>
      <c r="C181" s="236"/>
      <c r="D181" s="226" t="s">
        <v>144</v>
      </c>
      <c r="E181" s="237" t="s">
        <v>19</v>
      </c>
      <c r="F181" s="238" t="s">
        <v>88</v>
      </c>
      <c r="G181" s="236"/>
      <c r="H181" s="239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144</v>
      </c>
      <c r="AU181" s="245" t="s">
        <v>90</v>
      </c>
      <c r="AV181" s="14" t="s">
        <v>90</v>
      </c>
      <c r="AW181" s="14" t="s">
        <v>42</v>
      </c>
      <c r="AX181" s="14" t="s">
        <v>80</v>
      </c>
      <c r="AY181" s="245" t="s">
        <v>133</v>
      </c>
    </row>
    <row r="182" s="13" customFormat="1">
      <c r="A182" s="13"/>
      <c r="B182" s="224"/>
      <c r="C182" s="225"/>
      <c r="D182" s="226" t="s">
        <v>144</v>
      </c>
      <c r="E182" s="227" t="s">
        <v>19</v>
      </c>
      <c r="F182" s="228" t="s">
        <v>230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144</v>
      </c>
      <c r="AU182" s="234" t="s">
        <v>90</v>
      </c>
      <c r="AV182" s="13" t="s">
        <v>88</v>
      </c>
      <c r="AW182" s="13" t="s">
        <v>42</v>
      </c>
      <c r="AX182" s="13" t="s">
        <v>80</v>
      </c>
      <c r="AY182" s="234" t="s">
        <v>133</v>
      </c>
    </row>
    <row r="183" s="14" customFormat="1">
      <c r="A183" s="14"/>
      <c r="B183" s="235"/>
      <c r="C183" s="236"/>
      <c r="D183" s="226" t="s">
        <v>144</v>
      </c>
      <c r="E183" s="237" t="s">
        <v>19</v>
      </c>
      <c r="F183" s="238" t="s">
        <v>88</v>
      </c>
      <c r="G183" s="236"/>
      <c r="H183" s="239">
        <v>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144</v>
      </c>
      <c r="AU183" s="245" t="s">
        <v>90</v>
      </c>
      <c r="AV183" s="14" t="s">
        <v>90</v>
      </c>
      <c r="AW183" s="14" t="s">
        <v>42</v>
      </c>
      <c r="AX183" s="14" t="s">
        <v>80</v>
      </c>
      <c r="AY183" s="245" t="s">
        <v>133</v>
      </c>
    </row>
    <row r="184" s="15" customFormat="1">
      <c r="A184" s="15"/>
      <c r="B184" s="246"/>
      <c r="C184" s="247"/>
      <c r="D184" s="226" t="s">
        <v>144</v>
      </c>
      <c r="E184" s="248" t="s">
        <v>19</v>
      </c>
      <c r="F184" s="249" t="s">
        <v>150</v>
      </c>
      <c r="G184" s="247"/>
      <c r="H184" s="250">
        <v>2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144</v>
      </c>
      <c r="AU184" s="256" t="s">
        <v>90</v>
      </c>
      <c r="AV184" s="15" t="s">
        <v>140</v>
      </c>
      <c r="AW184" s="15" t="s">
        <v>42</v>
      </c>
      <c r="AX184" s="15" t="s">
        <v>88</v>
      </c>
      <c r="AY184" s="256" t="s">
        <v>133</v>
      </c>
    </row>
    <row r="185" s="2" customFormat="1" ht="24.15" customHeight="1">
      <c r="A185" s="40"/>
      <c r="B185" s="41"/>
      <c r="C185" s="257" t="s">
        <v>8</v>
      </c>
      <c r="D185" s="257" t="s">
        <v>231</v>
      </c>
      <c r="E185" s="258" t="s">
        <v>232</v>
      </c>
      <c r="F185" s="259" t="s">
        <v>233</v>
      </c>
      <c r="G185" s="260" t="s">
        <v>234</v>
      </c>
      <c r="H185" s="261">
        <v>0.040000000000000001</v>
      </c>
      <c r="I185" s="262"/>
      <c r="J185" s="263">
        <f>ROUND(I185*H185,2)</f>
        <v>0</v>
      </c>
      <c r="K185" s="259" t="s">
        <v>139</v>
      </c>
      <c r="L185" s="264"/>
      <c r="M185" s="265" t="s">
        <v>19</v>
      </c>
      <c r="N185" s="266" t="s">
        <v>51</v>
      </c>
      <c r="O185" s="86"/>
      <c r="P185" s="215">
        <f>O185*H185</f>
        <v>0</v>
      </c>
      <c r="Q185" s="215">
        <v>0.00050000000000000001</v>
      </c>
      <c r="R185" s="215">
        <f>Q185*H185</f>
        <v>2.0000000000000002E-05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189</v>
      </c>
      <c r="AT185" s="217" t="s">
        <v>231</v>
      </c>
      <c r="AU185" s="217" t="s">
        <v>90</v>
      </c>
      <c r="AY185" s="18" t="s">
        <v>133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88</v>
      </c>
      <c r="BK185" s="218">
        <f>ROUND(I185*H185,2)</f>
        <v>0</v>
      </c>
      <c r="BL185" s="18" t="s">
        <v>140</v>
      </c>
      <c r="BM185" s="217" t="s">
        <v>235</v>
      </c>
    </row>
    <row r="186" s="13" customFormat="1">
      <c r="A186" s="13"/>
      <c r="B186" s="224"/>
      <c r="C186" s="225"/>
      <c r="D186" s="226" t="s">
        <v>144</v>
      </c>
      <c r="E186" s="227" t="s">
        <v>19</v>
      </c>
      <c r="F186" s="228" t="s">
        <v>145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144</v>
      </c>
      <c r="AU186" s="234" t="s">
        <v>90</v>
      </c>
      <c r="AV186" s="13" t="s">
        <v>88</v>
      </c>
      <c r="AW186" s="13" t="s">
        <v>42</v>
      </c>
      <c r="AX186" s="13" t="s">
        <v>80</v>
      </c>
      <c r="AY186" s="234" t="s">
        <v>133</v>
      </c>
    </row>
    <row r="187" s="13" customFormat="1">
      <c r="A187" s="13"/>
      <c r="B187" s="224"/>
      <c r="C187" s="225"/>
      <c r="D187" s="226" t="s">
        <v>144</v>
      </c>
      <c r="E187" s="227" t="s">
        <v>19</v>
      </c>
      <c r="F187" s="228" t="s">
        <v>229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144</v>
      </c>
      <c r="AU187" s="234" t="s">
        <v>90</v>
      </c>
      <c r="AV187" s="13" t="s">
        <v>88</v>
      </c>
      <c r="AW187" s="13" t="s">
        <v>42</v>
      </c>
      <c r="AX187" s="13" t="s">
        <v>80</v>
      </c>
      <c r="AY187" s="234" t="s">
        <v>133</v>
      </c>
    </row>
    <row r="188" s="14" customFormat="1">
      <c r="A188" s="14"/>
      <c r="B188" s="235"/>
      <c r="C188" s="236"/>
      <c r="D188" s="226" t="s">
        <v>144</v>
      </c>
      <c r="E188" s="237" t="s">
        <v>19</v>
      </c>
      <c r="F188" s="238" t="s">
        <v>236</v>
      </c>
      <c r="G188" s="236"/>
      <c r="H188" s="239">
        <v>0.02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144</v>
      </c>
      <c r="AU188" s="245" t="s">
        <v>90</v>
      </c>
      <c r="AV188" s="14" t="s">
        <v>90</v>
      </c>
      <c r="AW188" s="14" t="s">
        <v>42</v>
      </c>
      <c r="AX188" s="14" t="s">
        <v>80</v>
      </c>
      <c r="AY188" s="245" t="s">
        <v>133</v>
      </c>
    </row>
    <row r="189" s="13" customFormat="1">
      <c r="A189" s="13"/>
      <c r="B189" s="224"/>
      <c r="C189" s="225"/>
      <c r="D189" s="226" t="s">
        <v>144</v>
      </c>
      <c r="E189" s="227" t="s">
        <v>19</v>
      </c>
      <c r="F189" s="228" t="s">
        <v>230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144</v>
      </c>
      <c r="AU189" s="234" t="s">
        <v>90</v>
      </c>
      <c r="AV189" s="13" t="s">
        <v>88</v>
      </c>
      <c r="AW189" s="13" t="s">
        <v>42</v>
      </c>
      <c r="AX189" s="13" t="s">
        <v>80</v>
      </c>
      <c r="AY189" s="234" t="s">
        <v>133</v>
      </c>
    </row>
    <row r="190" s="14" customFormat="1">
      <c r="A190" s="14"/>
      <c r="B190" s="235"/>
      <c r="C190" s="236"/>
      <c r="D190" s="226" t="s">
        <v>144</v>
      </c>
      <c r="E190" s="237" t="s">
        <v>19</v>
      </c>
      <c r="F190" s="238" t="s">
        <v>236</v>
      </c>
      <c r="G190" s="236"/>
      <c r="H190" s="239">
        <v>0.02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144</v>
      </c>
      <c r="AU190" s="245" t="s">
        <v>90</v>
      </c>
      <c r="AV190" s="14" t="s">
        <v>90</v>
      </c>
      <c r="AW190" s="14" t="s">
        <v>42</v>
      </c>
      <c r="AX190" s="14" t="s">
        <v>80</v>
      </c>
      <c r="AY190" s="245" t="s">
        <v>133</v>
      </c>
    </row>
    <row r="191" s="15" customFormat="1">
      <c r="A191" s="15"/>
      <c r="B191" s="246"/>
      <c r="C191" s="247"/>
      <c r="D191" s="226" t="s">
        <v>144</v>
      </c>
      <c r="E191" s="248" t="s">
        <v>19</v>
      </c>
      <c r="F191" s="249" t="s">
        <v>150</v>
      </c>
      <c r="G191" s="247"/>
      <c r="H191" s="250">
        <v>0.040000000000000001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144</v>
      </c>
      <c r="AU191" s="256" t="s">
        <v>90</v>
      </c>
      <c r="AV191" s="15" t="s">
        <v>140</v>
      </c>
      <c r="AW191" s="15" t="s">
        <v>42</v>
      </c>
      <c r="AX191" s="15" t="s">
        <v>88</v>
      </c>
      <c r="AY191" s="256" t="s">
        <v>133</v>
      </c>
    </row>
    <row r="192" s="2" customFormat="1" ht="16.5" customHeight="1">
      <c r="A192" s="40"/>
      <c r="B192" s="41"/>
      <c r="C192" s="257" t="s">
        <v>237</v>
      </c>
      <c r="D192" s="257" t="s">
        <v>231</v>
      </c>
      <c r="E192" s="258" t="s">
        <v>238</v>
      </c>
      <c r="F192" s="259" t="s">
        <v>239</v>
      </c>
      <c r="G192" s="260" t="s">
        <v>218</v>
      </c>
      <c r="H192" s="261">
        <v>1.256</v>
      </c>
      <c r="I192" s="262"/>
      <c r="J192" s="263">
        <f>ROUND(I192*H192,2)</f>
        <v>0</v>
      </c>
      <c r="K192" s="259" t="s">
        <v>139</v>
      </c>
      <c r="L192" s="264"/>
      <c r="M192" s="265" t="s">
        <v>19</v>
      </c>
      <c r="N192" s="266" t="s">
        <v>51</v>
      </c>
      <c r="O192" s="86"/>
      <c r="P192" s="215">
        <f>O192*H192</f>
        <v>0</v>
      </c>
      <c r="Q192" s="215">
        <v>8.0000000000000007E-05</v>
      </c>
      <c r="R192" s="215">
        <f>Q192*H192</f>
        <v>0.00010048000000000001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189</v>
      </c>
      <c r="AT192" s="217" t="s">
        <v>231</v>
      </c>
      <c r="AU192" s="217" t="s">
        <v>90</v>
      </c>
      <c r="AY192" s="18" t="s">
        <v>133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88</v>
      </c>
      <c r="BK192" s="218">
        <f>ROUND(I192*H192,2)</f>
        <v>0</v>
      </c>
      <c r="BL192" s="18" t="s">
        <v>140</v>
      </c>
      <c r="BM192" s="217" t="s">
        <v>240</v>
      </c>
    </row>
    <row r="193" s="13" customFormat="1">
      <c r="A193" s="13"/>
      <c r="B193" s="224"/>
      <c r="C193" s="225"/>
      <c r="D193" s="226" t="s">
        <v>144</v>
      </c>
      <c r="E193" s="227" t="s">
        <v>19</v>
      </c>
      <c r="F193" s="228" t="s">
        <v>145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144</v>
      </c>
      <c r="AU193" s="234" t="s">
        <v>90</v>
      </c>
      <c r="AV193" s="13" t="s">
        <v>88</v>
      </c>
      <c r="AW193" s="13" t="s">
        <v>42</v>
      </c>
      <c r="AX193" s="13" t="s">
        <v>80</v>
      </c>
      <c r="AY193" s="234" t="s">
        <v>133</v>
      </c>
    </row>
    <row r="194" s="13" customFormat="1">
      <c r="A194" s="13"/>
      <c r="B194" s="224"/>
      <c r="C194" s="225"/>
      <c r="D194" s="226" t="s">
        <v>144</v>
      </c>
      <c r="E194" s="227" t="s">
        <v>19</v>
      </c>
      <c r="F194" s="228" t="s">
        <v>229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144</v>
      </c>
      <c r="AU194" s="234" t="s">
        <v>90</v>
      </c>
      <c r="AV194" s="13" t="s">
        <v>88</v>
      </c>
      <c r="AW194" s="13" t="s">
        <v>42</v>
      </c>
      <c r="AX194" s="13" t="s">
        <v>80</v>
      </c>
      <c r="AY194" s="234" t="s">
        <v>133</v>
      </c>
    </row>
    <row r="195" s="14" customFormat="1">
      <c r="A195" s="14"/>
      <c r="B195" s="235"/>
      <c r="C195" s="236"/>
      <c r="D195" s="226" t="s">
        <v>144</v>
      </c>
      <c r="E195" s="237" t="s">
        <v>19</v>
      </c>
      <c r="F195" s="238" t="s">
        <v>241</v>
      </c>
      <c r="G195" s="236"/>
      <c r="H195" s="239">
        <v>0.628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144</v>
      </c>
      <c r="AU195" s="245" t="s">
        <v>90</v>
      </c>
      <c r="AV195" s="14" t="s">
        <v>90</v>
      </c>
      <c r="AW195" s="14" t="s">
        <v>42</v>
      </c>
      <c r="AX195" s="14" t="s">
        <v>80</v>
      </c>
      <c r="AY195" s="245" t="s">
        <v>133</v>
      </c>
    </row>
    <row r="196" s="13" customFormat="1">
      <c r="A196" s="13"/>
      <c r="B196" s="224"/>
      <c r="C196" s="225"/>
      <c r="D196" s="226" t="s">
        <v>144</v>
      </c>
      <c r="E196" s="227" t="s">
        <v>19</v>
      </c>
      <c r="F196" s="228" t="s">
        <v>230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144</v>
      </c>
      <c r="AU196" s="234" t="s">
        <v>90</v>
      </c>
      <c r="AV196" s="13" t="s">
        <v>88</v>
      </c>
      <c r="AW196" s="13" t="s">
        <v>42</v>
      </c>
      <c r="AX196" s="13" t="s">
        <v>80</v>
      </c>
      <c r="AY196" s="234" t="s">
        <v>133</v>
      </c>
    </row>
    <row r="197" s="14" customFormat="1">
      <c r="A197" s="14"/>
      <c r="B197" s="235"/>
      <c r="C197" s="236"/>
      <c r="D197" s="226" t="s">
        <v>144</v>
      </c>
      <c r="E197" s="237" t="s">
        <v>19</v>
      </c>
      <c r="F197" s="238" t="s">
        <v>241</v>
      </c>
      <c r="G197" s="236"/>
      <c r="H197" s="239">
        <v>0.628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144</v>
      </c>
      <c r="AU197" s="245" t="s">
        <v>90</v>
      </c>
      <c r="AV197" s="14" t="s">
        <v>90</v>
      </c>
      <c r="AW197" s="14" t="s">
        <v>42</v>
      </c>
      <c r="AX197" s="14" t="s">
        <v>80</v>
      </c>
      <c r="AY197" s="245" t="s">
        <v>133</v>
      </c>
    </row>
    <row r="198" s="15" customFormat="1">
      <c r="A198" s="15"/>
      <c r="B198" s="246"/>
      <c r="C198" s="247"/>
      <c r="D198" s="226" t="s">
        <v>144</v>
      </c>
      <c r="E198" s="248" t="s">
        <v>19</v>
      </c>
      <c r="F198" s="249" t="s">
        <v>150</v>
      </c>
      <c r="G198" s="247"/>
      <c r="H198" s="250">
        <v>1.256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144</v>
      </c>
      <c r="AU198" s="256" t="s">
        <v>90</v>
      </c>
      <c r="AV198" s="15" t="s">
        <v>140</v>
      </c>
      <c r="AW198" s="15" t="s">
        <v>42</v>
      </c>
      <c r="AX198" s="15" t="s">
        <v>88</v>
      </c>
      <c r="AY198" s="256" t="s">
        <v>133</v>
      </c>
    </row>
    <row r="199" s="2" customFormat="1" ht="16.5" customHeight="1">
      <c r="A199" s="40"/>
      <c r="B199" s="41"/>
      <c r="C199" s="206" t="s">
        <v>242</v>
      </c>
      <c r="D199" s="206" t="s">
        <v>135</v>
      </c>
      <c r="E199" s="207" t="s">
        <v>243</v>
      </c>
      <c r="F199" s="208" t="s">
        <v>244</v>
      </c>
      <c r="G199" s="209" t="s">
        <v>218</v>
      </c>
      <c r="H199" s="210">
        <v>12.5</v>
      </c>
      <c r="I199" s="211"/>
      <c r="J199" s="212">
        <f>ROUND(I199*H199,2)</f>
        <v>0</v>
      </c>
      <c r="K199" s="208" t="s">
        <v>139</v>
      </c>
      <c r="L199" s="46"/>
      <c r="M199" s="213" t="s">
        <v>19</v>
      </c>
      <c r="N199" s="214" t="s">
        <v>51</v>
      </c>
      <c r="O199" s="86"/>
      <c r="P199" s="215">
        <f>O199*H199</f>
        <v>0</v>
      </c>
      <c r="Q199" s="215">
        <v>0.00013999999999999999</v>
      </c>
      <c r="R199" s="215">
        <f>Q199*H199</f>
        <v>0.0017499999999999998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140</v>
      </c>
      <c r="AT199" s="217" t="s">
        <v>135</v>
      </c>
      <c r="AU199" s="217" t="s">
        <v>90</v>
      </c>
      <c r="AY199" s="18" t="s">
        <v>133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88</v>
      </c>
      <c r="BK199" s="218">
        <f>ROUND(I199*H199,2)</f>
        <v>0</v>
      </c>
      <c r="BL199" s="18" t="s">
        <v>140</v>
      </c>
      <c r="BM199" s="217" t="s">
        <v>245</v>
      </c>
    </row>
    <row r="200" s="2" customFormat="1">
      <c r="A200" s="40"/>
      <c r="B200" s="41"/>
      <c r="C200" s="42"/>
      <c r="D200" s="219" t="s">
        <v>142</v>
      </c>
      <c r="E200" s="42"/>
      <c r="F200" s="220" t="s">
        <v>246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142</v>
      </c>
      <c r="AU200" s="18" t="s">
        <v>90</v>
      </c>
    </row>
    <row r="201" s="13" customFormat="1">
      <c r="A201" s="13"/>
      <c r="B201" s="224"/>
      <c r="C201" s="225"/>
      <c r="D201" s="226" t="s">
        <v>144</v>
      </c>
      <c r="E201" s="227" t="s">
        <v>19</v>
      </c>
      <c r="F201" s="228" t="s">
        <v>145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144</v>
      </c>
      <c r="AU201" s="234" t="s">
        <v>90</v>
      </c>
      <c r="AV201" s="13" t="s">
        <v>88</v>
      </c>
      <c r="AW201" s="13" t="s">
        <v>42</v>
      </c>
      <c r="AX201" s="13" t="s">
        <v>80</v>
      </c>
      <c r="AY201" s="234" t="s">
        <v>133</v>
      </c>
    </row>
    <row r="202" s="13" customFormat="1">
      <c r="A202" s="13"/>
      <c r="B202" s="224"/>
      <c r="C202" s="225"/>
      <c r="D202" s="226" t="s">
        <v>144</v>
      </c>
      <c r="E202" s="227" t="s">
        <v>19</v>
      </c>
      <c r="F202" s="228" t="s">
        <v>247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144</v>
      </c>
      <c r="AU202" s="234" t="s">
        <v>90</v>
      </c>
      <c r="AV202" s="13" t="s">
        <v>88</v>
      </c>
      <c r="AW202" s="13" t="s">
        <v>42</v>
      </c>
      <c r="AX202" s="13" t="s">
        <v>80</v>
      </c>
      <c r="AY202" s="234" t="s">
        <v>133</v>
      </c>
    </row>
    <row r="203" s="14" customFormat="1">
      <c r="A203" s="14"/>
      <c r="B203" s="235"/>
      <c r="C203" s="236"/>
      <c r="D203" s="226" t="s">
        <v>144</v>
      </c>
      <c r="E203" s="237" t="s">
        <v>19</v>
      </c>
      <c r="F203" s="238" t="s">
        <v>248</v>
      </c>
      <c r="G203" s="236"/>
      <c r="H203" s="239">
        <v>12.5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144</v>
      </c>
      <c r="AU203" s="245" t="s">
        <v>90</v>
      </c>
      <c r="AV203" s="14" t="s">
        <v>90</v>
      </c>
      <c r="AW203" s="14" t="s">
        <v>42</v>
      </c>
      <c r="AX203" s="14" t="s">
        <v>88</v>
      </c>
      <c r="AY203" s="245" t="s">
        <v>133</v>
      </c>
    </row>
    <row r="204" s="2" customFormat="1" ht="16.5" customHeight="1">
      <c r="A204" s="40"/>
      <c r="B204" s="41"/>
      <c r="C204" s="206" t="s">
        <v>249</v>
      </c>
      <c r="D204" s="206" t="s">
        <v>135</v>
      </c>
      <c r="E204" s="207" t="s">
        <v>250</v>
      </c>
      <c r="F204" s="208" t="s">
        <v>251</v>
      </c>
      <c r="G204" s="209" t="s">
        <v>218</v>
      </c>
      <c r="H204" s="210">
        <v>20</v>
      </c>
      <c r="I204" s="211"/>
      <c r="J204" s="212">
        <f>ROUND(I204*H204,2)</f>
        <v>0</v>
      </c>
      <c r="K204" s="208" t="s">
        <v>139</v>
      </c>
      <c r="L204" s="46"/>
      <c r="M204" s="213" t="s">
        <v>19</v>
      </c>
      <c r="N204" s="214" t="s">
        <v>51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140</v>
      </c>
      <c r="AT204" s="217" t="s">
        <v>135</v>
      </c>
      <c r="AU204" s="217" t="s">
        <v>90</v>
      </c>
      <c r="AY204" s="18" t="s">
        <v>133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88</v>
      </c>
      <c r="BK204" s="218">
        <f>ROUND(I204*H204,2)</f>
        <v>0</v>
      </c>
      <c r="BL204" s="18" t="s">
        <v>140</v>
      </c>
      <c r="BM204" s="217" t="s">
        <v>252</v>
      </c>
    </row>
    <row r="205" s="2" customFormat="1">
      <c r="A205" s="40"/>
      <c r="B205" s="41"/>
      <c r="C205" s="42"/>
      <c r="D205" s="219" t="s">
        <v>142</v>
      </c>
      <c r="E205" s="42"/>
      <c r="F205" s="220" t="s">
        <v>253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142</v>
      </c>
      <c r="AU205" s="18" t="s">
        <v>90</v>
      </c>
    </row>
    <row r="206" s="13" customFormat="1">
      <c r="A206" s="13"/>
      <c r="B206" s="224"/>
      <c r="C206" s="225"/>
      <c r="D206" s="226" t="s">
        <v>144</v>
      </c>
      <c r="E206" s="227" t="s">
        <v>19</v>
      </c>
      <c r="F206" s="228" t="s">
        <v>145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144</v>
      </c>
      <c r="AU206" s="234" t="s">
        <v>90</v>
      </c>
      <c r="AV206" s="13" t="s">
        <v>88</v>
      </c>
      <c r="AW206" s="13" t="s">
        <v>42</v>
      </c>
      <c r="AX206" s="13" t="s">
        <v>80</v>
      </c>
      <c r="AY206" s="234" t="s">
        <v>133</v>
      </c>
    </row>
    <row r="207" s="13" customFormat="1">
      <c r="A207" s="13"/>
      <c r="B207" s="224"/>
      <c r="C207" s="225"/>
      <c r="D207" s="226" t="s">
        <v>144</v>
      </c>
      <c r="E207" s="227" t="s">
        <v>19</v>
      </c>
      <c r="F207" s="228" t="s">
        <v>254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144</v>
      </c>
      <c r="AU207" s="234" t="s">
        <v>90</v>
      </c>
      <c r="AV207" s="13" t="s">
        <v>88</v>
      </c>
      <c r="AW207" s="13" t="s">
        <v>42</v>
      </c>
      <c r="AX207" s="13" t="s">
        <v>80</v>
      </c>
      <c r="AY207" s="234" t="s">
        <v>133</v>
      </c>
    </row>
    <row r="208" s="14" customFormat="1">
      <c r="A208" s="14"/>
      <c r="B208" s="235"/>
      <c r="C208" s="236"/>
      <c r="D208" s="226" t="s">
        <v>144</v>
      </c>
      <c r="E208" s="237" t="s">
        <v>19</v>
      </c>
      <c r="F208" s="238" t="s">
        <v>221</v>
      </c>
      <c r="G208" s="236"/>
      <c r="H208" s="239">
        <v>20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144</v>
      </c>
      <c r="AU208" s="245" t="s">
        <v>90</v>
      </c>
      <c r="AV208" s="14" t="s">
        <v>90</v>
      </c>
      <c r="AW208" s="14" t="s">
        <v>42</v>
      </c>
      <c r="AX208" s="14" t="s">
        <v>88</v>
      </c>
      <c r="AY208" s="245" t="s">
        <v>133</v>
      </c>
    </row>
    <row r="209" s="2" customFormat="1" ht="24.15" customHeight="1">
      <c r="A209" s="40"/>
      <c r="B209" s="41"/>
      <c r="C209" s="206" t="s">
        <v>255</v>
      </c>
      <c r="D209" s="206" t="s">
        <v>135</v>
      </c>
      <c r="E209" s="207" t="s">
        <v>256</v>
      </c>
      <c r="F209" s="208" t="s">
        <v>257</v>
      </c>
      <c r="G209" s="209" t="s">
        <v>226</v>
      </c>
      <c r="H209" s="210">
        <v>2</v>
      </c>
      <c r="I209" s="211"/>
      <c r="J209" s="212">
        <f>ROUND(I209*H209,2)</f>
        <v>0</v>
      </c>
      <c r="K209" s="208" t="s">
        <v>139</v>
      </c>
      <c r="L209" s="46"/>
      <c r="M209" s="213" t="s">
        <v>19</v>
      </c>
      <c r="N209" s="214" t="s">
        <v>51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0.0040000000000000001</v>
      </c>
      <c r="T209" s="216">
        <f>S209*H209</f>
        <v>0.0080000000000000002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140</v>
      </c>
      <c r="AT209" s="217" t="s">
        <v>135</v>
      </c>
      <c r="AU209" s="217" t="s">
        <v>90</v>
      </c>
      <c r="AY209" s="18" t="s">
        <v>133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88</v>
      </c>
      <c r="BK209" s="218">
        <f>ROUND(I209*H209,2)</f>
        <v>0</v>
      </c>
      <c r="BL209" s="18" t="s">
        <v>140</v>
      </c>
      <c r="BM209" s="217" t="s">
        <v>258</v>
      </c>
    </row>
    <row r="210" s="2" customFormat="1">
      <c r="A210" s="40"/>
      <c r="B210" s="41"/>
      <c r="C210" s="42"/>
      <c r="D210" s="219" t="s">
        <v>142</v>
      </c>
      <c r="E210" s="42"/>
      <c r="F210" s="220" t="s">
        <v>259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142</v>
      </c>
      <c r="AU210" s="18" t="s">
        <v>90</v>
      </c>
    </row>
    <row r="211" s="13" customFormat="1">
      <c r="A211" s="13"/>
      <c r="B211" s="224"/>
      <c r="C211" s="225"/>
      <c r="D211" s="226" t="s">
        <v>144</v>
      </c>
      <c r="E211" s="227" t="s">
        <v>19</v>
      </c>
      <c r="F211" s="228" t="s">
        <v>145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144</v>
      </c>
      <c r="AU211" s="234" t="s">
        <v>90</v>
      </c>
      <c r="AV211" s="13" t="s">
        <v>88</v>
      </c>
      <c r="AW211" s="13" t="s">
        <v>42</v>
      </c>
      <c r="AX211" s="13" t="s">
        <v>80</v>
      </c>
      <c r="AY211" s="234" t="s">
        <v>133</v>
      </c>
    </row>
    <row r="212" s="13" customFormat="1">
      <c r="A212" s="13"/>
      <c r="B212" s="224"/>
      <c r="C212" s="225"/>
      <c r="D212" s="226" t="s">
        <v>144</v>
      </c>
      <c r="E212" s="227" t="s">
        <v>19</v>
      </c>
      <c r="F212" s="228" t="s">
        <v>260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144</v>
      </c>
      <c r="AU212" s="234" t="s">
        <v>90</v>
      </c>
      <c r="AV212" s="13" t="s">
        <v>88</v>
      </c>
      <c r="AW212" s="13" t="s">
        <v>42</v>
      </c>
      <c r="AX212" s="13" t="s">
        <v>80</v>
      </c>
      <c r="AY212" s="234" t="s">
        <v>133</v>
      </c>
    </row>
    <row r="213" s="14" customFormat="1">
      <c r="A213" s="14"/>
      <c r="B213" s="235"/>
      <c r="C213" s="236"/>
      <c r="D213" s="226" t="s">
        <v>144</v>
      </c>
      <c r="E213" s="237" t="s">
        <v>19</v>
      </c>
      <c r="F213" s="238" t="s">
        <v>88</v>
      </c>
      <c r="G213" s="236"/>
      <c r="H213" s="239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144</v>
      </c>
      <c r="AU213" s="245" t="s">
        <v>90</v>
      </c>
      <c r="AV213" s="14" t="s">
        <v>90</v>
      </c>
      <c r="AW213" s="14" t="s">
        <v>42</v>
      </c>
      <c r="AX213" s="14" t="s">
        <v>80</v>
      </c>
      <c r="AY213" s="245" t="s">
        <v>133</v>
      </c>
    </row>
    <row r="214" s="13" customFormat="1">
      <c r="A214" s="13"/>
      <c r="B214" s="224"/>
      <c r="C214" s="225"/>
      <c r="D214" s="226" t="s">
        <v>144</v>
      </c>
      <c r="E214" s="227" t="s">
        <v>19</v>
      </c>
      <c r="F214" s="228" t="s">
        <v>261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144</v>
      </c>
      <c r="AU214" s="234" t="s">
        <v>90</v>
      </c>
      <c r="AV214" s="13" t="s">
        <v>88</v>
      </c>
      <c r="AW214" s="13" t="s">
        <v>42</v>
      </c>
      <c r="AX214" s="13" t="s">
        <v>80</v>
      </c>
      <c r="AY214" s="234" t="s">
        <v>133</v>
      </c>
    </row>
    <row r="215" s="14" customFormat="1">
      <c r="A215" s="14"/>
      <c r="B215" s="235"/>
      <c r="C215" s="236"/>
      <c r="D215" s="226" t="s">
        <v>144</v>
      </c>
      <c r="E215" s="237" t="s">
        <v>19</v>
      </c>
      <c r="F215" s="238" t="s">
        <v>88</v>
      </c>
      <c r="G215" s="236"/>
      <c r="H215" s="239">
        <v>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144</v>
      </c>
      <c r="AU215" s="245" t="s">
        <v>90</v>
      </c>
      <c r="AV215" s="14" t="s">
        <v>90</v>
      </c>
      <c r="AW215" s="14" t="s">
        <v>42</v>
      </c>
      <c r="AX215" s="14" t="s">
        <v>80</v>
      </c>
      <c r="AY215" s="245" t="s">
        <v>133</v>
      </c>
    </row>
    <row r="216" s="15" customFormat="1">
      <c r="A216" s="15"/>
      <c r="B216" s="246"/>
      <c r="C216" s="247"/>
      <c r="D216" s="226" t="s">
        <v>144</v>
      </c>
      <c r="E216" s="248" t="s">
        <v>19</v>
      </c>
      <c r="F216" s="249" t="s">
        <v>150</v>
      </c>
      <c r="G216" s="247"/>
      <c r="H216" s="250">
        <v>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144</v>
      </c>
      <c r="AU216" s="256" t="s">
        <v>90</v>
      </c>
      <c r="AV216" s="15" t="s">
        <v>140</v>
      </c>
      <c r="AW216" s="15" t="s">
        <v>42</v>
      </c>
      <c r="AX216" s="15" t="s">
        <v>88</v>
      </c>
      <c r="AY216" s="256" t="s">
        <v>133</v>
      </c>
    </row>
    <row r="217" s="2" customFormat="1" ht="33" customHeight="1">
      <c r="A217" s="40"/>
      <c r="B217" s="41"/>
      <c r="C217" s="206" t="s">
        <v>221</v>
      </c>
      <c r="D217" s="206" t="s">
        <v>135</v>
      </c>
      <c r="E217" s="207" t="s">
        <v>262</v>
      </c>
      <c r="F217" s="208" t="s">
        <v>263</v>
      </c>
      <c r="G217" s="209" t="s">
        <v>138</v>
      </c>
      <c r="H217" s="210">
        <v>16.399999999999999</v>
      </c>
      <c r="I217" s="211"/>
      <c r="J217" s="212">
        <f>ROUND(I217*H217,2)</f>
        <v>0</v>
      </c>
      <c r="K217" s="208" t="s">
        <v>139</v>
      </c>
      <c r="L217" s="46"/>
      <c r="M217" s="213" t="s">
        <v>19</v>
      </c>
      <c r="N217" s="214" t="s">
        <v>51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140</v>
      </c>
      <c r="AT217" s="217" t="s">
        <v>135</v>
      </c>
      <c r="AU217" s="217" t="s">
        <v>90</v>
      </c>
      <c r="AY217" s="18" t="s">
        <v>133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88</v>
      </c>
      <c r="BK217" s="218">
        <f>ROUND(I217*H217,2)</f>
        <v>0</v>
      </c>
      <c r="BL217" s="18" t="s">
        <v>140</v>
      </c>
      <c r="BM217" s="217" t="s">
        <v>264</v>
      </c>
    </row>
    <row r="218" s="2" customFormat="1">
      <c r="A218" s="40"/>
      <c r="B218" s="41"/>
      <c r="C218" s="42"/>
      <c r="D218" s="219" t="s">
        <v>142</v>
      </c>
      <c r="E218" s="42"/>
      <c r="F218" s="220" t="s">
        <v>265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142</v>
      </c>
      <c r="AU218" s="18" t="s">
        <v>90</v>
      </c>
    </row>
    <row r="219" s="13" customFormat="1">
      <c r="A219" s="13"/>
      <c r="B219" s="224"/>
      <c r="C219" s="225"/>
      <c r="D219" s="226" t="s">
        <v>144</v>
      </c>
      <c r="E219" s="227" t="s">
        <v>19</v>
      </c>
      <c r="F219" s="228" t="s">
        <v>145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144</v>
      </c>
      <c r="AU219" s="234" t="s">
        <v>90</v>
      </c>
      <c r="AV219" s="13" t="s">
        <v>88</v>
      </c>
      <c r="AW219" s="13" t="s">
        <v>42</v>
      </c>
      <c r="AX219" s="13" t="s">
        <v>80</v>
      </c>
      <c r="AY219" s="234" t="s">
        <v>133</v>
      </c>
    </row>
    <row r="220" s="13" customFormat="1">
      <c r="A220" s="13"/>
      <c r="B220" s="224"/>
      <c r="C220" s="225"/>
      <c r="D220" s="226" t="s">
        <v>144</v>
      </c>
      <c r="E220" s="227" t="s">
        <v>19</v>
      </c>
      <c r="F220" s="228" t="s">
        <v>146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144</v>
      </c>
      <c r="AU220" s="234" t="s">
        <v>90</v>
      </c>
      <c r="AV220" s="13" t="s">
        <v>88</v>
      </c>
      <c r="AW220" s="13" t="s">
        <v>42</v>
      </c>
      <c r="AX220" s="13" t="s">
        <v>80</v>
      </c>
      <c r="AY220" s="234" t="s">
        <v>133</v>
      </c>
    </row>
    <row r="221" s="14" customFormat="1">
      <c r="A221" s="14"/>
      <c r="B221" s="235"/>
      <c r="C221" s="236"/>
      <c r="D221" s="226" t="s">
        <v>144</v>
      </c>
      <c r="E221" s="237" t="s">
        <v>19</v>
      </c>
      <c r="F221" s="238" t="s">
        <v>147</v>
      </c>
      <c r="G221" s="236"/>
      <c r="H221" s="239">
        <v>11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144</v>
      </c>
      <c r="AU221" s="245" t="s">
        <v>90</v>
      </c>
      <c r="AV221" s="14" t="s">
        <v>90</v>
      </c>
      <c r="AW221" s="14" t="s">
        <v>42</v>
      </c>
      <c r="AX221" s="14" t="s">
        <v>80</v>
      </c>
      <c r="AY221" s="245" t="s">
        <v>133</v>
      </c>
    </row>
    <row r="222" s="13" customFormat="1">
      <c r="A222" s="13"/>
      <c r="B222" s="224"/>
      <c r="C222" s="225"/>
      <c r="D222" s="226" t="s">
        <v>144</v>
      </c>
      <c r="E222" s="227" t="s">
        <v>19</v>
      </c>
      <c r="F222" s="228" t="s">
        <v>148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144</v>
      </c>
      <c r="AU222" s="234" t="s">
        <v>90</v>
      </c>
      <c r="AV222" s="13" t="s">
        <v>88</v>
      </c>
      <c r="AW222" s="13" t="s">
        <v>42</v>
      </c>
      <c r="AX222" s="13" t="s">
        <v>80</v>
      </c>
      <c r="AY222" s="234" t="s">
        <v>133</v>
      </c>
    </row>
    <row r="223" s="14" customFormat="1">
      <c r="A223" s="14"/>
      <c r="B223" s="235"/>
      <c r="C223" s="236"/>
      <c r="D223" s="226" t="s">
        <v>144</v>
      </c>
      <c r="E223" s="237" t="s">
        <v>19</v>
      </c>
      <c r="F223" s="238" t="s">
        <v>149</v>
      </c>
      <c r="G223" s="236"/>
      <c r="H223" s="239">
        <v>5.4000000000000004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144</v>
      </c>
      <c r="AU223" s="245" t="s">
        <v>90</v>
      </c>
      <c r="AV223" s="14" t="s">
        <v>90</v>
      </c>
      <c r="AW223" s="14" t="s">
        <v>42</v>
      </c>
      <c r="AX223" s="14" t="s">
        <v>80</v>
      </c>
      <c r="AY223" s="245" t="s">
        <v>133</v>
      </c>
    </row>
    <row r="224" s="15" customFormat="1">
      <c r="A224" s="15"/>
      <c r="B224" s="246"/>
      <c r="C224" s="247"/>
      <c r="D224" s="226" t="s">
        <v>144</v>
      </c>
      <c r="E224" s="248" t="s">
        <v>19</v>
      </c>
      <c r="F224" s="249" t="s">
        <v>150</v>
      </c>
      <c r="G224" s="247"/>
      <c r="H224" s="250">
        <v>16.399999999999999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144</v>
      </c>
      <c r="AU224" s="256" t="s">
        <v>90</v>
      </c>
      <c r="AV224" s="15" t="s">
        <v>140</v>
      </c>
      <c r="AW224" s="15" t="s">
        <v>42</v>
      </c>
      <c r="AX224" s="15" t="s">
        <v>88</v>
      </c>
      <c r="AY224" s="256" t="s">
        <v>133</v>
      </c>
    </row>
    <row r="225" s="12" customFormat="1" ht="22.8" customHeight="1">
      <c r="A225" s="12"/>
      <c r="B225" s="190"/>
      <c r="C225" s="191"/>
      <c r="D225" s="192" t="s">
        <v>79</v>
      </c>
      <c r="E225" s="204" t="s">
        <v>266</v>
      </c>
      <c r="F225" s="204" t="s">
        <v>267</v>
      </c>
      <c r="G225" s="191"/>
      <c r="H225" s="191"/>
      <c r="I225" s="194"/>
      <c r="J225" s="205">
        <f>BK225</f>
        <v>0</v>
      </c>
      <c r="K225" s="191"/>
      <c r="L225" s="196"/>
      <c r="M225" s="197"/>
      <c r="N225" s="198"/>
      <c r="O225" s="198"/>
      <c r="P225" s="199">
        <f>SUM(P226:P246)</f>
        <v>0</v>
      </c>
      <c r="Q225" s="198"/>
      <c r="R225" s="199">
        <f>SUM(R226:R246)</f>
        <v>0</v>
      </c>
      <c r="S225" s="198"/>
      <c r="T225" s="200">
        <f>SUM(T226:T246)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88</v>
      </c>
      <c r="AT225" s="202" t="s">
        <v>79</v>
      </c>
      <c r="AU225" s="202" t="s">
        <v>88</v>
      </c>
      <c r="AY225" s="201" t="s">
        <v>133</v>
      </c>
      <c r="BK225" s="203">
        <f>SUM(BK226:BK246)</f>
        <v>0</v>
      </c>
    </row>
    <row r="226" s="2" customFormat="1" ht="24.15" customHeight="1">
      <c r="A226" s="40"/>
      <c r="B226" s="41"/>
      <c r="C226" s="206" t="s">
        <v>7</v>
      </c>
      <c r="D226" s="206" t="s">
        <v>135</v>
      </c>
      <c r="E226" s="207" t="s">
        <v>268</v>
      </c>
      <c r="F226" s="208" t="s">
        <v>269</v>
      </c>
      <c r="G226" s="209" t="s">
        <v>270</v>
      </c>
      <c r="H226" s="210">
        <v>8.6509999999999998</v>
      </c>
      <c r="I226" s="211"/>
      <c r="J226" s="212">
        <f>ROUND(I226*H226,2)</f>
        <v>0</v>
      </c>
      <c r="K226" s="208" t="s">
        <v>139</v>
      </c>
      <c r="L226" s="46"/>
      <c r="M226" s="213" t="s">
        <v>19</v>
      </c>
      <c r="N226" s="214" t="s">
        <v>51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140</v>
      </c>
      <c r="AT226" s="217" t="s">
        <v>135</v>
      </c>
      <c r="AU226" s="217" t="s">
        <v>90</v>
      </c>
      <c r="AY226" s="18" t="s">
        <v>133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88</v>
      </c>
      <c r="BK226" s="218">
        <f>ROUND(I226*H226,2)</f>
        <v>0</v>
      </c>
      <c r="BL226" s="18" t="s">
        <v>140</v>
      </c>
      <c r="BM226" s="217" t="s">
        <v>271</v>
      </c>
    </row>
    <row r="227" s="2" customFormat="1">
      <c r="A227" s="40"/>
      <c r="B227" s="41"/>
      <c r="C227" s="42"/>
      <c r="D227" s="219" t="s">
        <v>142</v>
      </c>
      <c r="E227" s="42"/>
      <c r="F227" s="220" t="s">
        <v>272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142</v>
      </c>
      <c r="AU227" s="18" t="s">
        <v>90</v>
      </c>
    </row>
    <row r="228" s="13" customFormat="1">
      <c r="A228" s="13"/>
      <c r="B228" s="224"/>
      <c r="C228" s="225"/>
      <c r="D228" s="226" t="s">
        <v>144</v>
      </c>
      <c r="E228" s="227" t="s">
        <v>19</v>
      </c>
      <c r="F228" s="228" t="s">
        <v>145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144</v>
      </c>
      <c r="AU228" s="234" t="s">
        <v>90</v>
      </c>
      <c r="AV228" s="13" t="s">
        <v>88</v>
      </c>
      <c r="AW228" s="13" t="s">
        <v>42</v>
      </c>
      <c r="AX228" s="13" t="s">
        <v>80</v>
      </c>
      <c r="AY228" s="234" t="s">
        <v>133</v>
      </c>
    </row>
    <row r="229" s="13" customFormat="1">
      <c r="A229" s="13"/>
      <c r="B229" s="224"/>
      <c r="C229" s="225"/>
      <c r="D229" s="226" t="s">
        <v>144</v>
      </c>
      <c r="E229" s="227" t="s">
        <v>19</v>
      </c>
      <c r="F229" s="228" t="s">
        <v>273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144</v>
      </c>
      <c r="AU229" s="234" t="s">
        <v>90</v>
      </c>
      <c r="AV229" s="13" t="s">
        <v>88</v>
      </c>
      <c r="AW229" s="13" t="s">
        <v>42</v>
      </c>
      <c r="AX229" s="13" t="s">
        <v>80</v>
      </c>
      <c r="AY229" s="234" t="s">
        <v>133</v>
      </c>
    </row>
    <row r="230" s="14" customFormat="1">
      <c r="A230" s="14"/>
      <c r="B230" s="235"/>
      <c r="C230" s="236"/>
      <c r="D230" s="226" t="s">
        <v>144</v>
      </c>
      <c r="E230" s="237" t="s">
        <v>19</v>
      </c>
      <c r="F230" s="238" t="s">
        <v>274</v>
      </c>
      <c r="G230" s="236"/>
      <c r="H230" s="239">
        <v>2.952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144</v>
      </c>
      <c r="AU230" s="245" t="s">
        <v>90</v>
      </c>
      <c r="AV230" s="14" t="s">
        <v>90</v>
      </c>
      <c r="AW230" s="14" t="s">
        <v>42</v>
      </c>
      <c r="AX230" s="14" t="s">
        <v>80</v>
      </c>
      <c r="AY230" s="245" t="s">
        <v>133</v>
      </c>
    </row>
    <row r="231" s="13" customFormat="1">
      <c r="A231" s="13"/>
      <c r="B231" s="224"/>
      <c r="C231" s="225"/>
      <c r="D231" s="226" t="s">
        <v>144</v>
      </c>
      <c r="E231" s="227" t="s">
        <v>19</v>
      </c>
      <c r="F231" s="228" t="s">
        <v>275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144</v>
      </c>
      <c r="AU231" s="234" t="s">
        <v>90</v>
      </c>
      <c r="AV231" s="13" t="s">
        <v>88</v>
      </c>
      <c r="AW231" s="13" t="s">
        <v>42</v>
      </c>
      <c r="AX231" s="13" t="s">
        <v>80</v>
      </c>
      <c r="AY231" s="234" t="s">
        <v>133</v>
      </c>
    </row>
    <row r="232" s="14" customFormat="1">
      <c r="A232" s="14"/>
      <c r="B232" s="235"/>
      <c r="C232" s="236"/>
      <c r="D232" s="226" t="s">
        <v>144</v>
      </c>
      <c r="E232" s="237" t="s">
        <v>19</v>
      </c>
      <c r="F232" s="238" t="s">
        <v>276</v>
      </c>
      <c r="G232" s="236"/>
      <c r="H232" s="239">
        <v>5.6989999999999998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144</v>
      </c>
      <c r="AU232" s="245" t="s">
        <v>90</v>
      </c>
      <c r="AV232" s="14" t="s">
        <v>90</v>
      </c>
      <c r="AW232" s="14" t="s">
        <v>42</v>
      </c>
      <c r="AX232" s="14" t="s">
        <v>80</v>
      </c>
      <c r="AY232" s="245" t="s">
        <v>133</v>
      </c>
    </row>
    <row r="233" s="15" customFormat="1">
      <c r="A233" s="15"/>
      <c r="B233" s="246"/>
      <c r="C233" s="247"/>
      <c r="D233" s="226" t="s">
        <v>144</v>
      </c>
      <c r="E233" s="248" t="s">
        <v>19</v>
      </c>
      <c r="F233" s="249" t="s">
        <v>150</v>
      </c>
      <c r="G233" s="247"/>
      <c r="H233" s="250">
        <v>8.6509999999999998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144</v>
      </c>
      <c r="AU233" s="256" t="s">
        <v>90</v>
      </c>
      <c r="AV233" s="15" t="s">
        <v>140</v>
      </c>
      <c r="AW233" s="15" t="s">
        <v>42</v>
      </c>
      <c r="AX233" s="15" t="s">
        <v>88</v>
      </c>
      <c r="AY233" s="256" t="s">
        <v>133</v>
      </c>
    </row>
    <row r="234" s="2" customFormat="1" ht="16.5" customHeight="1">
      <c r="A234" s="40"/>
      <c r="B234" s="41"/>
      <c r="C234" s="206" t="s">
        <v>277</v>
      </c>
      <c r="D234" s="206" t="s">
        <v>135</v>
      </c>
      <c r="E234" s="207" t="s">
        <v>278</v>
      </c>
      <c r="F234" s="208" t="s">
        <v>279</v>
      </c>
      <c r="G234" s="209" t="s">
        <v>270</v>
      </c>
      <c r="H234" s="210">
        <v>8.1590000000000007</v>
      </c>
      <c r="I234" s="211"/>
      <c r="J234" s="212">
        <f>ROUND(I234*H234,2)</f>
        <v>0</v>
      </c>
      <c r="K234" s="208" t="s">
        <v>139</v>
      </c>
      <c r="L234" s="46"/>
      <c r="M234" s="213" t="s">
        <v>19</v>
      </c>
      <c r="N234" s="214" t="s">
        <v>51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140</v>
      </c>
      <c r="AT234" s="217" t="s">
        <v>135</v>
      </c>
      <c r="AU234" s="217" t="s">
        <v>90</v>
      </c>
      <c r="AY234" s="18" t="s">
        <v>133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88</v>
      </c>
      <c r="BK234" s="218">
        <f>ROUND(I234*H234,2)</f>
        <v>0</v>
      </c>
      <c r="BL234" s="18" t="s">
        <v>140</v>
      </c>
      <c r="BM234" s="217" t="s">
        <v>280</v>
      </c>
    </row>
    <row r="235" s="2" customFormat="1">
      <c r="A235" s="40"/>
      <c r="B235" s="41"/>
      <c r="C235" s="42"/>
      <c r="D235" s="219" t="s">
        <v>142</v>
      </c>
      <c r="E235" s="42"/>
      <c r="F235" s="220" t="s">
        <v>281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142</v>
      </c>
      <c r="AU235" s="18" t="s">
        <v>90</v>
      </c>
    </row>
    <row r="236" s="13" customFormat="1">
      <c r="A236" s="13"/>
      <c r="B236" s="224"/>
      <c r="C236" s="225"/>
      <c r="D236" s="226" t="s">
        <v>144</v>
      </c>
      <c r="E236" s="227" t="s">
        <v>19</v>
      </c>
      <c r="F236" s="228" t="s">
        <v>145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144</v>
      </c>
      <c r="AU236" s="234" t="s">
        <v>90</v>
      </c>
      <c r="AV236" s="13" t="s">
        <v>88</v>
      </c>
      <c r="AW236" s="13" t="s">
        <v>42</v>
      </c>
      <c r="AX236" s="13" t="s">
        <v>80</v>
      </c>
      <c r="AY236" s="234" t="s">
        <v>133</v>
      </c>
    </row>
    <row r="237" s="13" customFormat="1">
      <c r="A237" s="13"/>
      <c r="B237" s="224"/>
      <c r="C237" s="225"/>
      <c r="D237" s="226" t="s">
        <v>144</v>
      </c>
      <c r="E237" s="227" t="s">
        <v>19</v>
      </c>
      <c r="F237" s="228" t="s">
        <v>273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144</v>
      </c>
      <c r="AU237" s="234" t="s">
        <v>90</v>
      </c>
      <c r="AV237" s="13" t="s">
        <v>88</v>
      </c>
      <c r="AW237" s="13" t="s">
        <v>42</v>
      </c>
      <c r="AX237" s="13" t="s">
        <v>80</v>
      </c>
      <c r="AY237" s="234" t="s">
        <v>133</v>
      </c>
    </row>
    <row r="238" s="14" customFormat="1">
      <c r="A238" s="14"/>
      <c r="B238" s="235"/>
      <c r="C238" s="236"/>
      <c r="D238" s="226" t="s">
        <v>144</v>
      </c>
      <c r="E238" s="237" t="s">
        <v>19</v>
      </c>
      <c r="F238" s="238" t="s">
        <v>282</v>
      </c>
      <c r="G238" s="236"/>
      <c r="H238" s="239">
        <v>2.46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144</v>
      </c>
      <c r="AU238" s="245" t="s">
        <v>90</v>
      </c>
      <c r="AV238" s="14" t="s">
        <v>90</v>
      </c>
      <c r="AW238" s="14" t="s">
        <v>42</v>
      </c>
      <c r="AX238" s="14" t="s">
        <v>80</v>
      </c>
      <c r="AY238" s="245" t="s">
        <v>133</v>
      </c>
    </row>
    <row r="239" s="13" customFormat="1">
      <c r="A239" s="13"/>
      <c r="B239" s="224"/>
      <c r="C239" s="225"/>
      <c r="D239" s="226" t="s">
        <v>144</v>
      </c>
      <c r="E239" s="227" t="s">
        <v>19</v>
      </c>
      <c r="F239" s="228" t="s">
        <v>275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144</v>
      </c>
      <c r="AU239" s="234" t="s">
        <v>90</v>
      </c>
      <c r="AV239" s="13" t="s">
        <v>88</v>
      </c>
      <c r="AW239" s="13" t="s">
        <v>42</v>
      </c>
      <c r="AX239" s="13" t="s">
        <v>80</v>
      </c>
      <c r="AY239" s="234" t="s">
        <v>133</v>
      </c>
    </row>
    <row r="240" s="14" customFormat="1">
      <c r="A240" s="14"/>
      <c r="B240" s="235"/>
      <c r="C240" s="236"/>
      <c r="D240" s="226" t="s">
        <v>144</v>
      </c>
      <c r="E240" s="237" t="s">
        <v>19</v>
      </c>
      <c r="F240" s="238" t="s">
        <v>276</v>
      </c>
      <c r="G240" s="236"/>
      <c r="H240" s="239">
        <v>5.6989999999999998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144</v>
      </c>
      <c r="AU240" s="245" t="s">
        <v>90</v>
      </c>
      <c r="AV240" s="14" t="s">
        <v>90</v>
      </c>
      <c r="AW240" s="14" t="s">
        <v>42</v>
      </c>
      <c r="AX240" s="14" t="s">
        <v>80</v>
      </c>
      <c r="AY240" s="245" t="s">
        <v>133</v>
      </c>
    </row>
    <row r="241" s="15" customFormat="1">
      <c r="A241" s="15"/>
      <c r="B241" s="246"/>
      <c r="C241" s="247"/>
      <c r="D241" s="226" t="s">
        <v>144</v>
      </c>
      <c r="E241" s="248" t="s">
        <v>19</v>
      </c>
      <c r="F241" s="249" t="s">
        <v>150</v>
      </c>
      <c r="G241" s="247"/>
      <c r="H241" s="250">
        <v>8.1590000000000007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144</v>
      </c>
      <c r="AU241" s="256" t="s">
        <v>90</v>
      </c>
      <c r="AV241" s="15" t="s">
        <v>140</v>
      </c>
      <c r="AW241" s="15" t="s">
        <v>42</v>
      </c>
      <c r="AX241" s="15" t="s">
        <v>88</v>
      </c>
      <c r="AY241" s="256" t="s">
        <v>133</v>
      </c>
    </row>
    <row r="242" s="2" customFormat="1" ht="24.15" customHeight="1">
      <c r="A242" s="40"/>
      <c r="B242" s="41"/>
      <c r="C242" s="206" t="s">
        <v>283</v>
      </c>
      <c r="D242" s="206" t="s">
        <v>135</v>
      </c>
      <c r="E242" s="207" t="s">
        <v>284</v>
      </c>
      <c r="F242" s="208" t="s">
        <v>285</v>
      </c>
      <c r="G242" s="209" t="s">
        <v>270</v>
      </c>
      <c r="H242" s="210">
        <v>5.6989999999999998</v>
      </c>
      <c r="I242" s="211"/>
      <c r="J242" s="212">
        <f>ROUND(I242*H242,2)</f>
        <v>0</v>
      </c>
      <c r="K242" s="208" t="s">
        <v>139</v>
      </c>
      <c r="L242" s="46"/>
      <c r="M242" s="213" t="s">
        <v>19</v>
      </c>
      <c r="N242" s="214" t="s">
        <v>51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140</v>
      </c>
      <c r="AT242" s="217" t="s">
        <v>135</v>
      </c>
      <c r="AU242" s="217" t="s">
        <v>90</v>
      </c>
      <c r="AY242" s="18" t="s">
        <v>133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88</v>
      </c>
      <c r="BK242" s="218">
        <f>ROUND(I242*H242,2)</f>
        <v>0</v>
      </c>
      <c r="BL242" s="18" t="s">
        <v>140</v>
      </c>
      <c r="BM242" s="217" t="s">
        <v>286</v>
      </c>
    </row>
    <row r="243" s="2" customFormat="1">
      <c r="A243" s="40"/>
      <c r="B243" s="41"/>
      <c r="C243" s="42"/>
      <c r="D243" s="219" t="s">
        <v>142</v>
      </c>
      <c r="E243" s="42"/>
      <c r="F243" s="220" t="s">
        <v>287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142</v>
      </c>
      <c r="AU243" s="18" t="s">
        <v>90</v>
      </c>
    </row>
    <row r="244" s="13" customFormat="1">
      <c r="A244" s="13"/>
      <c r="B244" s="224"/>
      <c r="C244" s="225"/>
      <c r="D244" s="226" t="s">
        <v>144</v>
      </c>
      <c r="E244" s="227" t="s">
        <v>19</v>
      </c>
      <c r="F244" s="228" t="s">
        <v>145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144</v>
      </c>
      <c r="AU244" s="234" t="s">
        <v>90</v>
      </c>
      <c r="AV244" s="13" t="s">
        <v>88</v>
      </c>
      <c r="AW244" s="13" t="s">
        <v>42</v>
      </c>
      <c r="AX244" s="13" t="s">
        <v>80</v>
      </c>
      <c r="AY244" s="234" t="s">
        <v>133</v>
      </c>
    </row>
    <row r="245" s="13" customFormat="1">
      <c r="A245" s="13"/>
      <c r="B245" s="224"/>
      <c r="C245" s="225"/>
      <c r="D245" s="226" t="s">
        <v>144</v>
      </c>
      <c r="E245" s="227" t="s">
        <v>19</v>
      </c>
      <c r="F245" s="228" t="s">
        <v>275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144</v>
      </c>
      <c r="AU245" s="234" t="s">
        <v>90</v>
      </c>
      <c r="AV245" s="13" t="s">
        <v>88</v>
      </c>
      <c r="AW245" s="13" t="s">
        <v>42</v>
      </c>
      <c r="AX245" s="13" t="s">
        <v>80</v>
      </c>
      <c r="AY245" s="234" t="s">
        <v>133</v>
      </c>
    </row>
    <row r="246" s="14" customFormat="1">
      <c r="A246" s="14"/>
      <c r="B246" s="235"/>
      <c r="C246" s="236"/>
      <c r="D246" s="226" t="s">
        <v>144</v>
      </c>
      <c r="E246" s="237" t="s">
        <v>19</v>
      </c>
      <c r="F246" s="238" t="s">
        <v>276</v>
      </c>
      <c r="G246" s="236"/>
      <c r="H246" s="239">
        <v>5.6989999999999998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144</v>
      </c>
      <c r="AU246" s="245" t="s">
        <v>90</v>
      </c>
      <c r="AV246" s="14" t="s">
        <v>90</v>
      </c>
      <c r="AW246" s="14" t="s">
        <v>42</v>
      </c>
      <c r="AX246" s="14" t="s">
        <v>88</v>
      </c>
      <c r="AY246" s="245" t="s">
        <v>133</v>
      </c>
    </row>
    <row r="247" s="12" customFormat="1" ht="22.8" customHeight="1">
      <c r="A247" s="12"/>
      <c r="B247" s="190"/>
      <c r="C247" s="191"/>
      <c r="D247" s="192" t="s">
        <v>79</v>
      </c>
      <c r="E247" s="204" t="s">
        <v>288</v>
      </c>
      <c r="F247" s="204" t="s">
        <v>289</v>
      </c>
      <c r="G247" s="191"/>
      <c r="H247" s="191"/>
      <c r="I247" s="194"/>
      <c r="J247" s="205">
        <f>BK247</f>
        <v>0</v>
      </c>
      <c r="K247" s="191"/>
      <c r="L247" s="196"/>
      <c r="M247" s="197"/>
      <c r="N247" s="198"/>
      <c r="O247" s="198"/>
      <c r="P247" s="199">
        <f>SUM(P248:P255)</f>
        <v>0</v>
      </c>
      <c r="Q247" s="198"/>
      <c r="R247" s="199">
        <f>SUM(R248:R255)</f>
        <v>0</v>
      </c>
      <c r="S247" s="198"/>
      <c r="T247" s="200">
        <f>SUM(T248:T255)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1" t="s">
        <v>88</v>
      </c>
      <c r="AT247" s="202" t="s">
        <v>79</v>
      </c>
      <c r="AU247" s="202" t="s">
        <v>88</v>
      </c>
      <c r="AY247" s="201" t="s">
        <v>133</v>
      </c>
      <c r="BK247" s="203">
        <f>SUM(BK248:BK255)</f>
        <v>0</v>
      </c>
    </row>
    <row r="248" s="2" customFormat="1" ht="24.15" customHeight="1">
      <c r="A248" s="40"/>
      <c r="B248" s="41"/>
      <c r="C248" s="206" t="s">
        <v>290</v>
      </c>
      <c r="D248" s="206" t="s">
        <v>135</v>
      </c>
      <c r="E248" s="207" t="s">
        <v>291</v>
      </c>
      <c r="F248" s="208" t="s">
        <v>292</v>
      </c>
      <c r="G248" s="209" t="s">
        <v>270</v>
      </c>
      <c r="H248" s="210">
        <v>4.0700000000000003</v>
      </c>
      <c r="I248" s="211"/>
      <c r="J248" s="212">
        <f>ROUND(I248*H248,2)</f>
        <v>0</v>
      </c>
      <c r="K248" s="208" t="s">
        <v>139</v>
      </c>
      <c r="L248" s="46"/>
      <c r="M248" s="213" t="s">
        <v>19</v>
      </c>
      <c r="N248" s="214" t="s">
        <v>51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140</v>
      </c>
      <c r="AT248" s="217" t="s">
        <v>135</v>
      </c>
      <c r="AU248" s="217" t="s">
        <v>90</v>
      </c>
      <c r="AY248" s="18" t="s">
        <v>133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88</v>
      </c>
      <c r="BK248" s="218">
        <f>ROUND(I248*H248,2)</f>
        <v>0</v>
      </c>
      <c r="BL248" s="18" t="s">
        <v>140</v>
      </c>
      <c r="BM248" s="217" t="s">
        <v>293</v>
      </c>
    </row>
    <row r="249" s="2" customFormat="1">
      <c r="A249" s="40"/>
      <c r="B249" s="41"/>
      <c r="C249" s="42"/>
      <c r="D249" s="219" t="s">
        <v>142</v>
      </c>
      <c r="E249" s="42"/>
      <c r="F249" s="220" t="s">
        <v>294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142</v>
      </c>
      <c r="AU249" s="18" t="s">
        <v>90</v>
      </c>
    </row>
    <row r="250" s="13" customFormat="1">
      <c r="A250" s="13"/>
      <c r="B250" s="224"/>
      <c r="C250" s="225"/>
      <c r="D250" s="226" t="s">
        <v>144</v>
      </c>
      <c r="E250" s="227" t="s">
        <v>19</v>
      </c>
      <c r="F250" s="228" t="s">
        <v>145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144</v>
      </c>
      <c r="AU250" s="234" t="s">
        <v>90</v>
      </c>
      <c r="AV250" s="13" t="s">
        <v>88</v>
      </c>
      <c r="AW250" s="13" t="s">
        <v>42</v>
      </c>
      <c r="AX250" s="13" t="s">
        <v>80</v>
      </c>
      <c r="AY250" s="234" t="s">
        <v>133</v>
      </c>
    </row>
    <row r="251" s="13" customFormat="1">
      <c r="A251" s="13"/>
      <c r="B251" s="224"/>
      <c r="C251" s="225"/>
      <c r="D251" s="226" t="s">
        <v>144</v>
      </c>
      <c r="E251" s="227" t="s">
        <v>19</v>
      </c>
      <c r="F251" s="228" t="s">
        <v>295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144</v>
      </c>
      <c r="AU251" s="234" t="s">
        <v>90</v>
      </c>
      <c r="AV251" s="13" t="s">
        <v>88</v>
      </c>
      <c r="AW251" s="13" t="s">
        <v>42</v>
      </c>
      <c r="AX251" s="13" t="s">
        <v>80</v>
      </c>
      <c r="AY251" s="234" t="s">
        <v>133</v>
      </c>
    </row>
    <row r="252" s="14" customFormat="1">
      <c r="A252" s="14"/>
      <c r="B252" s="235"/>
      <c r="C252" s="236"/>
      <c r="D252" s="226" t="s">
        <v>144</v>
      </c>
      <c r="E252" s="237" t="s">
        <v>19</v>
      </c>
      <c r="F252" s="238" t="s">
        <v>296</v>
      </c>
      <c r="G252" s="236"/>
      <c r="H252" s="239">
        <v>1.6100000000000001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144</v>
      </c>
      <c r="AU252" s="245" t="s">
        <v>90</v>
      </c>
      <c r="AV252" s="14" t="s">
        <v>90</v>
      </c>
      <c r="AW252" s="14" t="s">
        <v>42</v>
      </c>
      <c r="AX252" s="14" t="s">
        <v>80</v>
      </c>
      <c r="AY252" s="245" t="s">
        <v>133</v>
      </c>
    </row>
    <row r="253" s="13" customFormat="1">
      <c r="A253" s="13"/>
      <c r="B253" s="224"/>
      <c r="C253" s="225"/>
      <c r="D253" s="226" t="s">
        <v>144</v>
      </c>
      <c r="E253" s="227" t="s">
        <v>19</v>
      </c>
      <c r="F253" s="228" t="s">
        <v>273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144</v>
      </c>
      <c r="AU253" s="234" t="s">
        <v>90</v>
      </c>
      <c r="AV253" s="13" t="s">
        <v>88</v>
      </c>
      <c r="AW253" s="13" t="s">
        <v>42</v>
      </c>
      <c r="AX253" s="13" t="s">
        <v>80</v>
      </c>
      <c r="AY253" s="234" t="s">
        <v>133</v>
      </c>
    </row>
    <row r="254" s="14" customFormat="1">
      <c r="A254" s="14"/>
      <c r="B254" s="235"/>
      <c r="C254" s="236"/>
      <c r="D254" s="226" t="s">
        <v>144</v>
      </c>
      <c r="E254" s="237" t="s">
        <v>19</v>
      </c>
      <c r="F254" s="238" t="s">
        <v>282</v>
      </c>
      <c r="G254" s="236"/>
      <c r="H254" s="239">
        <v>2.46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144</v>
      </c>
      <c r="AU254" s="245" t="s">
        <v>90</v>
      </c>
      <c r="AV254" s="14" t="s">
        <v>90</v>
      </c>
      <c r="AW254" s="14" t="s">
        <v>42</v>
      </c>
      <c r="AX254" s="14" t="s">
        <v>80</v>
      </c>
      <c r="AY254" s="245" t="s">
        <v>133</v>
      </c>
    </row>
    <row r="255" s="15" customFormat="1">
      <c r="A255" s="15"/>
      <c r="B255" s="246"/>
      <c r="C255" s="247"/>
      <c r="D255" s="226" t="s">
        <v>144</v>
      </c>
      <c r="E255" s="248" t="s">
        <v>19</v>
      </c>
      <c r="F255" s="249" t="s">
        <v>150</v>
      </c>
      <c r="G255" s="247"/>
      <c r="H255" s="250">
        <v>4.0700000000000003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144</v>
      </c>
      <c r="AU255" s="256" t="s">
        <v>90</v>
      </c>
      <c r="AV255" s="15" t="s">
        <v>140</v>
      </c>
      <c r="AW255" s="15" t="s">
        <v>42</v>
      </c>
      <c r="AX255" s="15" t="s">
        <v>88</v>
      </c>
      <c r="AY255" s="256" t="s">
        <v>133</v>
      </c>
    </row>
    <row r="256" s="12" customFormat="1" ht="25.92" customHeight="1">
      <c r="A256" s="12"/>
      <c r="B256" s="190"/>
      <c r="C256" s="191"/>
      <c r="D256" s="192" t="s">
        <v>79</v>
      </c>
      <c r="E256" s="193" t="s">
        <v>231</v>
      </c>
      <c r="F256" s="193" t="s">
        <v>297</v>
      </c>
      <c r="G256" s="191"/>
      <c r="H256" s="191"/>
      <c r="I256" s="194"/>
      <c r="J256" s="195">
        <f>BK256</f>
        <v>0</v>
      </c>
      <c r="K256" s="191"/>
      <c r="L256" s="196"/>
      <c r="M256" s="197"/>
      <c r="N256" s="198"/>
      <c r="O256" s="198"/>
      <c r="P256" s="199">
        <f>P257+P342+P680</f>
        <v>0</v>
      </c>
      <c r="Q256" s="198"/>
      <c r="R256" s="199">
        <f>R257+R342+R680</f>
        <v>4.57631034</v>
      </c>
      <c r="S256" s="198"/>
      <c r="T256" s="200">
        <f>T257+T342+T680</f>
        <v>18.786300000000004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157</v>
      </c>
      <c r="AT256" s="202" t="s">
        <v>79</v>
      </c>
      <c r="AU256" s="202" t="s">
        <v>80</v>
      </c>
      <c r="AY256" s="201" t="s">
        <v>133</v>
      </c>
      <c r="BK256" s="203">
        <f>BK257+BK342+BK680</f>
        <v>0</v>
      </c>
    </row>
    <row r="257" s="12" customFormat="1" ht="22.8" customHeight="1">
      <c r="A257" s="12"/>
      <c r="B257" s="190"/>
      <c r="C257" s="191"/>
      <c r="D257" s="192" t="s">
        <v>79</v>
      </c>
      <c r="E257" s="204" t="s">
        <v>298</v>
      </c>
      <c r="F257" s="204" t="s">
        <v>299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SUM(P258:P341)</f>
        <v>0</v>
      </c>
      <c r="Q257" s="198"/>
      <c r="R257" s="199">
        <f>SUM(R258:R341)</f>
        <v>0.093212000000000003</v>
      </c>
      <c r="S257" s="198"/>
      <c r="T257" s="200">
        <f>SUM(T258:T341)</f>
        <v>0.043800000000000006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157</v>
      </c>
      <c r="AT257" s="202" t="s">
        <v>79</v>
      </c>
      <c r="AU257" s="202" t="s">
        <v>88</v>
      </c>
      <c r="AY257" s="201" t="s">
        <v>133</v>
      </c>
      <c r="BK257" s="203">
        <f>SUM(BK258:BK341)</f>
        <v>0</v>
      </c>
    </row>
    <row r="258" s="2" customFormat="1" ht="21.75" customHeight="1">
      <c r="A258" s="40"/>
      <c r="B258" s="41"/>
      <c r="C258" s="206" t="s">
        <v>300</v>
      </c>
      <c r="D258" s="206" t="s">
        <v>135</v>
      </c>
      <c r="E258" s="207" t="s">
        <v>301</v>
      </c>
      <c r="F258" s="208" t="s">
        <v>302</v>
      </c>
      <c r="G258" s="209" t="s">
        <v>226</v>
      </c>
      <c r="H258" s="210">
        <v>4</v>
      </c>
      <c r="I258" s="211"/>
      <c r="J258" s="212">
        <f>ROUND(I258*H258,2)</f>
        <v>0</v>
      </c>
      <c r="K258" s="208" t="s">
        <v>139</v>
      </c>
      <c r="L258" s="46"/>
      <c r="M258" s="213" t="s">
        <v>19</v>
      </c>
      <c r="N258" s="214" t="s">
        <v>51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303</v>
      </c>
      <c r="AT258" s="217" t="s">
        <v>135</v>
      </c>
      <c r="AU258" s="217" t="s">
        <v>90</v>
      </c>
      <c r="AY258" s="18" t="s">
        <v>133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88</v>
      </c>
      <c r="BK258" s="218">
        <f>ROUND(I258*H258,2)</f>
        <v>0</v>
      </c>
      <c r="BL258" s="18" t="s">
        <v>303</v>
      </c>
      <c r="BM258" s="217" t="s">
        <v>304</v>
      </c>
    </row>
    <row r="259" s="2" customFormat="1">
      <c r="A259" s="40"/>
      <c r="B259" s="41"/>
      <c r="C259" s="42"/>
      <c r="D259" s="219" t="s">
        <v>142</v>
      </c>
      <c r="E259" s="42"/>
      <c r="F259" s="220" t="s">
        <v>305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142</v>
      </c>
      <c r="AU259" s="18" t="s">
        <v>90</v>
      </c>
    </row>
    <row r="260" s="13" customFormat="1">
      <c r="A260" s="13"/>
      <c r="B260" s="224"/>
      <c r="C260" s="225"/>
      <c r="D260" s="226" t="s">
        <v>144</v>
      </c>
      <c r="E260" s="227" t="s">
        <v>19</v>
      </c>
      <c r="F260" s="228" t="s">
        <v>306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144</v>
      </c>
      <c r="AU260" s="234" t="s">
        <v>90</v>
      </c>
      <c r="AV260" s="13" t="s">
        <v>88</v>
      </c>
      <c r="AW260" s="13" t="s">
        <v>42</v>
      </c>
      <c r="AX260" s="13" t="s">
        <v>80</v>
      </c>
      <c r="AY260" s="234" t="s">
        <v>133</v>
      </c>
    </row>
    <row r="261" s="13" customFormat="1">
      <c r="A261" s="13"/>
      <c r="B261" s="224"/>
      <c r="C261" s="225"/>
      <c r="D261" s="226" t="s">
        <v>144</v>
      </c>
      <c r="E261" s="227" t="s">
        <v>19</v>
      </c>
      <c r="F261" s="228" t="s">
        <v>307</v>
      </c>
      <c r="G261" s="225"/>
      <c r="H261" s="227" t="s">
        <v>19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144</v>
      </c>
      <c r="AU261" s="234" t="s">
        <v>90</v>
      </c>
      <c r="AV261" s="13" t="s">
        <v>88</v>
      </c>
      <c r="AW261" s="13" t="s">
        <v>42</v>
      </c>
      <c r="AX261" s="13" t="s">
        <v>80</v>
      </c>
      <c r="AY261" s="234" t="s">
        <v>133</v>
      </c>
    </row>
    <row r="262" s="14" customFormat="1">
      <c r="A262" s="14"/>
      <c r="B262" s="235"/>
      <c r="C262" s="236"/>
      <c r="D262" s="226" t="s">
        <v>144</v>
      </c>
      <c r="E262" s="237" t="s">
        <v>19</v>
      </c>
      <c r="F262" s="238" t="s">
        <v>308</v>
      </c>
      <c r="G262" s="236"/>
      <c r="H262" s="239">
        <v>4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144</v>
      </c>
      <c r="AU262" s="245" t="s">
        <v>90</v>
      </c>
      <c r="AV262" s="14" t="s">
        <v>90</v>
      </c>
      <c r="AW262" s="14" t="s">
        <v>42</v>
      </c>
      <c r="AX262" s="14" t="s">
        <v>88</v>
      </c>
      <c r="AY262" s="245" t="s">
        <v>133</v>
      </c>
    </row>
    <row r="263" s="2" customFormat="1" ht="24.15" customHeight="1">
      <c r="A263" s="40"/>
      <c r="B263" s="41"/>
      <c r="C263" s="206" t="s">
        <v>309</v>
      </c>
      <c r="D263" s="206" t="s">
        <v>135</v>
      </c>
      <c r="E263" s="207" t="s">
        <v>310</v>
      </c>
      <c r="F263" s="208" t="s">
        <v>311</v>
      </c>
      <c r="G263" s="209" t="s">
        <v>226</v>
      </c>
      <c r="H263" s="210">
        <v>4</v>
      </c>
      <c r="I263" s="211"/>
      <c r="J263" s="212">
        <f>ROUND(I263*H263,2)</f>
        <v>0</v>
      </c>
      <c r="K263" s="208" t="s">
        <v>139</v>
      </c>
      <c r="L263" s="46"/>
      <c r="M263" s="213" t="s">
        <v>19</v>
      </c>
      <c r="N263" s="214" t="s">
        <v>51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303</v>
      </c>
      <c r="AT263" s="217" t="s">
        <v>135</v>
      </c>
      <c r="AU263" s="217" t="s">
        <v>90</v>
      </c>
      <c r="AY263" s="18" t="s">
        <v>133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88</v>
      </c>
      <c r="BK263" s="218">
        <f>ROUND(I263*H263,2)</f>
        <v>0</v>
      </c>
      <c r="BL263" s="18" t="s">
        <v>303</v>
      </c>
      <c r="BM263" s="217" t="s">
        <v>312</v>
      </c>
    </row>
    <row r="264" s="2" customFormat="1">
      <c r="A264" s="40"/>
      <c r="B264" s="41"/>
      <c r="C264" s="42"/>
      <c r="D264" s="219" t="s">
        <v>142</v>
      </c>
      <c r="E264" s="42"/>
      <c r="F264" s="220" t="s">
        <v>313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142</v>
      </c>
      <c r="AU264" s="18" t="s">
        <v>90</v>
      </c>
    </row>
    <row r="265" s="13" customFormat="1">
      <c r="A265" s="13"/>
      <c r="B265" s="224"/>
      <c r="C265" s="225"/>
      <c r="D265" s="226" t="s">
        <v>144</v>
      </c>
      <c r="E265" s="227" t="s">
        <v>19</v>
      </c>
      <c r="F265" s="228" t="s">
        <v>306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144</v>
      </c>
      <c r="AU265" s="234" t="s">
        <v>90</v>
      </c>
      <c r="AV265" s="13" t="s">
        <v>88</v>
      </c>
      <c r="AW265" s="13" t="s">
        <v>42</v>
      </c>
      <c r="AX265" s="13" t="s">
        <v>80</v>
      </c>
      <c r="AY265" s="234" t="s">
        <v>133</v>
      </c>
    </row>
    <row r="266" s="13" customFormat="1">
      <c r="A266" s="13"/>
      <c r="B266" s="224"/>
      <c r="C266" s="225"/>
      <c r="D266" s="226" t="s">
        <v>144</v>
      </c>
      <c r="E266" s="227" t="s">
        <v>19</v>
      </c>
      <c r="F266" s="228" t="s">
        <v>307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144</v>
      </c>
      <c r="AU266" s="234" t="s">
        <v>90</v>
      </c>
      <c r="AV266" s="13" t="s">
        <v>88</v>
      </c>
      <c r="AW266" s="13" t="s">
        <v>42</v>
      </c>
      <c r="AX266" s="13" t="s">
        <v>80</v>
      </c>
      <c r="AY266" s="234" t="s">
        <v>133</v>
      </c>
    </row>
    <row r="267" s="14" customFormat="1">
      <c r="A267" s="14"/>
      <c r="B267" s="235"/>
      <c r="C267" s="236"/>
      <c r="D267" s="226" t="s">
        <v>144</v>
      </c>
      <c r="E267" s="237" t="s">
        <v>19</v>
      </c>
      <c r="F267" s="238" t="s">
        <v>308</v>
      </c>
      <c r="G267" s="236"/>
      <c r="H267" s="239">
        <v>4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144</v>
      </c>
      <c r="AU267" s="245" t="s">
        <v>90</v>
      </c>
      <c r="AV267" s="14" t="s">
        <v>90</v>
      </c>
      <c r="AW267" s="14" t="s">
        <v>42</v>
      </c>
      <c r="AX267" s="14" t="s">
        <v>88</v>
      </c>
      <c r="AY267" s="245" t="s">
        <v>133</v>
      </c>
    </row>
    <row r="268" s="2" customFormat="1" ht="16.5" customHeight="1">
      <c r="A268" s="40"/>
      <c r="B268" s="41"/>
      <c r="C268" s="257" t="s">
        <v>314</v>
      </c>
      <c r="D268" s="257" t="s">
        <v>231</v>
      </c>
      <c r="E268" s="258" t="s">
        <v>315</v>
      </c>
      <c r="F268" s="259" t="s">
        <v>316</v>
      </c>
      <c r="G268" s="260" t="s">
        <v>226</v>
      </c>
      <c r="H268" s="261">
        <v>4</v>
      </c>
      <c r="I268" s="262"/>
      <c r="J268" s="263">
        <f>ROUND(I268*H268,2)</f>
        <v>0</v>
      </c>
      <c r="K268" s="259" t="s">
        <v>139</v>
      </c>
      <c r="L268" s="264"/>
      <c r="M268" s="265" t="s">
        <v>19</v>
      </c>
      <c r="N268" s="266" t="s">
        <v>51</v>
      </c>
      <c r="O268" s="86"/>
      <c r="P268" s="215">
        <f>O268*H268</f>
        <v>0</v>
      </c>
      <c r="Q268" s="215">
        <v>0.0037000000000000002</v>
      </c>
      <c r="R268" s="215">
        <f>Q268*H268</f>
        <v>0.014800000000000001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317</v>
      </c>
      <c r="AT268" s="217" t="s">
        <v>231</v>
      </c>
      <c r="AU268" s="217" t="s">
        <v>90</v>
      </c>
      <c r="AY268" s="18" t="s">
        <v>133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88</v>
      </c>
      <c r="BK268" s="218">
        <f>ROUND(I268*H268,2)</f>
        <v>0</v>
      </c>
      <c r="BL268" s="18" t="s">
        <v>303</v>
      </c>
      <c r="BM268" s="217" t="s">
        <v>318</v>
      </c>
    </row>
    <row r="269" s="13" customFormat="1">
      <c r="A269" s="13"/>
      <c r="B269" s="224"/>
      <c r="C269" s="225"/>
      <c r="D269" s="226" t="s">
        <v>144</v>
      </c>
      <c r="E269" s="227" t="s">
        <v>19</v>
      </c>
      <c r="F269" s="228" t="s">
        <v>306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144</v>
      </c>
      <c r="AU269" s="234" t="s">
        <v>90</v>
      </c>
      <c r="AV269" s="13" t="s">
        <v>88</v>
      </c>
      <c r="AW269" s="13" t="s">
        <v>42</v>
      </c>
      <c r="AX269" s="13" t="s">
        <v>80</v>
      </c>
      <c r="AY269" s="234" t="s">
        <v>133</v>
      </c>
    </row>
    <row r="270" s="13" customFormat="1">
      <c r="A270" s="13"/>
      <c r="B270" s="224"/>
      <c r="C270" s="225"/>
      <c r="D270" s="226" t="s">
        <v>144</v>
      </c>
      <c r="E270" s="227" t="s">
        <v>19</v>
      </c>
      <c r="F270" s="228" t="s">
        <v>307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144</v>
      </c>
      <c r="AU270" s="234" t="s">
        <v>90</v>
      </c>
      <c r="AV270" s="13" t="s">
        <v>88</v>
      </c>
      <c r="AW270" s="13" t="s">
        <v>42</v>
      </c>
      <c r="AX270" s="13" t="s">
        <v>80</v>
      </c>
      <c r="AY270" s="234" t="s">
        <v>133</v>
      </c>
    </row>
    <row r="271" s="14" customFormat="1">
      <c r="A271" s="14"/>
      <c r="B271" s="235"/>
      <c r="C271" s="236"/>
      <c r="D271" s="226" t="s">
        <v>144</v>
      </c>
      <c r="E271" s="237" t="s">
        <v>19</v>
      </c>
      <c r="F271" s="238" t="s">
        <v>308</v>
      </c>
      <c r="G271" s="236"/>
      <c r="H271" s="239">
        <v>4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144</v>
      </c>
      <c r="AU271" s="245" t="s">
        <v>90</v>
      </c>
      <c r="AV271" s="14" t="s">
        <v>90</v>
      </c>
      <c r="AW271" s="14" t="s">
        <v>42</v>
      </c>
      <c r="AX271" s="14" t="s">
        <v>88</v>
      </c>
      <c r="AY271" s="245" t="s">
        <v>133</v>
      </c>
    </row>
    <row r="272" s="2" customFormat="1" ht="16.5" customHeight="1">
      <c r="A272" s="40"/>
      <c r="B272" s="41"/>
      <c r="C272" s="206" t="s">
        <v>319</v>
      </c>
      <c r="D272" s="206" t="s">
        <v>135</v>
      </c>
      <c r="E272" s="207" t="s">
        <v>320</v>
      </c>
      <c r="F272" s="208" t="s">
        <v>321</v>
      </c>
      <c r="G272" s="209" t="s">
        <v>226</v>
      </c>
      <c r="H272" s="210">
        <v>2</v>
      </c>
      <c r="I272" s="211"/>
      <c r="J272" s="212">
        <f>ROUND(I272*H272,2)</f>
        <v>0</v>
      </c>
      <c r="K272" s="208" t="s">
        <v>139</v>
      </c>
      <c r="L272" s="46"/>
      <c r="M272" s="213" t="s">
        <v>19</v>
      </c>
      <c r="N272" s="214" t="s">
        <v>51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303</v>
      </c>
      <c r="AT272" s="217" t="s">
        <v>135</v>
      </c>
      <c r="AU272" s="217" t="s">
        <v>90</v>
      </c>
      <c r="AY272" s="18" t="s">
        <v>133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88</v>
      </c>
      <c r="BK272" s="218">
        <f>ROUND(I272*H272,2)</f>
        <v>0</v>
      </c>
      <c r="BL272" s="18" t="s">
        <v>303</v>
      </c>
      <c r="BM272" s="217" t="s">
        <v>322</v>
      </c>
    </row>
    <row r="273" s="2" customFormat="1">
      <c r="A273" s="40"/>
      <c r="B273" s="41"/>
      <c r="C273" s="42"/>
      <c r="D273" s="219" t="s">
        <v>142</v>
      </c>
      <c r="E273" s="42"/>
      <c r="F273" s="220" t="s">
        <v>323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142</v>
      </c>
      <c r="AU273" s="18" t="s">
        <v>90</v>
      </c>
    </row>
    <row r="274" s="13" customFormat="1">
      <c r="A274" s="13"/>
      <c r="B274" s="224"/>
      <c r="C274" s="225"/>
      <c r="D274" s="226" t="s">
        <v>144</v>
      </c>
      <c r="E274" s="227" t="s">
        <v>19</v>
      </c>
      <c r="F274" s="228" t="s">
        <v>324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144</v>
      </c>
      <c r="AU274" s="234" t="s">
        <v>90</v>
      </c>
      <c r="AV274" s="13" t="s">
        <v>88</v>
      </c>
      <c r="AW274" s="13" t="s">
        <v>42</v>
      </c>
      <c r="AX274" s="13" t="s">
        <v>80</v>
      </c>
      <c r="AY274" s="234" t="s">
        <v>133</v>
      </c>
    </row>
    <row r="275" s="14" customFormat="1">
      <c r="A275" s="14"/>
      <c r="B275" s="235"/>
      <c r="C275" s="236"/>
      <c r="D275" s="226" t="s">
        <v>144</v>
      </c>
      <c r="E275" s="237" t="s">
        <v>19</v>
      </c>
      <c r="F275" s="238" t="s">
        <v>90</v>
      </c>
      <c r="G275" s="236"/>
      <c r="H275" s="239">
        <v>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144</v>
      </c>
      <c r="AU275" s="245" t="s">
        <v>90</v>
      </c>
      <c r="AV275" s="14" t="s">
        <v>90</v>
      </c>
      <c r="AW275" s="14" t="s">
        <v>42</v>
      </c>
      <c r="AX275" s="14" t="s">
        <v>88</v>
      </c>
      <c r="AY275" s="245" t="s">
        <v>133</v>
      </c>
    </row>
    <row r="276" s="2" customFormat="1" ht="16.5" customHeight="1">
      <c r="A276" s="40"/>
      <c r="B276" s="41"/>
      <c r="C276" s="257" t="s">
        <v>325</v>
      </c>
      <c r="D276" s="257" t="s">
        <v>231</v>
      </c>
      <c r="E276" s="258" t="s">
        <v>326</v>
      </c>
      <c r="F276" s="259" t="s">
        <v>327</v>
      </c>
      <c r="G276" s="260" t="s">
        <v>226</v>
      </c>
      <c r="H276" s="261">
        <v>2</v>
      </c>
      <c r="I276" s="262"/>
      <c r="J276" s="263">
        <f>ROUND(I276*H276,2)</f>
        <v>0</v>
      </c>
      <c r="K276" s="259" t="s">
        <v>139</v>
      </c>
      <c r="L276" s="264"/>
      <c r="M276" s="265" t="s">
        <v>19</v>
      </c>
      <c r="N276" s="266" t="s">
        <v>51</v>
      </c>
      <c r="O276" s="86"/>
      <c r="P276" s="215">
        <f>O276*H276</f>
        <v>0</v>
      </c>
      <c r="Q276" s="215">
        <v>0.00023000000000000001</v>
      </c>
      <c r="R276" s="215">
        <f>Q276*H276</f>
        <v>0.00046000000000000001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317</v>
      </c>
      <c r="AT276" s="217" t="s">
        <v>231</v>
      </c>
      <c r="AU276" s="217" t="s">
        <v>90</v>
      </c>
      <c r="AY276" s="18" t="s">
        <v>133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88</v>
      </c>
      <c r="BK276" s="218">
        <f>ROUND(I276*H276,2)</f>
        <v>0</v>
      </c>
      <c r="BL276" s="18" t="s">
        <v>303</v>
      </c>
      <c r="BM276" s="217" t="s">
        <v>328</v>
      </c>
    </row>
    <row r="277" s="13" customFormat="1">
      <c r="A277" s="13"/>
      <c r="B277" s="224"/>
      <c r="C277" s="225"/>
      <c r="D277" s="226" t="s">
        <v>144</v>
      </c>
      <c r="E277" s="227" t="s">
        <v>19</v>
      </c>
      <c r="F277" s="228" t="s">
        <v>324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144</v>
      </c>
      <c r="AU277" s="234" t="s">
        <v>90</v>
      </c>
      <c r="AV277" s="13" t="s">
        <v>88</v>
      </c>
      <c r="AW277" s="13" t="s">
        <v>42</v>
      </c>
      <c r="AX277" s="13" t="s">
        <v>80</v>
      </c>
      <c r="AY277" s="234" t="s">
        <v>133</v>
      </c>
    </row>
    <row r="278" s="14" customFormat="1">
      <c r="A278" s="14"/>
      <c r="B278" s="235"/>
      <c r="C278" s="236"/>
      <c r="D278" s="226" t="s">
        <v>144</v>
      </c>
      <c r="E278" s="237" t="s">
        <v>19</v>
      </c>
      <c r="F278" s="238" t="s">
        <v>90</v>
      </c>
      <c r="G278" s="236"/>
      <c r="H278" s="239">
        <v>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144</v>
      </c>
      <c r="AU278" s="245" t="s">
        <v>90</v>
      </c>
      <c r="AV278" s="14" t="s">
        <v>90</v>
      </c>
      <c r="AW278" s="14" t="s">
        <v>42</v>
      </c>
      <c r="AX278" s="14" t="s">
        <v>88</v>
      </c>
      <c r="AY278" s="245" t="s">
        <v>133</v>
      </c>
    </row>
    <row r="279" s="2" customFormat="1" ht="16.5" customHeight="1">
      <c r="A279" s="40"/>
      <c r="B279" s="41"/>
      <c r="C279" s="206" t="s">
        <v>329</v>
      </c>
      <c r="D279" s="206" t="s">
        <v>135</v>
      </c>
      <c r="E279" s="207" t="s">
        <v>330</v>
      </c>
      <c r="F279" s="208" t="s">
        <v>331</v>
      </c>
      <c r="G279" s="209" t="s">
        <v>218</v>
      </c>
      <c r="H279" s="210">
        <v>38</v>
      </c>
      <c r="I279" s="211"/>
      <c r="J279" s="212">
        <f>ROUND(I279*H279,2)</f>
        <v>0</v>
      </c>
      <c r="K279" s="208" t="s">
        <v>139</v>
      </c>
      <c r="L279" s="46"/>
      <c r="M279" s="213" t="s">
        <v>19</v>
      </c>
      <c r="N279" s="214" t="s">
        <v>51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303</v>
      </c>
      <c r="AT279" s="217" t="s">
        <v>135</v>
      </c>
      <c r="AU279" s="217" t="s">
        <v>90</v>
      </c>
      <c r="AY279" s="18" t="s">
        <v>133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88</v>
      </c>
      <c r="BK279" s="218">
        <f>ROUND(I279*H279,2)</f>
        <v>0</v>
      </c>
      <c r="BL279" s="18" t="s">
        <v>303</v>
      </c>
      <c r="BM279" s="217" t="s">
        <v>332</v>
      </c>
    </row>
    <row r="280" s="2" customFormat="1">
      <c r="A280" s="40"/>
      <c r="B280" s="41"/>
      <c r="C280" s="42"/>
      <c r="D280" s="219" t="s">
        <v>142</v>
      </c>
      <c r="E280" s="42"/>
      <c r="F280" s="220" t="s">
        <v>333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142</v>
      </c>
      <c r="AU280" s="18" t="s">
        <v>90</v>
      </c>
    </row>
    <row r="281" s="13" customFormat="1">
      <c r="A281" s="13"/>
      <c r="B281" s="224"/>
      <c r="C281" s="225"/>
      <c r="D281" s="226" t="s">
        <v>144</v>
      </c>
      <c r="E281" s="227" t="s">
        <v>19</v>
      </c>
      <c r="F281" s="228" t="s">
        <v>324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144</v>
      </c>
      <c r="AU281" s="234" t="s">
        <v>90</v>
      </c>
      <c r="AV281" s="13" t="s">
        <v>88</v>
      </c>
      <c r="AW281" s="13" t="s">
        <v>42</v>
      </c>
      <c r="AX281" s="13" t="s">
        <v>80</v>
      </c>
      <c r="AY281" s="234" t="s">
        <v>133</v>
      </c>
    </row>
    <row r="282" s="14" customFormat="1">
      <c r="A282" s="14"/>
      <c r="B282" s="235"/>
      <c r="C282" s="236"/>
      <c r="D282" s="226" t="s">
        <v>144</v>
      </c>
      <c r="E282" s="237" t="s">
        <v>19</v>
      </c>
      <c r="F282" s="238" t="s">
        <v>334</v>
      </c>
      <c r="G282" s="236"/>
      <c r="H282" s="239">
        <v>38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144</v>
      </c>
      <c r="AU282" s="245" t="s">
        <v>90</v>
      </c>
      <c r="AV282" s="14" t="s">
        <v>90</v>
      </c>
      <c r="AW282" s="14" t="s">
        <v>42</v>
      </c>
      <c r="AX282" s="14" t="s">
        <v>88</v>
      </c>
      <c r="AY282" s="245" t="s">
        <v>133</v>
      </c>
    </row>
    <row r="283" s="2" customFormat="1" ht="16.5" customHeight="1">
      <c r="A283" s="40"/>
      <c r="B283" s="41"/>
      <c r="C283" s="257" t="s">
        <v>335</v>
      </c>
      <c r="D283" s="257" t="s">
        <v>231</v>
      </c>
      <c r="E283" s="258" t="s">
        <v>336</v>
      </c>
      <c r="F283" s="259" t="s">
        <v>337</v>
      </c>
      <c r="G283" s="260" t="s">
        <v>338</v>
      </c>
      <c r="H283" s="261">
        <v>22.800000000000001</v>
      </c>
      <c r="I283" s="262"/>
      <c r="J283" s="263">
        <f>ROUND(I283*H283,2)</f>
        <v>0</v>
      </c>
      <c r="K283" s="259" t="s">
        <v>139</v>
      </c>
      <c r="L283" s="264"/>
      <c r="M283" s="265" t="s">
        <v>19</v>
      </c>
      <c r="N283" s="266" t="s">
        <v>51</v>
      </c>
      <c r="O283" s="86"/>
      <c r="P283" s="215">
        <f>O283*H283</f>
        <v>0</v>
      </c>
      <c r="Q283" s="215">
        <v>0.001</v>
      </c>
      <c r="R283" s="215">
        <f>Q283*H283</f>
        <v>0.022800000000000001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317</v>
      </c>
      <c r="AT283" s="217" t="s">
        <v>231</v>
      </c>
      <c r="AU283" s="217" t="s">
        <v>90</v>
      </c>
      <c r="AY283" s="18" t="s">
        <v>133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88</v>
      </c>
      <c r="BK283" s="218">
        <f>ROUND(I283*H283,2)</f>
        <v>0</v>
      </c>
      <c r="BL283" s="18" t="s">
        <v>303</v>
      </c>
      <c r="BM283" s="217" t="s">
        <v>339</v>
      </c>
    </row>
    <row r="284" s="13" customFormat="1">
      <c r="A284" s="13"/>
      <c r="B284" s="224"/>
      <c r="C284" s="225"/>
      <c r="D284" s="226" t="s">
        <v>144</v>
      </c>
      <c r="E284" s="227" t="s">
        <v>19</v>
      </c>
      <c r="F284" s="228" t="s">
        <v>324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144</v>
      </c>
      <c r="AU284" s="234" t="s">
        <v>90</v>
      </c>
      <c r="AV284" s="13" t="s">
        <v>88</v>
      </c>
      <c r="AW284" s="13" t="s">
        <v>42</v>
      </c>
      <c r="AX284" s="13" t="s">
        <v>80</v>
      </c>
      <c r="AY284" s="234" t="s">
        <v>133</v>
      </c>
    </row>
    <row r="285" s="13" customFormat="1">
      <c r="A285" s="13"/>
      <c r="B285" s="224"/>
      <c r="C285" s="225"/>
      <c r="D285" s="226" t="s">
        <v>144</v>
      </c>
      <c r="E285" s="227" t="s">
        <v>19</v>
      </c>
      <c r="F285" s="228" t="s">
        <v>340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144</v>
      </c>
      <c r="AU285" s="234" t="s">
        <v>90</v>
      </c>
      <c r="AV285" s="13" t="s">
        <v>88</v>
      </c>
      <c r="AW285" s="13" t="s">
        <v>42</v>
      </c>
      <c r="AX285" s="13" t="s">
        <v>80</v>
      </c>
      <c r="AY285" s="234" t="s">
        <v>133</v>
      </c>
    </row>
    <row r="286" s="13" customFormat="1">
      <c r="A286" s="13"/>
      <c r="B286" s="224"/>
      <c r="C286" s="225"/>
      <c r="D286" s="226" t="s">
        <v>144</v>
      </c>
      <c r="E286" s="227" t="s">
        <v>19</v>
      </c>
      <c r="F286" s="228" t="s">
        <v>341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144</v>
      </c>
      <c r="AU286" s="234" t="s">
        <v>90</v>
      </c>
      <c r="AV286" s="13" t="s">
        <v>88</v>
      </c>
      <c r="AW286" s="13" t="s">
        <v>42</v>
      </c>
      <c r="AX286" s="13" t="s">
        <v>80</v>
      </c>
      <c r="AY286" s="234" t="s">
        <v>133</v>
      </c>
    </row>
    <row r="287" s="14" customFormat="1">
      <c r="A287" s="14"/>
      <c r="B287" s="235"/>
      <c r="C287" s="236"/>
      <c r="D287" s="226" t="s">
        <v>144</v>
      </c>
      <c r="E287" s="237" t="s">
        <v>19</v>
      </c>
      <c r="F287" s="238" t="s">
        <v>342</v>
      </c>
      <c r="G287" s="236"/>
      <c r="H287" s="239">
        <v>22.800000000000001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144</v>
      </c>
      <c r="AU287" s="245" t="s">
        <v>90</v>
      </c>
      <c r="AV287" s="14" t="s">
        <v>90</v>
      </c>
      <c r="AW287" s="14" t="s">
        <v>42</v>
      </c>
      <c r="AX287" s="14" t="s">
        <v>88</v>
      </c>
      <c r="AY287" s="245" t="s">
        <v>133</v>
      </c>
    </row>
    <row r="288" s="2" customFormat="1" ht="37.8" customHeight="1">
      <c r="A288" s="40"/>
      <c r="B288" s="41"/>
      <c r="C288" s="206" t="s">
        <v>343</v>
      </c>
      <c r="D288" s="206" t="s">
        <v>135</v>
      </c>
      <c r="E288" s="207" t="s">
        <v>344</v>
      </c>
      <c r="F288" s="208" t="s">
        <v>345</v>
      </c>
      <c r="G288" s="209" t="s">
        <v>218</v>
      </c>
      <c r="H288" s="210">
        <v>1</v>
      </c>
      <c r="I288" s="211"/>
      <c r="J288" s="212">
        <f>ROUND(I288*H288,2)</f>
        <v>0</v>
      </c>
      <c r="K288" s="208" t="s">
        <v>139</v>
      </c>
      <c r="L288" s="46"/>
      <c r="M288" s="213" t="s">
        <v>19</v>
      </c>
      <c r="N288" s="214" t="s">
        <v>51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303</v>
      </c>
      <c r="AT288" s="217" t="s">
        <v>135</v>
      </c>
      <c r="AU288" s="217" t="s">
        <v>90</v>
      </c>
      <c r="AY288" s="18" t="s">
        <v>133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88</v>
      </c>
      <c r="BK288" s="218">
        <f>ROUND(I288*H288,2)</f>
        <v>0</v>
      </c>
      <c r="BL288" s="18" t="s">
        <v>303</v>
      </c>
      <c r="BM288" s="217" t="s">
        <v>346</v>
      </c>
    </row>
    <row r="289" s="2" customFormat="1">
      <c r="A289" s="40"/>
      <c r="B289" s="41"/>
      <c r="C289" s="42"/>
      <c r="D289" s="219" t="s">
        <v>142</v>
      </c>
      <c r="E289" s="42"/>
      <c r="F289" s="220" t="s">
        <v>347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142</v>
      </c>
      <c r="AU289" s="18" t="s">
        <v>90</v>
      </c>
    </row>
    <row r="290" s="13" customFormat="1">
      <c r="A290" s="13"/>
      <c r="B290" s="224"/>
      <c r="C290" s="225"/>
      <c r="D290" s="226" t="s">
        <v>144</v>
      </c>
      <c r="E290" s="227" t="s">
        <v>19</v>
      </c>
      <c r="F290" s="228" t="s">
        <v>306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144</v>
      </c>
      <c r="AU290" s="234" t="s">
        <v>90</v>
      </c>
      <c r="AV290" s="13" t="s">
        <v>88</v>
      </c>
      <c r="AW290" s="13" t="s">
        <v>42</v>
      </c>
      <c r="AX290" s="13" t="s">
        <v>80</v>
      </c>
      <c r="AY290" s="234" t="s">
        <v>133</v>
      </c>
    </row>
    <row r="291" s="13" customFormat="1">
      <c r="A291" s="13"/>
      <c r="B291" s="224"/>
      <c r="C291" s="225"/>
      <c r="D291" s="226" t="s">
        <v>144</v>
      </c>
      <c r="E291" s="227" t="s">
        <v>19</v>
      </c>
      <c r="F291" s="228" t="s">
        <v>348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144</v>
      </c>
      <c r="AU291" s="234" t="s">
        <v>90</v>
      </c>
      <c r="AV291" s="13" t="s">
        <v>88</v>
      </c>
      <c r="AW291" s="13" t="s">
        <v>42</v>
      </c>
      <c r="AX291" s="13" t="s">
        <v>80</v>
      </c>
      <c r="AY291" s="234" t="s">
        <v>133</v>
      </c>
    </row>
    <row r="292" s="14" customFormat="1">
      <c r="A292" s="14"/>
      <c r="B292" s="235"/>
      <c r="C292" s="236"/>
      <c r="D292" s="226" t="s">
        <v>144</v>
      </c>
      <c r="E292" s="237" t="s">
        <v>19</v>
      </c>
      <c r="F292" s="238" t="s">
        <v>349</v>
      </c>
      <c r="G292" s="236"/>
      <c r="H292" s="239">
        <v>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144</v>
      </c>
      <c r="AU292" s="245" t="s">
        <v>90</v>
      </c>
      <c r="AV292" s="14" t="s">
        <v>90</v>
      </c>
      <c r="AW292" s="14" t="s">
        <v>42</v>
      </c>
      <c r="AX292" s="14" t="s">
        <v>88</v>
      </c>
      <c r="AY292" s="245" t="s">
        <v>133</v>
      </c>
    </row>
    <row r="293" s="2" customFormat="1" ht="16.5" customHeight="1">
      <c r="A293" s="40"/>
      <c r="B293" s="41"/>
      <c r="C293" s="257" t="s">
        <v>350</v>
      </c>
      <c r="D293" s="257" t="s">
        <v>231</v>
      </c>
      <c r="E293" s="258" t="s">
        <v>351</v>
      </c>
      <c r="F293" s="259" t="s">
        <v>352</v>
      </c>
      <c r="G293" s="260" t="s">
        <v>218</v>
      </c>
      <c r="H293" s="261">
        <v>1</v>
      </c>
      <c r="I293" s="262"/>
      <c r="J293" s="263">
        <f>ROUND(I293*H293,2)</f>
        <v>0</v>
      </c>
      <c r="K293" s="259" t="s">
        <v>139</v>
      </c>
      <c r="L293" s="264"/>
      <c r="M293" s="265" t="s">
        <v>19</v>
      </c>
      <c r="N293" s="266" t="s">
        <v>51</v>
      </c>
      <c r="O293" s="86"/>
      <c r="P293" s="215">
        <f>O293*H293</f>
        <v>0</v>
      </c>
      <c r="Q293" s="215">
        <v>6.9999999999999994E-05</v>
      </c>
      <c r="R293" s="215">
        <f>Q293*H293</f>
        <v>6.9999999999999994E-05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317</v>
      </c>
      <c r="AT293" s="217" t="s">
        <v>231</v>
      </c>
      <c r="AU293" s="217" t="s">
        <v>90</v>
      </c>
      <c r="AY293" s="18" t="s">
        <v>133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88</v>
      </c>
      <c r="BK293" s="218">
        <f>ROUND(I293*H293,2)</f>
        <v>0</v>
      </c>
      <c r="BL293" s="18" t="s">
        <v>303</v>
      </c>
      <c r="BM293" s="217" t="s">
        <v>353</v>
      </c>
    </row>
    <row r="294" s="13" customFormat="1">
      <c r="A294" s="13"/>
      <c r="B294" s="224"/>
      <c r="C294" s="225"/>
      <c r="D294" s="226" t="s">
        <v>144</v>
      </c>
      <c r="E294" s="227" t="s">
        <v>19</v>
      </c>
      <c r="F294" s="228" t="s">
        <v>306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144</v>
      </c>
      <c r="AU294" s="234" t="s">
        <v>90</v>
      </c>
      <c r="AV294" s="13" t="s">
        <v>88</v>
      </c>
      <c r="AW294" s="13" t="s">
        <v>42</v>
      </c>
      <c r="AX294" s="13" t="s">
        <v>80</v>
      </c>
      <c r="AY294" s="234" t="s">
        <v>133</v>
      </c>
    </row>
    <row r="295" s="13" customFormat="1">
      <c r="A295" s="13"/>
      <c r="B295" s="224"/>
      <c r="C295" s="225"/>
      <c r="D295" s="226" t="s">
        <v>144</v>
      </c>
      <c r="E295" s="227" t="s">
        <v>19</v>
      </c>
      <c r="F295" s="228" t="s">
        <v>348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144</v>
      </c>
      <c r="AU295" s="234" t="s">
        <v>90</v>
      </c>
      <c r="AV295" s="13" t="s">
        <v>88</v>
      </c>
      <c r="AW295" s="13" t="s">
        <v>42</v>
      </c>
      <c r="AX295" s="13" t="s">
        <v>80</v>
      </c>
      <c r="AY295" s="234" t="s">
        <v>133</v>
      </c>
    </row>
    <row r="296" s="14" customFormat="1">
      <c r="A296" s="14"/>
      <c r="B296" s="235"/>
      <c r="C296" s="236"/>
      <c r="D296" s="226" t="s">
        <v>144</v>
      </c>
      <c r="E296" s="237" t="s">
        <v>19</v>
      </c>
      <c r="F296" s="238" t="s">
        <v>349</v>
      </c>
      <c r="G296" s="236"/>
      <c r="H296" s="239">
        <v>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144</v>
      </c>
      <c r="AU296" s="245" t="s">
        <v>90</v>
      </c>
      <c r="AV296" s="14" t="s">
        <v>90</v>
      </c>
      <c r="AW296" s="14" t="s">
        <v>42</v>
      </c>
      <c r="AX296" s="14" t="s">
        <v>88</v>
      </c>
      <c r="AY296" s="245" t="s">
        <v>133</v>
      </c>
    </row>
    <row r="297" s="2" customFormat="1" ht="24.15" customHeight="1">
      <c r="A297" s="40"/>
      <c r="B297" s="41"/>
      <c r="C297" s="206" t="s">
        <v>354</v>
      </c>
      <c r="D297" s="206" t="s">
        <v>135</v>
      </c>
      <c r="E297" s="207" t="s">
        <v>355</v>
      </c>
      <c r="F297" s="208" t="s">
        <v>356</v>
      </c>
      <c r="G297" s="209" t="s">
        <v>218</v>
      </c>
      <c r="H297" s="210">
        <v>8</v>
      </c>
      <c r="I297" s="211"/>
      <c r="J297" s="212">
        <f>ROUND(I297*H297,2)</f>
        <v>0</v>
      </c>
      <c r="K297" s="208" t="s">
        <v>139</v>
      </c>
      <c r="L297" s="46"/>
      <c r="M297" s="213" t="s">
        <v>19</v>
      </c>
      <c r="N297" s="214" t="s">
        <v>51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303</v>
      </c>
      <c r="AT297" s="217" t="s">
        <v>135</v>
      </c>
      <c r="AU297" s="217" t="s">
        <v>90</v>
      </c>
      <c r="AY297" s="18" t="s">
        <v>133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88</v>
      </c>
      <c r="BK297" s="218">
        <f>ROUND(I297*H297,2)</f>
        <v>0</v>
      </c>
      <c r="BL297" s="18" t="s">
        <v>303</v>
      </c>
      <c r="BM297" s="217" t="s">
        <v>357</v>
      </c>
    </row>
    <row r="298" s="2" customFormat="1">
      <c r="A298" s="40"/>
      <c r="B298" s="41"/>
      <c r="C298" s="42"/>
      <c r="D298" s="219" t="s">
        <v>142</v>
      </c>
      <c r="E298" s="42"/>
      <c r="F298" s="220" t="s">
        <v>358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8" t="s">
        <v>142</v>
      </c>
      <c r="AU298" s="18" t="s">
        <v>90</v>
      </c>
    </row>
    <row r="299" s="13" customFormat="1">
      <c r="A299" s="13"/>
      <c r="B299" s="224"/>
      <c r="C299" s="225"/>
      <c r="D299" s="226" t="s">
        <v>144</v>
      </c>
      <c r="E299" s="227" t="s">
        <v>19</v>
      </c>
      <c r="F299" s="228" t="s">
        <v>306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144</v>
      </c>
      <c r="AU299" s="234" t="s">
        <v>90</v>
      </c>
      <c r="AV299" s="13" t="s">
        <v>88</v>
      </c>
      <c r="AW299" s="13" t="s">
        <v>42</v>
      </c>
      <c r="AX299" s="13" t="s">
        <v>80</v>
      </c>
      <c r="AY299" s="234" t="s">
        <v>133</v>
      </c>
    </row>
    <row r="300" s="13" customFormat="1">
      <c r="A300" s="13"/>
      <c r="B300" s="224"/>
      <c r="C300" s="225"/>
      <c r="D300" s="226" t="s">
        <v>144</v>
      </c>
      <c r="E300" s="227" t="s">
        <v>19</v>
      </c>
      <c r="F300" s="228" t="s">
        <v>359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144</v>
      </c>
      <c r="AU300" s="234" t="s">
        <v>90</v>
      </c>
      <c r="AV300" s="13" t="s">
        <v>88</v>
      </c>
      <c r="AW300" s="13" t="s">
        <v>42</v>
      </c>
      <c r="AX300" s="13" t="s">
        <v>80</v>
      </c>
      <c r="AY300" s="234" t="s">
        <v>133</v>
      </c>
    </row>
    <row r="301" s="14" customFormat="1">
      <c r="A301" s="14"/>
      <c r="B301" s="235"/>
      <c r="C301" s="236"/>
      <c r="D301" s="226" t="s">
        <v>144</v>
      </c>
      <c r="E301" s="237" t="s">
        <v>19</v>
      </c>
      <c r="F301" s="238" t="s">
        <v>189</v>
      </c>
      <c r="G301" s="236"/>
      <c r="H301" s="239">
        <v>8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144</v>
      </c>
      <c r="AU301" s="245" t="s">
        <v>90</v>
      </c>
      <c r="AV301" s="14" t="s">
        <v>90</v>
      </c>
      <c r="AW301" s="14" t="s">
        <v>42</v>
      </c>
      <c r="AX301" s="14" t="s">
        <v>88</v>
      </c>
      <c r="AY301" s="245" t="s">
        <v>133</v>
      </c>
    </row>
    <row r="302" s="2" customFormat="1" ht="16.5" customHeight="1">
      <c r="A302" s="40"/>
      <c r="B302" s="41"/>
      <c r="C302" s="257" t="s">
        <v>360</v>
      </c>
      <c r="D302" s="257" t="s">
        <v>231</v>
      </c>
      <c r="E302" s="258" t="s">
        <v>361</v>
      </c>
      <c r="F302" s="259" t="s">
        <v>362</v>
      </c>
      <c r="G302" s="260" t="s">
        <v>218</v>
      </c>
      <c r="H302" s="261">
        <v>9.1999999999999993</v>
      </c>
      <c r="I302" s="262"/>
      <c r="J302" s="263">
        <f>ROUND(I302*H302,2)</f>
        <v>0</v>
      </c>
      <c r="K302" s="259" t="s">
        <v>139</v>
      </c>
      <c r="L302" s="264"/>
      <c r="M302" s="265" t="s">
        <v>19</v>
      </c>
      <c r="N302" s="266" t="s">
        <v>51</v>
      </c>
      <c r="O302" s="86"/>
      <c r="P302" s="215">
        <f>O302*H302</f>
        <v>0</v>
      </c>
      <c r="Q302" s="215">
        <v>0.00023000000000000001</v>
      </c>
      <c r="R302" s="215">
        <f>Q302*H302</f>
        <v>0.0021159999999999998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317</v>
      </c>
      <c r="AT302" s="217" t="s">
        <v>231</v>
      </c>
      <c r="AU302" s="217" t="s">
        <v>90</v>
      </c>
      <c r="AY302" s="18" t="s">
        <v>133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88</v>
      </c>
      <c r="BK302" s="218">
        <f>ROUND(I302*H302,2)</f>
        <v>0</v>
      </c>
      <c r="BL302" s="18" t="s">
        <v>303</v>
      </c>
      <c r="BM302" s="217" t="s">
        <v>363</v>
      </c>
    </row>
    <row r="303" s="13" customFormat="1">
      <c r="A303" s="13"/>
      <c r="B303" s="224"/>
      <c r="C303" s="225"/>
      <c r="D303" s="226" t="s">
        <v>144</v>
      </c>
      <c r="E303" s="227" t="s">
        <v>19</v>
      </c>
      <c r="F303" s="228" t="s">
        <v>306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144</v>
      </c>
      <c r="AU303" s="234" t="s">
        <v>90</v>
      </c>
      <c r="AV303" s="13" t="s">
        <v>88</v>
      </c>
      <c r="AW303" s="13" t="s">
        <v>42</v>
      </c>
      <c r="AX303" s="13" t="s">
        <v>80</v>
      </c>
      <c r="AY303" s="234" t="s">
        <v>133</v>
      </c>
    </row>
    <row r="304" s="13" customFormat="1">
      <c r="A304" s="13"/>
      <c r="B304" s="224"/>
      <c r="C304" s="225"/>
      <c r="D304" s="226" t="s">
        <v>144</v>
      </c>
      <c r="E304" s="227" t="s">
        <v>19</v>
      </c>
      <c r="F304" s="228" t="s">
        <v>359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144</v>
      </c>
      <c r="AU304" s="234" t="s">
        <v>90</v>
      </c>
      <c r="AV304" s="13" t="s">
        <v>88</v>
      </c>
      <c r="AW304" s="13" t="s">
        <v>42</v>
      </c>
      <c r="AX304" s="13" t="s">
        <v>80</v>
      </c>
      <c r="AY304" s="234" t="s">
        <v>133</v>
      </c>
    </row>
    <row r="305" s="14" customFormat="1">
      <c r="A305" s="14"/>
      <c r="B305" s="235"/>
      <c r="C305" s="236"/>
      <c r="D305" s="226" t="s">
        <v>144</v>
      </c>
      <c r="E305" s="237" t="s">
        <v>19</v>
      </c>
      <c r="F305" s="238" t="s">
        <v>364</v>
      </c>
      <c r="G305" s="236"/>
      <c r="H305" s="239">
        <v>9.1999999999999993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144</v>
      </c>
      <c r="AU305" s="245" t="s">
        <v>90</v>
      </c>
      <c r="AV305" s="14" t="s">
        <v>90</v>
      </c>
      <c r="AW305" s="14" t="s">
        <v>42</v>
      </c>
      <c r="AX305" s="14" t="s">
        <v>88</v>
      </c>
      <c r="AY305" s="245" t="s">
        <v>133</v>
      </c>
    </row>
    <row r="306" s="2" customFormat="1" ht="24.15" customHeight="1">
      <c r="A306" s="40"/>
      <c r="B306" s="41"/>
      <c r="C306" s="206" t="s">
        <v>365</v>
      </c>
      <c r="D306" s="206" t="s">
        <v>135</v>
      </c>
      <c r="E306" s="207" t="s">
        <v>366</v>
      </c>
      <c r="F306" s="208" t="s">
        <v>367</v>
      </c>
      <c r="G306" s="209" t="s">
        <v>218</v>
      </c>
      <c r="H306" s="210">
        <v>68</v>
      </c>
      <c r="I306" s="211"/>
      <c r="J306" s="212">
        <f>ROUND(I306*H306,2)</f>
        <v>0</v>
      </c>
      <c r="K306" s="208" t="s">
        <v>139</v>
      </c>
      <c r="L306" s="46"/>
      <c r="M306" s="213" t="s">
        <v>19</v>
      </c>
      <c r="N306" s="214" t="s">
        <v>51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303</v>
      </c>
      <c r="AT306" s="217" t="s">
        <v>135</v>
      </c>
      <c r="AU306" s="217" t="s">
        <v>90</v>
      </c>
      <c r="AY306" s="18" t="s">
        <v>133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8" t="s">
        <v>88</v>
      </c>
      <c r="BK306" s="218">
        <f>ROUND(I306*H306,2)</f>
        <v>0</v>
      </c>
      <c r="BL306" s="18" t="s">
        <v>303</v>
      </c>
      <c r="BM306" s="217" t="s">
        <v>368</v>
      </c>
    </row>
    <row r="307" s="2" customFormat="1">
      <c r="A307" s="40"/>
      <c r="B307" s="41"/>
      <c r="C307" s="42"/>
      <c r="D307" s="219" t="s">
        <v>142</v>
      </c>
      <c r="E307" s="42"/>
      <c r="F307" s="220" t="s">
        <v>369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142</v>
      </c>
      <c r="AU307" s="18" t="s">
        <v>90</v>
      </c>
    </row>
    <row r="308" s="13" customFormat="1">
      <c r="A308" s="13"/>
      <c r="B308" s="224"/>
      <c r="C308" s="225"/>
      <c r="D308" s="226" t="s">
        <v>144</v>
      </c>
      <c r="E308" s="227" t="s">
        <v>19</v>
      </c>
      <c r="F308" s="228" t="s">
        <v>306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144</v>
      </c>
      <c r="AU308" s="234" t="s">
        <v>90</v>
      </c>
      <c r="AV308" s="13" t="s">
        <v>88</v>
      </c>
      <c r="AW308" s="13" t="s">
        <v>42</v>
      </c>
      <c r="AX308" s="13" t="s">
        <v>80</v>
      </c>
      <c r="AY308" s="234" t="s">
        <v>133</v>
      </c>
    </row>
    <row r="309" s="13" customFormat="1">
      <c r="A309" s="13"/>
      <c r="B309" s="224"/>
      <c r="C309" s="225"/>
      <c r="D309" s="226" t="s">
        <v>144</v>
      </c>
      <c r="E309" s="227" t="s">
        <v>19</v>
      </c>
      <c r="F309" s="228" t="s">
        <v>370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144</v>
      </c>
      <c r="AU309" s="234" t="s">
        <v>90</v>
      </c>
      <c r="AV309" s="13" t="s">
        <v>88</v>
      </c>
      <c r="AW309" s="13" t="s">
        <v>42</v>
      </c>
      <c r="AX309" s="13" t="s">
        <v>80</v>
      </c>
      <c r="AY309" s="234" t="s">
        <v>133</v>
      </c>
    </row>
    <row r="310" s="14" customFormat="1">
      <c r="A310" s="14"/>
      <c r="B310" s="235"/>
      <c r="C310" s="236"/>
      <c r="D310" s="226" t="s">
        <v>144</v>
      </c>
      <c r="E310" s="237" t="s">
        <v>19</v>
      </c>
      <c r="F310" s="238" t="s">
        <v>371</v>
      </c>
      <c r="G310" s="236"/>
      <c r="H310" s="239">
        <v>68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144</v>
      </c>
      <c r="AU310" s="245" t="s">
        <v>90</v>
      </c>
      <c r="AV310" s="14" t="s">
        <v>90</v>
      </c>
      <c r="AW310" s="14" t="s">
        <v>42</v>
      </c>
      <c r="AX310" s="14" t="s">
        <v>88</v>
      </c>
      <c r="AY310" s="245" t="s">
        <v>133</v>
      </c>
    </row>
    <row r="311" s="2" customFormat="1" ht="16.5" customHeight="1">
      <c r="A311" s="40"/>
      <c r="B311" s="41"/>
      <c r="C311" s="257" t="s">
        <v>372</v>
      </c>
      <c r="D311" s="257" t="s">
        <v>231</v>
      </c>
      <c r="E311" s="258" t="s">
        <v>373</v>
      </c>
      <c r="F311" s="259" t="s">
        <v>374</v>
      </c>
      <c r="G311" s="260" t="s">
        <v>218</v>
      </c>
      <c r="H311" s="261">
        <v>78.200000000000003</v>
      </c>
      <c r="I311" s="262"/>
      <c r="J311" s="263">
        <f>ROUND(I311*H311,2)</f>
        <v>0</v>
      </c>
      <c r="K311" s="259" t="s">
        <v>139</v>
      </c>
      <c r="L311" s="264"/>
      <c r="M311" s="265" t="s">
        <v>19</v>
      </c>
      <c r="N311" s="266" t="s">
        <v>51</v>
      </c>
      <c r="O311" s="86"/>
      <c r="P311" s="215">
        <f>O311*H311</f>
        <v>0</v>
      </c>
      <c r="Q311" s="215">
        <v>0.00063000000000000003</v>
      </c>
      <c r="R311" s="215">
        <f>Q311*H311</f>
        <v>0.049266000000000004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317</v>
      </c>
      <c r="AT311" s="217" t="s">
        <v>231</v>
      </c>
      <c r="AU311" s="217" t="s">
        <v>90</v>
      </c>
      <c r="AY311" s="18" t="s">
        <v>133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88</v>
      </c>
      <c r="BK311" s="218">
        <f>ROUND(I311*H311,2)</f>
        <v>0</v>
      </c>
      <c r="BL311" s="18" t="s">
        <v>303</v>
      </c>
      <c r="BM311" s="217" t="s">
        <v>375</v>
      </c>
    </row>
    <row r="312" s="13" customFormat="1">
      <c r="A312" s="13"/>
      <c r="B312" s="224"/>
      <c r="C312" s="225"/>
      <c r="D312" s="226" t="s">
        <v>144</v>
      </c>
      <c r="E312" s="227" t="s">
        <v>19</v>
      </c>
      <c r="F312" s="228" t="s">
        <v>306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144</v>
      </c>
      <c r="AU312" s="234" t="s">
        <v>90</v>
      </c>
      <c r="AV312" s="13" t="s">
        <v>88</v>
      </c>
      <c r="AW312" s="13" t="s">
        <v>42</v>
      </c>
      <c r="AX312" s="13" t="s">
        <v>80</v>
      </c>
      <c r="AY312" s="234" t="s">
        <v>133</v>
      </c>
    </row>
    <row r="313" s="13" customFormat="1">
      <c r="A313" s="13"/>
      <c r="B313" s="224"/>
      <c r="C313" s="225"/>
      <c r="D313" s="226" t="s">
        <v>144</v>
      </c>
      <c r="E313" s="227" t="s">
        <v>19</v>
      </c>
      <c r="F313" s="228" t="s">
        <v>370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144</v>
      </c>
      <c r="AU313" s="234" t="s">
        <v>90</v>
      </c>
      <c r="AV313" s="13" t="s">
        <v>88</v>
      </c>
      <c r="AW313" s="13" t="s">
        <v>42</v>
      </c>
      <c r="AX313" s="13" t="s">
        <v>80</v>
      </c>
      <c r="AY313" s="234" t="s">
        <v>133</v>
      </c>
    </row>
    <row r="314" s="14" customFormat="1">
      <c r="A314" s="14"/>
      <c r="B314" s="235"/>
      <c r="C314" s="236"/>
      <c r="D314" s="226" t="s">
        <v>144</v>
      </c>
      <c r="E314" s="237" t="s">
        <v>19</v>
      </c>
      <c r="F314" s="238" t="s">
        <v>376</v>
      </c>
      <c r="G314" s="236"/>
      <c r="H314" s="239">
        <v>78.200000000000003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144</v>
      </c>
      <c r="AU314" s="245" t="s">
        <v>90</v>
      </c>
      <c r="AV314" s="14" t="s">
        <v>90</v>
      </c>
      <c r="AW314" s="14" t="s">
        <v>42</v>
      </c>
      <c r="AX314" s="14" t="s">
        <v>88</v>
      </c>
      <c r="AY314" s="245" t="s">
        <v>133</v>
      </c>
    </row>
    <row r="315" s="2" customFormat="1" ht="24.15" customHeight="1">
      <c r="A315" s="40"/>
      <c r="B315" s="41"/>
      <c r="C315" s="206" t="s">
        <v>334</v>
      </c>
      <c r="D315" s="206" t="s">
        <v>135</v>
      </c>
      <c r="E315" s="207" t="s">
        <v>377</v>
      </c>
      <c r="F315" s="208" t="s">
        <v>378</v>
      </c>
      <c r="G315" s="209" t="s">
        <v>218</v>
      </c>
      <c r="H315" s="210">
        <v>37</v>
      </c>
      <c r="I315" s="211"/>
      <c r="J315" s="212">
        <f>ROUND(I315*H315,2)</f>
        <v>0</v>
      </c>
      <c r="K315" s="208" t="s">
        <v>139</v>
      </c>
      <c r="L315" s="46"/>
      <c r="M315" s="213" t="s">
        <v>19</v>
      </c>
      <c r="N315" s="214" t="s">
        <v>51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303</v>
      </c>
      <c r="AT315" s="217" t="s">
        <v>135</v>
      </c>
      <c r="AU315" s="217" t="s">
        <v>90</v>
      </c>
      <c r="AY315" s="18" t="s">
        <v>133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88</v>
      </c>
      <c r="BK315" s="218">
        <f>ROUND(I315*H315,2)</f>
        <v>0</v>
      </c>
      <c r="BL315" s="18" t="s">
        <v>303</v>
      </c>
      <c r="BM315" s="217" t="s">
        <v>379</v>
      </c>
    </row>
    <row r="316" s="2" customFormat="1">
      <c r="A316" s="40"/>
      <c r="B316" s="41"/>
      <c r="C316" s="42"/>
      <c r="D316" s="219" t="s">
        <v>142</v>
      </c>
      <c r="E316" s="42"/>
      <c r="F316" s="220" t="s">
        <v>380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142</v>
      </c>
      <c r="AU316" s="18" t="s">
        <v>90</v>
      </c>
    </row>
    <row r="317" s="13" customFormat="1">
      <c r="A317" s="13"/>
      <c r="B317" s="224"/>
      <c r="C317" s="225"/>
      <c r="D317" s="226" t="s">
        <v>144</v>
      </c>
      <c r="E317" s="227" t="s">
        <v>19</v>
      </c>
      <c r="F317" s="228" t="s">
        <v>381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144</v>
      </c>
      <c r="AU317" s="234" t="s">
        <v>90</v>
      </c>
      <c r="AV317" s="13" t="s">
        <v>88</v>
      </c>
      <c r="AW317" s="13" t="s">
        <v>42</v>
      </c>
      <c r="AX317" s="13" t="s">
        <v>80</v>
      </c>
      <c r="AY317" s="234" t="s">
        <v>133</v>
      </c>
    </row>
    <row r="318" s="13" customFormat="1">
      <c r="A318" s="13"/>
      <c r="B318" s="224"/>
      <c r="C318" s="225"/>
      <c r="D318" s="226" t="s">
        <v>144</v>
      </c>
      <c r="E318" s="227" t="s">
        <v>19</v>
      </c>
      <c r="F318" s="228" t="s">
        <v>382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144</v>
      </c>
      <c r="AU318" s="234" t="s">
        <v>90</v>
      </c>
      <c r="AV318" s="13" t="s">
        <v>88</v>
      </c>
      <c r="AW318" s="13" t="s">
        <v>42</v>
      </c>
      <c r="AX318" s="13" t="s">
        <v>80</v>
      </c>
      <c r="AY318" s="234" t="s">
        <v>133</v>
      </c>
    </row>
    <row r="319" s="14" customFormat="1">
      <c r="A319" s="14"/>
      <c r="B319" s="235"/>
      <c r="C319" s="236"/>
      <c r="D319" s="226" t="s">
        <v>144</v>
      </c>
      <c r="E319" s="237" t="s">
        <v>19</v>
      </c>
      <c r="F319" s="238" t="s">
        <v>383</v>
      </c>
      <c r="G319" s="236"/>
      <c r="H319" s="239">
        <v>18.5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144</v>
      </c>
      <c r="AU319" s="245" t="s">
        <v>90</v>
      </c>
      <c r="AV319" s="14" t="s">
        <v>90</v>
      </c>
      <c r="AW319" s="14" t="s">
        <v>42</v>
      </c>
      <c r="AX319" s="14" t="s">
        <v>80</v>
      </c>
      <c r="AY319" s="245" t="s">
        <v>133</v>
      </c>
    </row>
    <row r="320" s="13" customFormat="1">
      <c r="A320" s="13"/>
      <c r="B320" s="224"/>
      <c r="C320" s="225"/>
      <c r="D320" s="226" t="s">
        <v>144</v>
      </c>
      <c r="E320" s="227" t="s">
        <v>19</v>
      </c>
      <c r="F320" s="228" t="s">
        <v>384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144</v>
      </c>
      <c r="AU320" s="234" t="s">
        <v>90</v>
      </c>
      <c r="AV320" s="13" t="s">
        <v>88</v>
      </c>
      <c r="AW320" s="13" t="s">
        <v>42</v>
      </c>
      <c r="AX320" s="13" t="s">
        <v>80</v>
      </c>
      <c r="AY320" s="234" t="s">
        <v>133</v>
      </c>
    </row>
    <row r="321" s="14" customFormat="1">
      <c r="A321" s="14"/>
      <c r="B321" s="235"/>
      <c r="C321" s="236"/>
      <c r="D321" s="226" t="s">
        <v>144</v>
      </c>
      <c r="E321" s="237" t="s">
        <v>19</v>
      </c>
      <c r="F321" s="238" t="s">
        <v>383</v>
      </c>
      <c r="G321" s="236"/>
      <c r="H321" s="239">
        <v>18.5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144</v>
      </c>
      <c r="AU321" s="245" t="s">
        <v>90</v>
      </c>
      <c r="AV321" s="14" t="s">
        <v>90</v>
      </c>
      <c r="AW321" s="14" t="s">
        <v>42</v>
      </c>
      <c r="AX321" s="14" t="s">
        <v>80</v>
      </c>
      <c r="AY321" s="245" t="s">
        <v>133</v>
      </c>
    </row>
    <row r="322" s="15" customFormat="1">
      <c r="A322" s="15"/>
      <c r="B322" s="246"/>
      <c r="C322" s="247"/>
      <c r="D322" s="226" t="s">
        <v>144</v>
      </c>
      <c r="E322" s="248" t="s">
        <v>19</v>
      </c>
      <c r="F322" s="249" t="s">
        <v>150</v>
      </c>
      <c r="G322" s="247"/>
      <c r="H322" s="250">
        <v>37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6" t="s">
        <v>144</v>
      </c>
      <c r="AU322" s="256" t="s">
        <v>90</v>
      </c>
      <c r="AV322" s="15" t="s">
        <v>140</v>
      </c>
      <c r="AW322" s="15" t="s">
        <v>42</v>
      </c>
      <c r="AX322" s="15" t="s">
        <v>88</v>
      </c>
      <c r="AY322" s="256" t="s">
        <v>133</v>
      </c>
    </row>
    <row r="323" s="2" customFormat="1" ht="16.5" customHeight="1">
      <c r="A323" s="40"/>
      <c r="B323" s="41"/>
      <c r="C323" s="257" t="s">
        <v>385</v>
      </c>
      <c r="D323" s="257" t="s">
        <v>231</v>
      </c>
      <c r="E323" s="258" t="s">
        <v>386</v>
      </c>
      <c r="F323" s="259" t="s">
        <v>387</v>
      </c>
      <c r="G323" s="260" t="s">
        <v>218</v>
      </c>
      <c r="H323" s="261">
        <v>37</v>
      </c>
      <c r="I323" s="262"/>
      <c r="J323" s="263">
        <f>ROUND(I323*H323,2)</f>
        <v>0</v>
      </c>
      <c r="K323" s="259" t="s">
        <v>139</v>
      </c>
      <c r="L323" s="264"/>
      <c r="M323" s="265" t="s">
        <v>19</v>
      </c>
      <c r="N323" s="266" t="s">
        <v>51</v>
      </c>
      <c r="O323" s="86"/>
      <c r="P323" s="215">
        <f>O323*H323</f>
        <v>0</v>
      </c>
      <c r="Q323" s="215">
        <v>0.00010000000000000001</v>
      </c>
      <c r="R323" s="215">
        <f>Q323*H323</f>
        <v>0.0037000000000000002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317</v>
      </c>
      <c r="AT323" s="217" t="s">
        <v>231</v>
      </c>
      <c r="AU323" s="217" t="s">
        <v>90</v>
      </c>
      <c r="AY323" s="18" t="s">
        <v>133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88</v>
      </c>
      <c r="BK323" s="218">
        <f>ROUND(I323*H323,2)</f>
        <v>0</v>
      </c>
      <c r="BL323" s="18" t="s">
        <v>303</v>
      </c>
      <c r="BM323" s="217" t="s">
        <v>388</v>
      </c>
    </row>
    <row r="324" s="13" customFormat="1">
      <c r="A324" s="13"/>
      <c r="B324" s="224"/>
      <c r="C324" s="225"/>
      <c r="D324" s="226" t="s">
        <v>144</v>
      </c>
      <c r="E324" s="227" t="s">
        <v>19</v>
      </c>
      <c r="F324" s="228" t="s">
        <v>381</v>
      </c>
      <c r="G324" s="225"/>
      <c r="H324" s="227" t="s">
        <v>19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144</v>
      </c>
      <c r="AU324" s="234" t="s">
        <v>90</v>
      </c>
      <c r="AV324" s="13" t="s">
        <v>88</v>
      </c>
      <c r="AW324" s="13" t="s">
        <v>42</v>
      </c>
      <c r="AX324" s="13" t="s">
        <v>80</v>
      </c>
      <c r="AY324" s="234" t="s">
        <v>133</v>
      </c>
    </row>
    <row r="325" s="13" customFormat="1">
      <c r="A325" s="13"/>
      <c r="B325" s="224"/>
      <c r="C325" s="225"/>
      <c r="D325" s="226" t="s">
        <v>144</v>
      </c>
      <c r="E325" s="227" t="s">
        <v>19</v>
      </c>
      <c r="F325" s="228" t="s">
        <v>382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144</v>
      </c>
      <c r="AU325" s="234" t="s">
        <v>90</v>
      </c>
      <c r="AV325" s="13" t="s">
        <v>88</v>
      </c>
      <c r="AW325" s="13" t="s">
        <v>42</v>
      </c>
      <c r="AX325" s="13" t="s">
        <v>80</v>
      </c>
      <c r="AY325" s="234" t="s">
        <v>133</v>
      </c>
    </row>
    <row r="326" s="14" customFormat="1">
      <c r="A326" s="14"/>
      <c r="B326" s="235"/>
      <c r="C326" s="236"/>
      <c r="D326" s="226" t="s">
        <v>144</v>
      </c>
      <c r="E326" s="237" t="s">
        <v>19</v>
      </c>
      <c r="F326" s="238" t="s">
        <v>383</v>
      </c>
      <c r="G326" s="236"/>
      <c r="H326" s="239">
        <v>18.5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144</v>
      </c>
      <c r="AU326" s="245" t="s">
        <v>90</v>
      </c>
      <c r="AV326" s="14" t="s">
        <v>90</v>
      </c>
      <c r="AW326" s="14" t="s">
        <v>42</v>
      </c>
      <c r="AX326" s="14" t="s">
        <v>80</v>
      </c>
      <c r="AY326" s="245" t="s">
        <v>133</v>
      </c>
    </row>
    <row r="327" s="13" customFormat="1">
      <c r="A327" s="13"/>
      <c r="B327" s="224"/>
      <c r="C327" s="225"/>
      <c r="D327" s="226" t="s">
        <v>144</v>
      </c>
      <c r="E327" s="227" t="s">
        <v>19</v>
      </c>
      <c r="F327" s="228" t="s">
        <v>384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144</v>
      </c>
      <c r="AU327" s="234" t="s">
        <v>90</v>
      </c>
      <c r="AV327" s="13" t="s">
        <v>88</v>
      </c>
      <c r="AW327" s="13" t="s">
        <v>42</v>
      </c>
      <c r="AX327" s="13" t="s">
        <v>80</v>
      </c>
      <c r="AY327" s="234" t="s">
        <v>133</v>
      </c>
    </row>
    <row r="328" s="14" customFormat="1">
      <c r="A328" s="14"/>
      <c r="B328" s="235"/>
      <c r="C328" s="236"/>
      <c r="D328" s="226" t="s">
        <v>144</v>
      </c>
      <c r="E328" s="237" t="s">
        <v>19</v>
      </c>
      <c r="F328" s="238" t="s">
        <v>383</v>
      </c>
      <c r="G328" s="236"/>
      <c r="H328" s="239">
        <v>18.5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144</v>
      </c>
      <c r="AU328" s="245" t="s">
        <v>90</v>
      </c>
      <c r="AV328" s="14" t="s">
        <v>90</v>
      </c>
      <c r="AW328" s="14" t="s">
        <v>42</v>
      </c>
      <c r="AX328" s="14" t="s">
        <v>80</v>
      </c>
      <c r="AY328" s="245" t="s">
        <v>133</v>
      </c>
    </row>
    <row r="329" s="15" customFormat="1">
      <c r="A329" s="15"/>
      <c r="B329" s="246"/>
      <c r="C329" s="247"/>
      <c r="D329" s="226" t="s">
        <v>144</v>
      </c>
      <c r="E329" s="248" t="s">
        <v>19</v>
      </c>
      <c r="F329" s="249" t="s">
        <v>150</v>
      </c>
      <c r="G329" s="247"/>
      <c r="H329" s="250">
        <v>37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6" t="s">
        <v>144</v>
      </c>
      <c r="AU329" s="256" t="s">
        <v>90</v>
      </c>
      <c r="AV329" s="15" t="s">
        <v>140</v>
      </c>
      <c r="AW329" s="15" t="s">
        <v>42</v>
      </c>
      <c r="AX329" s="15" t="s">
        <v>88</v>
      </c>
      <c r="AY329" s="256" t="s">
        <v>133</v>
      </c>
    </row>
    <row r="330" s="2" customFormat="1" ht="16.5" customHeight="1">
      <c r="A330" s="40"/>
      <c r="B330" s="41"/>
      <c r="C330" s="206" t="s">
        <v>389</v>
      </c>
      <c r="D330" s="206" t="s">
        <v>135</v>
      </c>
      <c r="E330" s="207" t="s">
        <v>390</v>
      </c>
      <c r="F330" s="208" t="s">
        <v>391</v>
      </c>
      <c r="G330" s="209" t="s">
        <v>218</v>
      </c>
      <c r="H330" s="210">
        <v>38</v>
      </c>
      <c r="I330" s="211"/>
      <c r="J330" s="212">
        <f>ROUND(I330*H330,2)</f>
        <v>0</v>
      </c>
      <c r="K330" s="208" t="s">
        <v>139</v>
      </c>
      <c r="L330" s="46"/>
      <c r="M330" s="213" t="s">
        <v>19</v>
      </c>
      <c r="N330" s="214" t="s">
        <v>51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303</v>
      </c>
      <c r="AT330" s="217" t="s">
        <v>135</v>
      </c>
      <c r="AU330" s="217" t="s">
        <v>90</v>
      </c>
      <c r="AY330" s="18" t="s">
        <v>133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8" t="s">
        <v>88</v>
      </c>
      <c r="BK330" s="218">
        <f>ROUND(I330*H330,2)</f>
        <v>0</v>
      </c>
      <c r="BL330" s="18" t="s">
        <v>303</v>
      </c>
      <c r="BM330" s="217" t="s">
        <v>392</v>
      </c>
    </row>
    <row r="331" s="2" customFormat="1">
      <c r="A331" s="40"/>
      <c r="B331" s="41"/>
      <c r="C331" s="42"/>
      <c r="D331" s="219" t="s">
        <v>142</v>
      </c>
      <c r="E331" s="42"/>
      <c r="F331" s="220" t="s">
        <v>393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142</v>
      </c>
      <c r="AU331" s="18" t="s">
        <v>90</v>
      </c>
    </row>
    <row r="332" s="13" customFormat="1">
      <c r="A332" s="13"/>
      <c r="B332" s="224"/>
      <c r="C332" s="225"/>
      <c r="D332" s="226" t="s">
        <v>144</v>
      </c>
      <c r="E332" s="227" t="s">
        <v>19</v>
      </c>
      <c r="F332" s="228" t="s">
        <v>394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144</v>
      </c>
      <c r="AU332" s="234" t="s">
        <v>90</v>
      </c>
      <c r="AV332" s="13" t="s">
        <v>88</v>
      </c>
      <c r="AW332" s="13" t="s">
        <v>42</v>
      </c>
      <c r="AX332" s="13" t="s">
        <v>80</v>
      </c>
      <c r="AY332" s="234" t="s">
        <v>133</v>
      </c>
    </row>
    <row r="333" s="14" customFormat="1">
      <c r="A333" s="14"/>
      <c r="B333" s="235"/>
      <c r="C333" s="236"/>
      <c r="D333" s="226" t="s">
        <v>144</v>
      </c>
      <c r="E333" s="237" t="s">
        <v>19</v>
      </c>
      <c r="F333" s="238" t="s">
        <v>334</v>
      </c>
      <c r="G333" s="236"/>
      <c r="H333" s="239">
        <v>38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144</v>
      </c>
      <c r="AU333" s="245" t="s">
        <v>90</v>
      </c>
      <c r="AV333" s="14" t="s">
        <v>90</v>
      </c>
      <c r="AW333" s="14" t="s">
        <v>42</v>
      </c>
      <c r="AX333" s="14" t="s">
        <v>88</v>
      </c>
      <c r="AY333" s="245" t="s">
        <v>133</v>
      </c>
    </row>
    <row r="334" s="2" customFormat="1" ht="33" customHeight="1">
      <c r="A334" s="40"/>
      <c r="B334" s="41"/>
      <c r="C334" s="206" t="s">
        <v>395</v>
      </c>
      <c r="D334" s="206" t="s">
        <v>135</v>
      </c>
      <c r="E334" s="207" t="s">
        <v>396</v>
      </c>
      <c r="F334" s="208" t="s">
        <v>397</v>
      </c>
      <c r="G334" s="209" t="s">
        <v>218</v>
      </c>
      <c r="H334" s="210">
        <v>8</v>
      </c>
      <c r="I334" s="211"/>
      <c r="J334" s="212">
        <f>ROUND(I334*H334,2)</f>
        <v>0</v>
      </c>
      <c r="K334" s="208" t="s">
        <v>139</v>
      </c>
      <c r="L334" s="46"/>
      <c r="M334" s="213" t="s">
        <v>19</v>
      </c>
      <c r="N334" s="214" t="s">
        <v>51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0.00012</v>
      </c>
      <c r="T334" s="216">
        <f>S334*H334</f>
        <v>0.00096000000000000002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303</v>
      </c>
      <c r="AT334" s="217" t="s">
        <v>135</v>
      </c>
      <c r="AU334" s="217" t="s">
        <v>90</v>
      </c>
      <c r="AY334" s="18" t="s">
        <v>133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8" t="s">
        <v>88</v>
      </c>
      <c r="BK334" s="218">
        <f>ROUND(I334*H334,2)</f>
        <v>0</v>
      </c>
      <c r="BL334" s="18" t="s">
        <v>303</v>
      </c>
      <c r="BM334" s="217" t="s">
        <v>398</v>
      </c>
    </row>
    <row r="335" s="2" customFormat="1">
      <c r="A335" s="40"/>
      <c r="B335" s="41"/>
      <c r="C335" s="42"/>
      <c r="D335" s="219" t="s">
        <v>142</v>
      </c>
      <c r="E335" s="42"/>
      <c r="F335" s="220" t="s">
        <v>399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142</v>
      </c>
      <c r="AU335" s="18" t="s">
        <v>90</v>
      </c>
    </row>
    <row r="336" s="13" customFormat="1">
      <c r="A336" s="13"/>
      <c r="B336" s="224"/>
      <c r="C336" s="225"/>
      <c r="D336" s="226" t="s">
        <v>144</v>
      </c>
      <c r="E336" s="227" t="s">
        <v>19</v>
      </c>
      <c r="F336" s="228" t="s">
        <v>394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144</v>
      </c>
      <c r="AU336" s="234" t="s">
        <v>90</v>
      </c>
      <c r="AV336" s="13" t="s">
        <v>88</v>
      </c>
      <c r="AW336" s="13" t="s">
        <v>42</v>
      </c>
      <c r="AX336" s="13" t="s">
        <v>80</v>
      </c>
      <c r="AY336" s="234" t="s">
        <v>133</v>
      </c>
    </row>
    <row r="337" s="14" customFormat="1">
      <c r="A337" s="14"/>
      <c r="B337" s="235"/>
      <c r="C337" s="236"/>
      <c r="D337" s="226" t="s">
        <v>144</v>
      </c>
      <c r="E337" s="237" t="s">
        <v>19</v>
      </c>
      <c r="F337" s="238" t="s">
        <v>189</v>
      </c>
      <c r="G337" s="236"/>
      <c r="H337" s="239">
        <v>8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144</v>
      </c>
      <c r="AU337" s="245" t="s">
        <v>90</v>
      </c>
      <c r="AV337" s="14" t="s">
        <v>90</v>
      </c>
      <c r="AW337" s="14" t="s">
        <v>42</v>
      </c>
      <c r="AX337" s="14" t="s">
        <v>88</v>
      </c>
      <c r="AY337" s="245" t="s">
        <v>133</v>
      </c>
    </row>
    <row r="338" s="2" customFormat="1" ht="24.15" customHeight="1">
      <c r="A338" s="40"/>
      <c r="B338" s="41"/>
      <c r="C338" s="206" t="s">
        <v>400</v>
      </c>
      <c r="D338" s="206" t="s">
        <v>135</v>
      </c>
      <c r="E338" s="207" t="s">
        <v>401</v>
      </c>
      <c r="F338" s="208" t="s">
        <v>402</v>
      </c>
      <c r="G338" s="209" t="s">
        <v>218</v>
      </c>
      <c r="H338" s="210">
        <v>68</v>
      </c>
      <c r="I338" s="211"/>
      <c r="J338" s="212">
        <f>ROUND(I338*H338,2)</f>
        <v>0</v>
      </c>
      <c r="K338" s="208" t="s">
        <v>139</v>
      </c>
      <c r="L338" s="46"/>
      <c r="M338" s="213" t="s">
        <v>19</v>
      </c>
      <c r="N338" s="214" t="s">
        <v>51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0.00063000000000000003</v>
      </c>
      <c r="T338" s="216">
        <f>S338*H338</f>
        <v>0.042840000000000003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303</v>
      </c>
      <c r="AT338" s="217" t="s">
        <v>135</v>
      </c>
      <c r="AU338" s="217" t="s">
        <v>90</v>
      </c>
      <c r="AY338" s="18" t="s">
        <v>133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88</v>
      </c>
      <c r="BK338" s="218">
        <f>ROUND(I338*H338,2)</f>
        <v>0</v>
      </c>
      <c r="BL338" s="18" t="s">
        <v>303</v>
      </c>
      <c r="BM338" s="217" t="s">
        <v>403</v>
      </c>
    </row>
    <row r="339" s="2" customFormat="1">
      <c r="A339" s="40"/>
      <c r="B339" s="41"/>
      <c r="C339" s="42"/>
      <c r="D339" s="219" t="s">
        <v>142</v>
      </c>
      <c r="E339" s="42"/>
      <c r="F339" s="220" t="s">
        <v>404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142</v>
      </c>
      <c r="AU339" s="18" t="s">
        <v>90</v>
      </c>
    </row>
    <row r="340" s="13" customFormat="1">
      <c r="A340" s="13"/>
      <c r="B340" s="224"/>
      <c r="C340" s="225"/>
      <c r="D340" s="226" t="s">
        <v>144</v>
      </c>
      <c r="E340" s="227" t="s">
        <v>19</v>
      </c>
      <c r="F340" s="228" t="s">
        <v>394</v>
      </c>
      <c r="G340" s="225"/>
      <c r="H340" s="227" t="s">
        <v>19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144</v>
      </c>
      <c r="AU340" s="234" t="s">
        <v>90</v>
      </c>
      <c r="AV340" s="13" t="s">
        <v>88</v>
      </c>
      <c r="AW340" s="13" t="s">
        <v>42</v>
      </c>
      <c r="AX340" s="13" t="s">
        <v>80</v>
      </c>
      <c r="AY340" s="234" t="s">
        <v>133</v>
      </c>
    </row>
    <row r="341" s="14" customFormat="1">
      <c r="A341" s="14"/>
      <c r="B341" s="235"/>
      <c r="C341" s="236"/>
      <c r="D341" s="226" t="s">
        <v>144</v>
      </c>
      <c r="E341" s="237" t="s">
        <v>19</v>
      </c>
      <c r="F341" s="238" t="s">
        <v>371</v>
      </c>
      <c r="G341" s="236"/>
      <c r="H341" s="239">
        <v>68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144</v>
      </c>
      <c r="AU341" s="245" t="s">
        <v>90</v>
      </c>
      <c r="AV341" s="14" t="s">
        <v>90</v>
      </c>
      <c r="AW341" s="14" t="s">
        <v>42</v>
      </c>
      <c r="AX341" s="14" t="s">
        <v>88</v>
      </c>
      <c r="AY341" s="245" t="s">
        <v>133</v>
      </c>
    </row>
    <row r="342" s="12" customFormat="1" ht="22.8" customHeight="1">
      <c r="A342" s="12"/>
      <c r="B342" s="190"/>
      <c r="C342" s="191"/>
      <c r="D342" s="192" t="s">
        <v>79</v>
      </c>
      <c r="E342" s="204" t="s">
        <v>405</v>
      </c>
      <c r="F342" s="204" t="s">
        <v>406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SUM(P343:P679)</f>
        <v>0</v>
      </c>
      <c r="Q342" s="198"/>
      <c r="R342" s="199">
        <f>SUM(R343:R679)</f>
        <v>4.4244054400000001</v>
      </c>
      <c r="S342" s="198"/>
      <c r="T342" s="200">
        <f>SUM(T343:T679)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157</v>
      </c>
      <c r="AT342" s="202" t="s">
        <v>79</v>
      </c>
      <c r="AU342" s="202" t="s">
        <v>88</v>
      </c>
      <c r="AY342" s="201" t="s">
        <v>133</v>
      </c>
      <c r="BK342" s="203">
        <f>SUM(BK343:BK679)</f>
        <v>0</v>
      </c>
    </row>
    <row r="343" s="2" customFormat="1" ht="44.25" customHeight="1">
      <c r="A343" s="40"/>
      <c r="B343" s="41"/>
      <c r="C343" s="206" t="s">
        <v>407</v>
      </c>
      <c r="D343" s="206" t="s">
        <v>135</v>
      </c>
      <c r="E343" s="207" t="s">
        <v>408</v>
      </c>
      <c r="F343" s="208" t="s">
        <v>409</v>
      </c>
      <c r="G343" s="209" t="s">
        <v>218</v>
      </c>
      <c r="H343" s="210">
        <v>24</v>
      </c>
      <c r="I343" s="211"/>
      <c r="J343" s="212">
        <f>ROUND(I343*H343,2)</f>
        <v>0</v>
      </c>
      <c r="K343" s="208" t="s">
        <v>139</v>
      </c>
      <c r="L343" s="46"/>
      <c r="M343" s="213" t="s">
        <v>19</v>
      </c>
      <c r="N343" s="214" t="s">
        <v>51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303</v>
      </c>
      <c r="AT343" s="217" t="s">
        <v>135</v>
      </c>
      <c r="AU343" s="217" t="s">
        <v>90</v>
      </c>
      <c r="AY343" s="18" t="s">
        <v>133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88</v>
      </c>
      <c r="BK343" s="218">
        <f>ROUND(I343*H343,2)</f>
        <v>0</v>
      </c>
      <c r="BL343" s="18" t="s">
        <v>303</v>
      </c>
      <c r="BM343" s="217" t="s">
        <v>410</v>
      </c>
    </row>
    <row r="344" s="2" customFormat="1">
      <c r="A344" s="40"/>
      <c r="B344" s="41"/>
      <c r="C344" s="42"/>
      <c r="D344" s="219" t="s">
        <v>142</v>
      </c>
      <c r="E344" s="42"/>
      <c r="F344" s="220" t="s">
        <v>411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142</v>
      </c>
      <c r="AU344" s="18" t="s">
        <v>90</v>
      </c>
    </row>
    <row r="345" s="13" customFormat="1">
      <c r="A345" s="13"/>
      <c r="B345" s="224"/>
      <c r="C345" s="225"/>
      <c r="D345" s="226" t="s">
        <v>144</v>
      </c>
      <c r="E345" s="227" t="s">
        <v>19</v>
      </c>
      <c r="F345" s="228" t="s">
        <v>306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144</v>
      </c>
      <c r="AU345" s="234" t="s">
        <v>90</v>
      </c>
      <c r="AV345" s="13" t="s">
        <v>88</v>
      </c>
      <c r="AW345" s="13" t="s">
        <v>42</v>
      </c>
      <c r="AX345" s="13" t="s">
        <v>80</v>
      </c>
      <c r="AY345" s="234" t="s">
        <v>133</v>
      </c>
    </row>
    <row r="346" s="13" customFormat="1">
      <c r="A346" s="13"/>
      <c r="B346" s="224"/>
      <c r="C346" s="225"/>
      <c r="D346" s="226" t="s">
        <v>144</v>
      </c>
      <c r="E346" s="227" t="s">
        <v>19</v>
      </c>
      <c r="F346" s="228" t="s">
        <v>412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144</v>
      </c>
      <c r="AU346" s="234" t="s">
        <v>90</v>
      </c>
      <c r="AV346" s="13" t="s">
        <v>88</v>
      </c>
      <c r="AW346" s="13" t="s">
        <v>42</v>
      </c>
      <c r="AX346" s="13" t="s">
        <v>80</v>
      </c>
      <c r="AY346" s="234" t="s">
        <v>133</v>
      </c>
    </row>
    <row r="347" s="14" customFormat="1">
      <c r="A347" s="14"/>
      <c r="B347" s="235"/>
      <c r="C347" s="236"/>
      <c r="D347" s="226" t="s">
        <v>144</v>
      </c>
      <c r="E347" s="237" t="s">
        <v>19</v>
      </c>
      <c r="F347" s="238" t="s">
        <v>290</v>
      </c>
      <c r="G347" s="236"/>
      <c r="H347" s="239">
        <v>24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144</v>
      </c>
      <c r="AU347" s="245" t="s">
        <v>90</v>
      </c>
      <c r="AV347" s="14" t="s">
        <v>90</v>
      </c>
      <c r="AW347" s="14" t="s">
        <v>42</v>
      </c>
      <c r="AX347" s="14" t="s">
        <v>88</v>
      </c>
      <c r="AY347" s="245" t="s">
        <v>133</v>
      </c>
    </row>
    <row r="348" s="2" customFormat="1" ht="21.75" customHeight="1">
      <c r="A348" s="40"/>
      <c r="B348" s="41"/>
      <c r="C348" s="257" t="s">
        <v>413</v>
      </c>
      <c r="D348" s="257" t="s">
        <v>231</v>
      </c>
      <c r="E348" s="258" t="s">
        <v>414</v>
      </c>
      <c r="F348" s="259" t="s">
        <v>415</v>
      </c>
      <c r="G348" s="260" t="s">
        <v>218</v>
      </c>
      <c r="H348" s="261">
        <v>27.600000000000001</v>
      </c>
      <c r="I348" s="262"/>
      <c r="J348" s="263">
        <f>ROUND(I348*H348,2)</f>
        <v>0</v>
      </c>
      <c r="K348" s="259" t="s">
        <v>139</v>
      </c>
      <c r="L348" s="264"/>
      <c r="M348" s="265" t="s">
        <v>19</v>
      </c>
      <c r="N348" s="266" t="s">
        <v>51</v>
      </c>
      <c r="O348" s="86"/>
      <c r="P348" s="215">
        <f>O348*H348</f>
        <v>0</v>
      </c>
      <c r="Q348" s="215">
        <v>0.00076000000000000004</v>
      </c>
      <c r="R348" s="215">
        <f>Q348*H348</f>
        <v>0.020976000000000002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317</v>
      </c>
      <c r="AT348" s="217" t="s">
        <v>231</v>
      </c>
      <c r="AU348" s="217" t="s">
        <v>90</v>
      </c>
      <c r="AY348" s="18" t="s">
        <v>133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88</v>
      </c>
      <c r="BK348" s="218">
        <f>ROUND(I348*H348,2)</f>
        <v>0</v>
      </c>
      <c r="BL348" s="18" t="s">
        <v>303</v>
      </c>
      <c r="BM348" s="217" t="s">
        <v>416</v>
      </c>
    </row>
    <row r="349" s="13" customFormat="1">
      <c r="A349" s="13"/>
      <c r="B349" s="224"/>
      <c r="C349" s="225"/>
      <c r="D349" s="226" t="s">
        <v>144</v>
      </c>
      <c r="E349" s="227" t="s">
        <v>19</v>
      </c>
      <c r="F349" s="228" t="s">
        <v>306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144</v>
      </c>
      <c r="AU349" s="234" t="s">
        <v>90</v>
      </c>
      <c r="AV349" s="13" t="s">
        <v>88</v>
      </c>
      <c r="AW349" s="13" t="s">
        <v>42</v>
      </c>
      <c r="AX349" s="13" t="s">
        <v>80</v>
      </c>
      <c r="AY349" s="234" t="s">
        <v>133</v>
      </c>
    </row>
    <row r="350" s="13" customFormat="1">
      <c r="A350" s="13"/>
      <c r="B350" s="224"/>
      <c r="C350" s="225"/>
      <c r="D350" s="226" t="s">
        <v>144</v>
      </c>
      <c r="E350" s="227" t="s">
        <v>19</v>
      </c>
      <c r="F350" s="228" t="s">
        <v>417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144</v>
      </c>
      <c r="AU350" s="234" t="s">
        <v>90</v>
      </c>
      <c r="AV350" s="13" t="s">
        <v>88</v>
      </c>
      <c r="AW350" s="13" t="s">
        <v>42</v>
      </c>
      <c r="AX350" s="13" t="s">
        <v>80</v>
      </c>
      <c r="AY350" s="234" t="s">
        <v>133</v>
      </c>
    </row>
    <row r="351" s="13" customFormat="1">
      <c r="A351" s="13"/>
      <c r="B351" s="224"/>
      <c r="C351" s="225"/>
      <c r="D351" s="226" t="s">
        <v>144</v>
      </c>
      <c r="E351" s="227" t="s">
        <v>19</v>
      </c>
      <c r="F351" s="228" t="s">
        <v>412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144</v>
      </c>
      <c r="AU351" s="234" t="s">
        <v>90</v>
      </c>
      <c r="AV351" s="13" t="s">
        <v>88</v>
      </c>
      <c r="AW351" s="13" t="s">
        <v>42</v>
      </c>
      <c r="AX351" s="13" t="s">
        <v>80</v>
      </c>
      <c r="AY351" s="234" t="s">
        <v>133</v>
      </c>
    </row>
    <row r="352" s="14" customFormat="1">
      <c r="A352" s="14"/>
      <c r="B352" s="235"/>
      <c r="C352" s="236"/>
      <c r="D352" s="226" t="s">
        <v>144</v>
      </c>
      <c r="E352" s="237" t="s">
        <v>19</v>
      </c>
      <c r="F352" s="238" t="s">
        <v>418</v>
      </c>
      <c r="G352" s="236"/>
      <c r="H352" s="239">
        <v>27.600000000000001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144</v>
      </c>
      <c r="AU352" s="245" t="s">
        <v>90</v>
      </c>
      <c r="AV352" s="14" t="s">
        <v>90</v>
      </c>
      <c r="AW352" s="14" t="s">
        <v>42</v>
      </c>
      <c r="AX352" s="14" t="s">
        <v>88</v>
      </c>
      <c r="AY352" s="245" t="s">
        <v>133</v>
      </c>
    </row>
    <row r="353" s="2" customFormat="1" ht="21.75" customHeight="1">
      <c r="A353" s="40"/>
      <c r="B353" s="41"/>
      <c r="C353" s="206" t="s">
        <v>419</v>
      </c>
      <c r="D353" s="206" t="s">
        <v>135</v>
      </c>
      <c r="E353" s="207" t="s">
        <v>420</v>
      </c>
      <c r="F353" s="208" t="s">
        <v>421</v>
      </c>
      <c r="G353" s="209" t="s">
        <v>226</v>
      </c>
      <c r="H353" s="210">
        <v>1</v>
      </c>
      <c r="I353" s="211"/>
      <c r="J353" s="212">
        <f>ROUND(I353*H353,2)</f>
        <v>0</v>
      </c>
      <c r="K353" s="208" t="s">
        <v>139</v>
      </c>
      <c r="L353" s="46"/>
      <c r="M353" s="213" t="s">
        <v>19</v>
      </c>
      <c r="N353" s="214" t="s">
        <v>51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303</v>
      </c>
      <c r="AT353" s="217" t="s">
        <v>135</v>
      </c>
      <c r="AU353" s="217" t="s">
        <v>90</v>
      </c>
      <c r="AY353" s="18" t="s">
        <v>133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88</v>
      </c>
      <c r="BK353" s="218">
        <f>ROUND(I353*H353,2)</f>
        <v>0</v>
      </c>
      <c r="BL353" s="18" t="s">
        <v>303</v>
      </c>
      <c r="BM353" s="217" t="s">
        <v>422</v>
      </c>
    </row>
    <row r="354" s="2" customFormat="1">
      <c r="A354" s="40"/>
      <c r="B354" s="41"/>
      <c r="C354" s="42"/>
      <c r="D354" s="219" t="s">
        <v>142</v>
      </c>
      <c r="E354" s="42"/>
      <c r="F354" s="220" t="s">
        <v>423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142</v>
      </c>
      <c r="AU354" s="18" t="s">
        <v>90</v>
      </c>
    </row>
    <row r="355" s="13" customFormat="1">
      <c r="A355" s="13"/>
      <c r="B355" s="224"/>
      <c r="C355" s="225"/>
      <c r="D355" s="226" t="s">
        <v>144</v>
      </c>
      <c r="E355" s="227" t="s">
        <v>19</v>
      </c>
      <c r="F355" s="228" t="s">
        <v>306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144</v>
      </c>
      <c r="AU355" s="234" t="s">
        <v>90</v>
      </c>
      <c r="AV355" s="13" t="s">
        <v>88</v>
      </c>
      <c r="AW355" s="13" t="s">
        <v>42</v>
      </c>
      <c r="AX355" s="13" t="s">
        <v>80</v>
      </c>
      <c r="AY355" s="234" t="s">
        <v>133</v>
      </c>
    </row>
    <row r="356" s="13" customFormat="1">
      <c r="A356" s="13"/>
      <c r="B356" s="224"/>
      <c r="C356" s="225"/>
      <c r="D356" s="226" t="s">
        <v>144</v>
      </c>
      <c r="E356" s="227" t="s">
        <v>19</v>
      </c>
      <c r="F356" s="228" t="s">
        <v>424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144</v>
      </c>
      <c r="AU356" s="234" t="s">
        <v>90</v>
      </c>
      <c r="AV356" s="13" t="s">
        <v>88</v>
      </c>
      <c r="AW356" s="13" t="s">
        <v>42</v>
      </c>
      <c r="AX356" s="13" t="s">
        <v>80</v>
      </c>
      <c r="AY356" s="234" t="s">
        <v>133</v>
      </c>
    </row>
    <row r="357" s="14" customFormat="1">
      <c r="A357" s="14"/>
      <c r="B357" s="235"/>
      <c r="C357" s="236"/>
      <c r="D357" s="226" t="s">
        <v>144</v>
      </c>
      <c r="E357" s="237" t="s">
        <v>19</v>
      </c>
      <c r="F357" s="238" t="s">
        <v>88</v>
      </c>
      <c r="G357" s="236"/>
      <c r="H357" s="239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144</v>
      </c>
      <c r="AU357" s="245" t="s">
        <v>90</v>
      </c>
      <c r="AV357" s="14" t="s">
        <v>90</v>
      </c>
      <c r="AW357" s="14" t="s">
        <v>42</v>
      </c>
      <c r="AX357" s="14" t="s">
        <v>88</v>
      </c>
      <c r="AY357" s="245" t="s">
        <v>133</v>
      </c>
    </row>
    <row r="358" s="2" customFormat="1" ht="24.15" customHeight="1">
      <c r="A358" s="40"/>
      <c r="B358" s="41"/>
      <c r="C358" s="206" t="s">
        <v>425</v>
      </c>
      <c r="D358" s="206" t="s">
        <v>135</v>
      </c>
      <c r="E358" s="207" t="s">
        <v>426</v>
      </c>
      <c r="F358" s="208" t="s">
        <v>427</v>
      </c>
      <c r="G358" s="209" t="s">
        <v>226</v>
      </c>
      <c r="H358" s="210">
        <v>10</v>
      </c>
      <c r="I358" s="211"/>
      <c r="J358" s="212">
        <f>ROUND(I358*H358,2)</f>
        <v>0</v>
      </c>
      <c r="K358" s="208" t="s">
        <v>139</v>
      </c>
      <c r="L358" s="46"/>
      <c r="M358" s="213" t="s">
        <v>19</v>
      </c>
      <c r="N358" s="214" t="s">
        <v>51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303</v>
      </c>
      <c r="AT358" s="217" t="s">
        <v>135</v>
      </c>
      <c r="AU358" s="217" t="s">
        <v>90</v>
      </c>
      <c r="AY358" s="18" t="s">
        <v>133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88</v>
      </c>
      <c r="BK358" s="218">
        <f>ROUND(I358*H358,2)</f>
        <v>0</v>
      </c>
      <c r="BL358" s="18" t="s">
        <v>303</v>
      </c>
      <c r="BM358" s="217" t="s">
        <v>428</v>
      </c>
    </row>
    <row r="359" s="2" customFormat="1">
      <c r="A359" s="40"/>
      <c r="B359" s="41"/>
      <c r="C359" s="42"/>
      <c r="D359" s="219" t="s">
        <v>142</v>
      </c>
      <c r="E359" s="42"/>
      <c r="F359" s="220" t="s">
        <v>429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142</v>
      </c>
      <c r="AU359" s="18" t="s">
        <v>90</v>
      </c>
    </row>
    <row r="360" s="13" customFormat="1">
      <c r="A360" s="13"/>
      <c r="B360" s="224"/>
      <c r="C360" s="225"/>
      <c r="D360" s="226" t="s">
        <v>144</v>
      </c>
      <c r="E360" s="227" t="s">
        <v>19</v>
      </c>
      <c r="F360" s="228" t="s">
        <v>306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144</v>
      </c>
      <c r="AU360" s="234" t="s">
        <v>90</v>
      </c>
      <c r="AV360" s="13" t="s">
        <v>88</v>
      </c>
      <c r="AW360" s="13" t="s">
        <v>42</v>
      </c>
      <c r="AX360" s="13" t="s">
        <v>80</v>
      </c>
      <c r="AY360" s="234" t="s">
        <v>133</v>
      </c>
    </row>
    <row r="361" s="13" customFormat="1">
      <c r="A361" s="13"/>
      <c r="B361" s="224"/>
      <c r="C361" s="225"/>
      <c r="D361" s="226" t="s">
        <v>144</v>
      </c>
      <c r="E361" s="227" t="s">
        <v>19</v>
      </c>
      <c r="F361" s="228" t="s">
        <v>430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144</v>
      </c>
      <c r="AU361" s="234" t="s">
        <v>90</v>
      </c>
      <c r="AV361" s="13" t="s">
        <v>88</v>
      </c>
      <c r="AW361" s="13" t="s">
        <v>42</v>
      </c>
      <c r="AX361" s="13" t="s">
        <v>80</v>
      </c>
      <c r="AY361" s="234" t="s">
        <v>133</v>
      </c>
    </row>
    <row r="362" s="14" customFormat="1">
      <c r="A362" s="14"/>
      <c r="B362" s="235"/>
      <c r="C362" s="236"/>
      <c r="D362" s="226" t="s">
        <v>144</v>
      </c>
      <c r="E362" s="237" t="s">
        <v>19</v>
      </c>
      <c r="F362" s="238" t="s">
        <v>431</v>
      </c>
      <c r="G362" s="236"/>
      <c r="H362" s="239">
        <v>10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144</v>
      </c>
      <c r="AU362" s="245" t="s">
        <v>90</v>
      </c>
      <c r="AV362" s="14" t="s">
        <v>90</v>
      </c>
      <c r="AW362" s="14" t="s">
        <v>42</v>
      </c>
      <c r="AX362" s="14" t="s">
        <v>88</v>
      </c>
      <c r="AY362" s="245" t="s">
        <v>133</v>
      </c>
    </row>
    <row r="363" s="2" customFormat="1" ht="16.5" customHeight="1">
      <c r="A363" s="40"/>
      <c r="B363" s="41"/>
      <c r="C363" s="257" t="s">
        <v>432</v>
      </c>
      <c r="D363" s="257" t="s">
        <v>231</v>
      </c>
      <c r="E363" s="258" t="s">
        <v>433</v>
      </c>
      <c r="F363" s="259" t="s">
        <v>434</v>
      </c>
      <c r="G363" s="260" t="s">
        <v>226</v>
      </c>
      <c r="H363" s="261">
        <v>10</v>
      </c>
      <c r="I363" s="262"/>
      <c r="J363" s="263">
        <f>ROUND(I363*H363,2)</f>
        <v>0</v>
      </c>
      <c r="K363" s="259" t="s">
        <v>435</v>
      </c>
      <c r="L363" s="264"/>
      <c r="M363" s="265" t="s">
        <v>19</v>
      </c>
      <c r="N363" s="266" t="s">
        <v>51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317</v>
      </c>
      <c r="AT363" s="217" t="s">
        <v>231</v>
      </c>
      <c r="AU363" s="217" t="s">
        <v>90</v>
      </c>
      <c r="AY363" s="18" t="s">
        <v>133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8" t="s">
        <v>88</v>
      </c>
      <c r="BK363" s="218">
        <f>ROUND(I363*H363,2)</f>
        <v>0</v>
      </c>
      <c r="BL363" s="18" t="s">
        <v>303</v>
      </c>
      <c r="BM363" s="217" t="s">
        <v>436</v>
      </c>
    </row>
    <row r="364" s="13" customFormat="1">
      <c r="A364" s="13"/>
      <c r="B364" s="224"/>
      <c r="C364" s="225"/>
      <c r="D364" s="226" t="s">
        <v>144</v>
      </c>
      <c r="E364" s="227" t="s">
        <v>19</v>
      </c>
      <c r="F364" s="228" t="s">
        <v>306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144</v>
      </c>
      <c r="AU364" s="234" t="s">
        <v>90</v>
      </c>
      <c r="AV364" s="13" t="s">
        <v>88</v>
      </c>
      <c r="AW364" s="13" t="s">
        <v>42</v>
      </c>
      <c r="AX364" s="13" t="s">
        <v>80</v>
      </c>
      <c r="AY364" s="234" t="s">
        <v>133</v>
      </c>
    </row>
    <row r="365" s="13" customFormat="1">
      <c r="A365" s="13"/>
      <c r="B365" s="224"/>
      <c r="C365" s="225"/>
      <c r="D365" s="226" t="s">
        <v>144</v>
      </c>
      <c r="E365" s="227" t="s">
        <v>19</v>
      </c>
      <c r="F365" s="228" t="s">
        <v>430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144</v>
      </c>
      <c r="AU365" s="234" t="s">
        <v>90</v>
      </c>
      <c r="AV365" s="13" t="s">
        <v>88</v>
      </c>
      <c r="AW365" s="13" t="s">
        <v>42</v>
      </c>
      <c r="AX365" s="13" t="s">
        <v>80</v>
      </c>
      <c r="AY365" s="234" t="s">
        <v>133</v>
      </c>
    </row>
    <row r="366" s="14" customFormat="1">
      <c r="A366" s="14"/>
      <c r="B366" s="235"/>
      <c r="C366" s="236"/>
      <c r="D366" s="226" t="s">
        <v>144</v>
      </c>
      <c r="E366" s="237" t="s">
        <v>19</v>
      </c>
      <c r="F366" s="238" t="s">
        <v>431</v>
      </c>
      <c r="G366" s="236"/>
      <c r="H366" s="239">
        <v>10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144</v>
      </c>
      <c r="AU366" s="245" t="s">
        <v>90</v>
      </c>
      <c r="AV366" s="14" t="s">
        <v>90</v>
      </c>
      <c r="AW366" s="14" t="s">
        <v>42</v>
      </c>
      <c r="AX366" s="14" t="s">
        <v>88</v>
      </c>
      <c r="AY366" s="245" t="s">
        <v>133</v>
      </c>
    </row>
    <row r="367" s="2" customFormat="1" ht="24.15" customHeight="1">
      <c r="A367" s="40"/>
      <c r="B367" s="41"/>
      <c r="C367" s="206" t="s">
        <v>437</v>
      </c>
      <c r="D367" s="206" t="s">
        <v>135</v>
      </c>
      <c r="E367" s="207" t="s">
        <v>438</v>
      </c>
      <c r="F367" s="208" t="s">
        <v>439</v>
      </c>
      <c r="G367" s="209" t="s">
        <v>440</v>
      </c>
      <c r="H367" s="210">
        <v>1</v>
      </c>
      <c r="I367" s="211"/>
      <c r="J367" s="212">
        <f>ROUND(I367*H367,2)</f>
        <v>0</v>
      </c>
      <c r="K367" s="208" t="s">
        <v>139</v>
      </c>
      <c r="L367" s="46"/>
      <c r="M367" s="213" t="s">
        <v>19</v>
      </c>
      <c r="N367" s="214" t="s">
        <v>51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303</v>
      </c>
      <c r="AT367" s="217" t="s">
        <v>135</v>
      </c>
      <c r="AU367" s="217" t="s">
        <v>90</v>
      </c>
      <c r="AY367" s="18" t="s">
        <v>133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8" t="s">
        <v>88</v>
      </c>
      <c r="BK367" s="218">
        <f>ROUND(I367*H367,2)</f>
        <v>0</v>
      </c>
      <c r="BL367" s="18" t="s">
        <v>303</v>
      </c>
      <c r="BM367" s="217" t="s">
        <v>441</v>
      </c>
    </row>
    <row r="368" s="2" customFormat="1">
      <c r="A368" s="40"/>
      <c r="B368" s="41"/>
      <c r="C368" s="42"/>
      <c r="D368" s="219" t="s">
        <v>142</v>
      </c>
      <c r="E368" s="42"/>
      <c r="F368" s="220" t="s">
        <v>442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142</v>
      </c>
      <c r="AU368" s="18" t="s">
        <v>90</v>
      </c>
    </row>
    <row r="369" s="13" customFormat="1">
      <c r="A369" s="13"/>
      <c r="B369" s="224"/>
      <c r="C369" s="225"/>
      <c r="D369" s="226" t="s">
        <v>144</v>
      </c>
      <c r="E369" s="227" t="s">
        <v>19</v>
      </c>
      <c r="F369" s="228" t="s">
        <v>306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144</v>
      </c>
      <c r="AU369" s="234" t="s">
        <v>90</v>
      </c>
      <c r="AV369" s="13" t="s">
        <v>88</v>
      </c>
      <c r="AW369" s="13" t="s">
        <v>42</v>
      </c>
      <c r="AX369" s="13" t="s">
        <v>80</v>
      </c>
      <c r="AY369" s="234" t="s">
        <v>133</v>
      </c>
    </row>
    <row r="370" s="13" customFormat="1">
      <c r="A370" s="13"/>
      <c r="B370" s="224"/>
      <c r="C370" s="225"/>
      <c r="D370" s="226" t="s">
        <v>144</v>
      </c>
      <c r="E370" s="227" t="s">
        <v>19</v>
      </c>
      <c r="F370" s="228" t="s">
        <v>443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144</v>
      </c>
      <c r="AU370" s="234" t="s">
        <v>90</v>
      </c>
      <c r="AV370" s="13" t="s">
        <v>88</v>
      </c>
      <c r="AW370" s="13" t="s">
        <v>42</v>
      </c>
      <c r="AX370" s="13" t="s">
        <v>80</v>
      </c>
      <c r="AY370" s="234" t="s">
        <v>133</v>
      </c>
    </row>
    <row r="371" s="14" customFormat="1">
      <c r="A371" s="14"/>
      <c r="B371" s="235"/>
      <c r="C371" s="236"/>
      <c r="D371" s="226" t="s">
        <v>144</v>
      </c>
      <c r="E371" s="237" t="s">
        <v>19</v>
      </c>
      <c r="F371" s="238" t="s">
        <v>88</v>
      </c>
      <c r="G371" s="236"/>
      <c r="H371" s="239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144</v>
      </c>
      <c r="AU371" s="245" t="s">
        <v>90</v>
      </c>
      <c r="AV371" s="14" t="s">
        <v>90</v>
      </c>
      <c r="AW371" s="14" t="s">
        <v>42</v>
      </c>
      <c r="AX371" s="14" t="s">
        <v>88</v>
      </c>
      <c r="AY371" s="245" t="s">
        <v>133</v>
      </c>
    </row>
    <row r="372" s="2" customFormat="1" ht="33" customHeight="1">
      <c r="A372" s="40"/>
      <c r="B372" s="41"/>
      <c r="C372" s="206" t="s">
        <v>444</v>
      </c>
      <c r="D372" s="206" t="s">
        <v>135</v>
      </c>
      <c r="E372" s="207" t="s">
        <v>445</v>
      </c>
      <c r="F372" s="208" t="s">
        <v>446</v>
      </c>
      <c r="G372" s="209" t="s">
        <v>226</v>
      </c>
      <c r="H372" s="210">
        <v>51</v>
      </c>
      <c r="I372" s="211"/>
      <c r="J372" s="212">
        <f>ROUND(I372*H372,2)</f>
        <v>0</v>
      </c>
      <c r="K372" s="208" t="s">
        <v>139</v>
      </c>
      <c r="L372" s="46"/>
      <c r="M372" s="213" t="s">
        <v>19</v>
      </c>
      <c r="N372" s="214" t="s">
        <v>51</v>
      </c>
      <c r="O372" s="86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303</v>
      </c>
      <c r="AT372" s="217" t="s">
        <v>135</v>
      </c>
      <c r="AU372" s="217" t="s">
        <v>90</v>
      </c>
      <c r="AY372" s="18" t="s">
        <v>133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8" t="s">
        <v>88</v>
      </c>
      <c r="BK372" s="218">
        <f>ROUND(I372*H372,2)</f>
        <v>0</v>
      </c>
      <c r="BL372" s="18" t="s">
        <v>303</v>
      </c>
      <c r="BM372" s="217" t="s">
        <v>447</v>
      </c>
    </row>
    <row r="373" s="2" customFormat="1">
      <c r="A373" s="40"/>
      <c r="B373" s="41"/>
      <c r="C373" s="42"/>
      <c r="D373" s="219" t="s">
        <v>142</v>
      </c>
      <c r="E373" s="42"/>
      <c r="F373" s="220" t="s">
        <v>448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142</v>
      </c>
      <c r="AU373" s="18" t="s">
        <v>90</v>
      </c>
    </row>
    <row r="374" s="13" customFormat="1">
      <c r="A374" s="13"/>
      <c r="B374" s="224"/>
      <c r="C374" s="225"/>
      <c r="D374" s="226" t="s">
        <v>144</v>
      </c>
      <c r="E374" s="227" t="s">
        <v>19</v>
      </c>
      <c r="F374" s="228" t="s">
        <v>306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144</v>
      </c>
      <c r="AU374" s="234" t="s">
        <v>90</v>
      </c>
      <c r="AV374" s="13" t="s">
        <v>88</v>
      </c>
      <c r="AW374" s="13" t="s">
        <v>42</v>
      </c>
      <c r="AX374" s="13" t="s">
        <v>80</v>
      </c>
      <c r="AY374" s="234" t="s">
        <v>133</v>
      </c>
    </row>
    <row r="375" s="13" customFormat="1">
      <c r="A375" s="13"/>
      <c r="B375" s="224"/>
      <c r="C375" s="225"/>
      <c r="D375" s="226" t="s">
        <v>144</v>
      </c>
      <c r="E375" s="227" t="s">
        <v>19</v>
      </c>
      <c r="F375" s="228" t="s">
        <v>449</v>
      </c>
      <c r="G375" s="225"/>
      <c r="H375" s="227" t="s">
        <v>19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144</v>
      </c>
      <c r="AU375" s="234" t="s">
        <v>90</v>
      </c>
      <c r="AV375" s="13" t="s">
        <v>88</v>
      </c>
      <c r="AW375" s="13" t="s">
        <v>42</v>
      </c>
      <c r="AX375" s="13" t="s">
        <v>80</v>
      </c>
      <c r="AY375" s="234" t="s">
        <v>133</v>
      </c>
    </row>
    <row r="376" s="14" customFormat="1">
      <c r="A376" s="14"/>
      <c r="B376" s="235"/>
      <c r="C376" s="236"/>
      <c r="D376" s="226" t="s">
        <v>144</v>
      </c>
      <c r="E376" s="237" t="s">
        <v>19</v>
      </c>
      <c r="F376" s="238" t="s">
        <v>450</v>
      </c>
      <c r="G376" s="236"/>
      <c r="H376" s="239">
        <v>48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144</v>
      </c>
      <c r="AU376" s="245" t="s">
        <v>90</v>
      </c>
      <c r="AV376" s="14" t="s">
        <v>90</v>
      </c>
      <c r="AW376" s="14" t="s">
        <v>42</v>
      </c>
      <c r="AX376" s="14" t="s">
        <v>80</v>
      </c>
      <c r="AY376" s="245" t="s">
        <v>133</v>
      </c>
    </row>
    <row r="377" s="13" customFormat="1">
      <c r="A377" s="13"/>
      <c r="B377" s="224"/>
      <c r="C377" s="225"/>
      <c r="D377" s="226" t="s">
        <v>144</v>
      </c>
      <c r="E377" s="227" t="s">
        <v>19</v>
      </c>
      <c r="F377" s="228" t="s">
        <v>451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144</v>
      </c>
      <c r="AU377" s="234" t="s">
        <v>90</v>
      </c>
      <c r="AV377" s="13" t="s">
        <v>88</v>
      </c>
      <c r="AW377" s="13" t="s">
        <v>42</v>
      </c>
      <c r="AX377" s="13" t="s">
        <v>80</v>
      </c>
      <c r="AY377" s="234" t="s">
        <v>133</v>
      </c>
    </row>
    <row r="378" s="14" customFormat="1">
      <c r="A378" s="14"/>
      <c r="B378" s="235"/>
      <c r="C378" s="236"/>
      <c r="D378" s="226" t="s">
        <v>144</v>
      </c>
      <c r="E378" s="237" t="s">
        <v>19</v>
      </c>
      <c r="F378" s="238" t="s">
        <v>452</v>
      </c>
      <c r="G378" s="236"/>
      <c r="H378" s="239">
        <v>3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144</v>
      </c>
      <c r="AU378" s="245" t="s">
        <v>90</v>
      </c>
      <c r="AV378" s="14" t="s">
        <v>90</v>
      </c>
      <c r="AW378" s="14" t="s">
        <v>42</v>
      </c>
      <c r="AX378" s="14" t="s">
        <v>80</v>
      </c>
      <c r="AY378" s="245" t="s">
        <v>133</v>
      </c>
    </row>
    <row r="379" s="15" customFormat="1">
      <c r="A379" s="15"/>
      <c r="B379" s="246"/>
      <c r="C379" s="247"/>
      <c r="D379" s="226" t="s">
        <v>144</v>
      </c>
      <c r="E379" s="248" t="s">
        <v>19</v>
      </c>
      <c r="F379" s="249" t="s">
        <v>150</v>
      </c>
      <c r="G379" s="247"/>
      <c r="H379" s="250">
        <v>51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6" t="s">
        <v>144</v>
      </c>
      <c r="AU379" s="256" t="s">
        <v>90</v>
      </c>
      <c r="AV379" s="15" t="s">
        <v>140</v>
      </c>
      <c r="AW379" s="15" t="s">
        <v>42</v>
      </c>
      <c r="AX379" s="15" t="s">
        <v>88</v>
      </c>
      <c r="AY379" s="256" t="s">
        <v>133</v>
      </c>
    </row>
    <row r="380" s="2" customFormat="1" ht="24.15" customHeight="1">
      <c r="A380" s="40"/>
      <c r="B380" s="41"/>
      <c r="C380" s="206" t="s">
        <v>453</v>
      </c>
      <c r="D380" s="206" t="s">
        <v>135</v>
      </c>
      <c r="E380" s="207" t="s">
        <v>454</v>
      </c>
      <c r="F380" s="208" t="s">
        <v>455</v>
      </c>
      <c r="G380" s="209" t="s">
        <v>226</v>
      </c>
      <c r="H380" s="210">
        <v>2</v>
      </c>
      <c r="I380" s="211"/>
      <c r="J380" s="212">
        <f>ROUND(I380*H380,2)</f>
        <v>0</v>
      </c>
      <c r="K380" s="208" t="s">
        <v>139</v>
      </c>
      <c r="L380" s="46"/>
      <c r="M380" s="213" t="s">
        <v>19</v>
      </c>
      <c r="N380" s="214" t="s">
        <v>51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303</v>
      </c>
      <c r="AT380" s="217" t="s">
        <v>135</v>
      </c>
      <c r="AU380" s="217" t="s">
        <v>90</v>
      </c>
      <c r="AY380" s="18" t="s">
        <v>133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8" t="s">
        <v>88</v>
      </c>
      <c r="BK380" s="218">
        <f>ROUND(I380*H380,2)</f>
        <v>0</v>
      </c>
      <c r="BL380" s="18" t="s">
        <v>303</v>
      </c>
      <c r="BM380" s="217" t="s">
        <v>456</v>
      </c>
    </row>
    <row r="381" s="2" customFormat="1">
      <c r="A381" s="40"/>
      <c r="B381" s="41"/>
      <c r="C381" s="42"/>
      <c r="D381" s="219" t="s">
        <v>142</v>
      </c>
      <c r="E381" s="42"/>
      <c r="F381" s="220" t="s">
        <v>457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8" t="s">
        <v>142</v>
      </c>
      <c r="AU381" s="18" t="s">
        <v>90</v>
      </c>
    </row>
    <row r="382" s="13" customFormat="1">
      <c r="A382" s="13"/>
      <c r="B382" s="224"/>
      <c r="C382" s="225"/>
      <c r="D382" s="226" t="s">
        <v>144</v>
      </c>
      <c r="E382" s="227" t="s">
        <v>19</v>
      </c>
      <c r="F382" s="228" t="s">
        <v>306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144</v>
      </c>
      <c r="AU382" s="234" t="s">
        <v>90</v>
      </c>
      <c r="AV382" s="13" t="s">
        <v>88</v>
      </c>
      <c r="AW382" s="13" t="s">
        <v>42</v>
      </c>
      <c r="AX382" s="13" t="s">
        <v>80</v>
      </c>
      <c r="AY382" s="234" t="s">
        <v>133</v>
      </c>
    </row>
    <row r="383" s="13" customFormat="1">
      <c r="A383" s="13"/>
      <c r="B383" s="224"/>
      <c r="C383" s="225"/>
      <c r="D383" s="226" t="s">
        <v>144</v>
      </c>
      <c r="E383" s="227" t="s">
        <v>19</v>
      </c>
      <c r="F383" s="228" t="s">
        <v>458</v>
      </c>
      <c r="G383" s="225"/>
      <c r="H383" s="227" t="s">
        <v>19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144</v>
      </c>
      <c r="AU383" s="234" t="s">
        <v>90</v>
      </c>
      <c r="AV383" s="13" t="s">
        <v>88</v>
      </c>
      <c r="AW383" s="13" t="s">
        <v>42</v>
      </c>
      <c r="AX383" s="13" t="s">
        <v>80</v>
      </c>
      <c r="AY383" s="234" t="s">
        <v>133</v>
      </c>
    </row>
    <row r="384" s="14" customFormat="1">
      <c r="A384" s="14"/>
      <c r="B384" s="235"/>
      <c r="C384" s="236"/>
      <c r="D384" s="226" t="s">
        <v>144</v>
      </c>
      <c r="E384" s="237" t="s">
        <v>19</v>
      </c>
      <c r="F384" s="238" t="s">
        <v>90</v>
      </c>
      <c r="G384" s="236"/>
      <c r="H384" s="239">
        <v>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144</v>
      </c>
      <c r="AU384" s="245" t="s">
        <v>90</v>
      </c>
      <c r="AV384" s="14" t="s">
        <v>90</v>
      </c>
      <c r="AW384" s="14" t="s">
        <v>42</v>
      </c>
      <c r="AX384" s="14" t="s">
        <v>88</v>
      </c>
      <c r="AY384" s="245" t="s">
        <v>133</v>
      </c>
    </row>
    <row r="385" s="2" customFormat="1" ht="16.5" customHeight="1">
      <c r="A385" s="40"/>
      <c r="B385" s="41"/>
      <c r="C385" s="257" t="s">
        <v>459</v>
      </c>
      <c r="D385" s="257" t="s">
        <v>231</v>
      </c>
      <c r="E385" s="258" t="s">
        <v>460</v>
      </c>
      <c r="F385" s="259" t="s">
        <v>461</v>
      </c>
      <c r="G385" s="260" t="s">
        <v>226</v>
      </c>
      <c r="H385" s="261">
        <v>2</v>
      </c>
      <c r="I385" s="262"/>
      <c r="J385" s="263">
        <f>ROUND(I385*H385,2)</f>
        <v>0</v>
      </c>
      <c r="K385" s="259" t="s">
        <v>139</v>
      </c>
      <c r="L385" s="264"/>
      <c r="M385" s="265" t="s">
        <v>19</v>
      </c>
      <c r="N385" s="266" t="s">
        <v>51</v>
      </c>
      <c r="O385" s="86"/>
      <c r="P385" s="215">
        <f>O385*H385</f>
        <v>0</v>
      </c>
      <c r="Q385" s="215">
        <v>0.00020000000000000001</v>
      </c>
      <c r="R385" s="215">
        <f>Q385*H385</f>
        <v>0.00040000000000000002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317</v>
      </c>
      <c r="AT385" s="217" t="s">
        <v>231</v>
      </c>
      <c r="AU385" s="217" t="s">
        <v>90</v>
      </c>
      <c r="AY385" s="18" t="s">
        <v>133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8" t="s">
        <v>88</v>
      </c>
      <c r="BK385" s="218">
        <f>ROUND(I385*H385,2)</f>
        <v>0</v>
      </c>
      <c r="BL385" s="18" t="s">
        <v>303</v>
      </c>
      <c r="BM385" s="217" t="s">
        <v>462</v>
      </c>
    </row>
    <row r="386" s="13" customFormat="1">
      <c r="A386" s="13"/>
      <c r="B386" s="224"/>
      <c r="C386" s="225"/>
      <c r="D386" s="226" t="s">
        <v>144</v>
      </c>
      <c r="E386" s="227" t="s">
        <v>19</v>
      </c>
      <c r="F386" s="228" t="s">
        <v>306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144</v>
      </c>
      <c r="AU386" s="234" t="s">
        <v>90</v>
      </c>
      <c r="AV386" s="13" t="s">
        <v>88</v>
      </c>
      <c r="AW386" s="13" t="s">
        <v>42</v>
      </c>
      <c r="AX386" s="13" t="s">
        <v>80</v>
      </c>
      <c r="AY386" s="234" t="s">
        <v>133</v>
      </c>
    </row>
    <row r="387" s="13" customFormat="1">
      <c r="A387" s="13"/>
      <c r="B387" s="224"/>
      <c r="C387" s="225"/>
      <c r="D387" s="226" t="s">
        <v>144</v>
      </c>
      <c r="E387" s="227" t="s">
        <v>19</v>
      </c>
      <c r="F387" s="228" t="s">
        <v>458</v>
      </c>
      <c r="G387" s="225"/>
      <c r="H387" s="227" t="s">
        <v>19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144</v>
      </c>
      <c r="AU387" s="234" t="s">
        <v>90</v>
      </c>
      <c r="AV387" s="13" t="s">
        <v>88</v>
      </c>
      <c r="AW387" s="13" t="s">
        <v>42</v>
      </c>
      <c r="AX387" s="13" t="s">
        <v>80</v>
      </c>
      <c r="AY387" s="234" t="s">
        <v>133</v>
      </c>
    </row>
    <row r="388" s="14" customFormat="1">
      <c r="A388" s="14"/>
      <c r="B388" s="235"/>
      <c r="C388" s="236"/>
      <c r="D388" s="226" t="s">
        <v>144</v>
      </c>
      <c r="E388" s="237" t="s">
        <v>19</v>
      </c>
      <c r="F388" s="238" t="s">
        <v>90</v>
      </c>
      <c r="G388" s="236"/>
      <c r="H388" s="239">
        <v>2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144</v>
      </c>
      <c r="AU388" s="245" t="s">
        <v>90</v>
      </c>
      <c r="AV388" s="14" t="s">
        <v>90</v>
      </c>
      <c r="AW388" s="14" t="s">
        <v>42</v>
      </c>
      <c r="AX388" s="14" t="s">
        <v>88</v>
      </c>
      <c r="AY388" s="245" t="s">
        <v>133</v>
      </c>
    </row>
    <row r="389" s="2" customFormat="1" ht="16.5" customHeight="1">
      <c r="A389" s="40"/>
      <c r="B389" s="41"/>
      <c r="C389" s="206" t="s">
        <v>463</v>
      </c>
      <c r="D389" s="206" t="s">
        <v>135</v>
      </c>
      <c r="E389" s="207" t="s">
        <v>464</v>
      </c>
      <c r="F389" s="208" t="s">
        <v>465</v>
      </c>
      <c r="G389" s="209" t="s">
        <v>218</v>
      </c>
      <c r="H389" s="210">
        <v>72</v>
      </c>
      <c r="I389" s="211"/>
      <c r="J389" s="212">
        <f>ROUND(I389*H389,2)</f>
        <v>0</v>
      </c>
      <c r="K389" s="208" t="s">
        <v>435</v>
      </c>
      <c r="L389" s="46"/>
      <c r="M389" s="213" t="s">
        <v>19</v>
      </c>
      <c r="N389" s="214" t="s">
        <v>51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303</v>
      </c>
      <c r="AT389" s="217" t="s">
        <v>135</v>
      </c>
      <c r="AU389" s="217" t="s">
        <v>90</v>
      </c>
      <c r="AY389" s="18" t="s">
        <v>133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8" t="s">
        <v>88</v>
      </c>
      <c r="BK389" s="218">
        <f>ROUND(I389*H389,2)</f>
        <v>0</v>
      </c>
      <c r="BL389" s="18" t="s">
        <v>303</v>
      </c>
      <c r="BM389" s="217" t="s">
        <v>466</v>
      </c>
    </row>
    <row r="390" s="13" customFormat="1">
      <c r="A390" s="13"/>
      <c r="B390" s="224"/>
      <c r="C390" s="225"/>
      <c r="D390" s="226" t="s">
        <v>144</v>
      </c>
      <c r="E390" s="227" t="s">
        <v>19</v>
      </c>
      <c r="F390" s="228" t="s">
        <v>306</v>
      </c>
      <c r="G390" s="225"/>
      <c r="H390" s="227" t="s">
        <v>19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144</v>
      </c>
      <c r="AU390" s="234" t="s">
        <v>90</v>
      </c>
      <c r="AV390" s="13" t="s">
        <v>88</v>
      </c>
      <c r="AW390" s="13" t="s">
        <v>42</v>
      </c>
      <c r="AX390" s="13" t="s">
        <v>80</v>
      </c>
      <c r="AY390" s="234" t="s">
        <v>133</v>
      </c>
    </row>
    <row r="391" s="13" customFormat="1">
      <c r="A391" s="13"/>
      <c r="B391" s="224"/>
      <c r="C391" s="225"/>
      <c r="D391" s="226" t="s">
        <v>144</v>
      </c>
      <c r="E391" s="227" t="s">
        <v>19</v>
      </c>
      <c r="F391" s="228" t="s">
        <v>467</v>
      </c>
      <c r="G391" s="225"/>
      <c r="H391" s="227" t="s">
        <v>19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144</v>
      </c>
      <c r="AU391" s="234" t="s">
        <v>90</v>
      </c>
      <c r="AV391" s="13" t="s">
        <v>88</v>
      </c>
      <c r="AW391" s="13" t="s">
        <v>42</v>
      </c>
      <c r="AX391" s="13" t="s">
        <v>80</v>
      </c>
      <c r="AY391" s="234" t="s">
        <v>133</v>
      </c>
    </row>
    <row r="392" s="14" customFormat="1">
      <c r="A392" s="14"/>
      <c r="B392" s="235"/>
      <c r="C392" s="236"/>
      <c r="D392" s="226" t="s">
        <v>144</v>
      </c>
      <c r="E392" s="237" t="s">
        <v>19</v>
      </c>
      <c r="F392" s="238" t="s">
        <v>468</v>
      </c>
      <c r="G392" s="236"/>
      <c r="H392" s="239">
        <v>72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144</v>
      </c>
      <c r="AU392" s="245" t="s">
        <v>90</v>
      </c>
      <c r="AV392" s="14" t="s">
        <v>90</v>
      </c>
      <c r="AW392" s="14" t="s">
        <v>42</v>
      </c>
      <c r="AX392" s="14" t="s">
        <v>88</v>
      </c>
      <c r="AY392" s="245" t="s">
        <v>133</v>
      </c>
    </row>
    <row r="393" s="2" customFormat="1" ht="16.5" customHeight="1">
      <c r="A393" s="40"/>
      <c r="B393" s="41"/>
      <c r="C393" s="257" t="s">
        <v>469</v>
      </c>
      <c r="D393" s="257" t="s">
        <v>231</v>
      </c>
      <c r="E393" s="258" t="s">
        <v>470</v>
      </c>
      <c r="F393" s="259" t="s">
        <v>471</v>
      </c>
      <c r="G393" s="260" t="s">
        <v>218</v>
      </c>
      <c r="H393" s="261">
        <v>82.799999999999997</v>
      </c>
      <c r="I393" s="262"/>
      <c r="J393" s="263">
        <f>ROUND(I393*H393,2)</f>
        <v>0</v>
      </c>
      <c r="K393" s="259" t="s">
        <v>435</v>
      </c>
      <c r="L393" s="264"/>
      <c r="M393" s="265" t="s">
        <v>19</v>
      </c>
      <c r="N393" s="266" t="s">
        <v>51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317</v>
      </c>
      <c r="AT393" s="217" t="s">
        <v>231</v>
      </c>
      <c r="AU393" s="217" t="s">
        <v>90</v>
      </c>
      <c r="AY393" s="18" t="s">
        <v>133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8" t="s">
        <v>88</v>
      </c>
      <c r="BK393" s="218">
        <f>ROUND(I393*H393,2)</f>
        <v>0</v>
      </c>
      <c r="BL393" s="18" t="s">
        <v>303</v>
      </c>
      <c r="BM393" s="217" t="s">
        <v>472</v>
      </c>
    </row>
    <row r="394" s="13" customFormat="1">
      <c r="A394" s="13"/>
      <c r="B394" s="224"/>
      <c r="C394" s="225"/>
      <c r="D394" s="226" t="s">
        <v>144</v>
      </c>
      <c r="E394" s="227" t="s">
        <v>19</v>
      </c>
      <c r="F394" s="228" t="s">
        <v>306</v>
      </c>
      <c r="G394" s="225"/>
      <c r="H394" s="227" t="s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144</v>
      </c>
      <c r="AU394" s="234" t="s">
        <v>90</v>
      </c>
      <c r="AV394" s="13" t="s">
        <v>88</v>
      </c>
      <c r="AW394" s="13" t="s">
        <v>42</v>
      </c>
      <c r="AX394" s="13" t="s">
        <v>80</v>
      </c>
      <c r="AY394" s="234" t="s">
        <v>133</v>
      </c>
    </row>
    <row r="395" s="13" customFormat="1">
      <c r="A395" s="13"/>
      <c r="B395" s="224"/>
      <c r="C395" s="225"/>
      <c r="D395" s="226" t="s">
        <v>144</v>
      </c>
      <c r="E395" s="227" t="s">
        <v>19</v>
      </c>
      <c r="F395" s="228" t="s">
        <v>417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144</v>
      </c>
      <c r="AU395" s="234" t="s">
        <v>90</v>
      </c>
      <c r="AV395" s="13" t="s">
        <v>88</v>
      </c>
      <c r="AW395" s="13" t="s">
        <v>42</v>
      </c>
      <c r="AX395" s="13" t="s">
        <v>80</v>
      </c>
      <c r="AY395" s="234" t="s">
        <v>133</v>
      </c>
    </row>
    <row r="396" s="13" customFormat="1">
      <c r="A396" s="13"/>
      <c r="B396" s="224"/>
      <c r="C396" s="225"/>
      <c r="D396" s="226" t="s">
        <v>144</v>
      </c>
      <c r="E396" s="227" t="s">
        <v>19</v>
      </c>
      <c r="F396" s="228" t="s">
        <v>467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144</v>
      </c>
      <c r="AU396" s="234" t="s">
        <v>90</v>
      </c>
      <c r="AV396" s="13" t="s">
        <v>88</v>
      </c>
      <c r="AW396" s="13" t="s">
        <v>42</v>
      </c>
      <c r="AX396" s="13" t="s">
        <v>80</v>
      </c>
      <c r="AY396" s="234" t="s">
        <v>133</v>
      </c>
    </row>
    <row r="397" s="14" customFormat="1">
      <c r="A397" s="14"/>
      <c r="B397" s="235"/>
      <c r="C397" s="236"/>
      <c r="D397" s="226" t="s">
        <v>144</v>
      </c>
      <c r="E397" s="237" t="s">
        <v>19</v>
      </c>
      <c r="F397" s="238" t="s">
        <v>473</v>
      </c>
      <c r="G397" s="236"/>
      <c r="H397" s="239">
        <v>82.799999999999997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144</v>
      </c>
      <c r="AU397" s="245" t="s">
        <v>90</v>
      </c>
      <c r="AV397" s="14" t="s">
        <v>90</v>
      </c>
      <c r="AW397" s="14" t="s">
        <v>42</v>
      </c>
      <c r="AX397" s="14" t="s">
        <v>88</v>
      </c>
      <c r="AY397" s="245" t="s">
        <v>133</v>
      </c>
    </row>
    <row r="398" s="2" customFormat="1" ht="16.5" customHeight="1">
      <c r="A398" s="40"/>
      <c r="B398" s="41"/>
      <c r="C398" s="257" t="s">
        <v>474</v>
      </c>
      <c r="D398" s="257" t="s">
        <v>231</v>
      </c>
      <c r="E398" s="258" t="s">
        <v>475</v>
      </c>
      <c r="F398" s="259" t="s">
        <v>476</v>
      </c>
      <c r="G398" s="260" t="s">
        <v>226</v>
      </c>
      <c r="H398" s="261">
        <v>4</v>
      </c>
      <c r="I398" s="262"/>
      <c r="J398" s="263">
        <f>ROUND(I398*H398,2)</f>
        <v>0</v>
      </c>
      <c r="K398" s="259" t="s">
        <v>435</v>
      </c>
      <c r="L398" s="264"/>
      <c r="M398" s="265" t="s">
        <v>19</v>
      </c>
      <c r="N398" s="266" t="s">
        <v>51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317</v>
      </c>
      <c r="AT398" s="217" t="s">
        <v>231</v>
      </c>
      <c r="AU398" s="217" t="s">
        <v>90</v>
      </c>
      <c r="AY398" s="18" t="s">
        <v>133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8" t="s">
        <v>88</v>
      </c>
      <c r="BK398" s="218">
        <f>ROUND(I398*H398,2)</f>
        <v>0</v>
      </c>
      <c r="BL398" s="18" t="s">
        <v>303</v>
      </c>
      <c r="BM398" s="217" t="s">
        <v>477</v>
      </c>
    </row>
    <row r="399" s="13" customFormat="1">
      <c r="A399" s="13"/>
      <c r="B399" s="224"/>
      <c r="C399" s="225"/>
      <c r="D399" s="226" t="s">
        <v>144</v>
      </c>
      <c r="E399" s="227" t="s">
        <v>19</v>
      </c>
      <c r="F399" s="228" t="s">
        <v>306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144</v>
      </c>
      <c r="AU399" s="234" t="s">
        <v>90</v>
      </c>
      <c r="AV399" s="13" t="s">
        <v>88</v>
      </c>
      <c r="AW399" s="13" t="s">
        <v>42</v>
      </c>
      <c r="AX399" s="13" t="s">
        <v>80</v>
      </c>
      <c r="AY399" s="234" t="s">
        <v>133</v>
      </c>
    </row>
    <row r="400" s="13" customFormat="1">
      <c r="A400" s="13"/>
      <c r="B400" s="224"/>
      <c r="C400" s="225"/>
      <c r="D400" s="226" t="s">
        <v>144</v>
      </c>
      <c r="E400" s="227" t="s">
        <v>19</v>
      </c>
      <c r="F400" s="228" t="s">
        <v>478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144</v>
      </c>
      <c r="AU400" s="234" t="s">
        <v>90</v>
      </c>
      <c r="AV400" s="13" t="s">
        <v>88</v>
      </c>
      <c r="AW400" s="13" t="s">
        <v>42</v>
      </c>
      <c r="AX400" s="13" t="s">
        <v>80</v>
      </c>
      <c r="AY400" s="234" t="s">
        <v>133</v>
      </c>
    </row>
    <row r="401" s="14" customFormat="1">
      <c r="A401" s="14"/>
      <c r="B401" s="235"/>
      <c r="C401" s="236"/>
      <c r="D401" s="226" t="s">
        <v>144</v>
      </c>
      <c r="E401" s="237" t="s">
        <v>19</v>
      </c>
      <c r="F401" s="238" t="s">
        <v>479</v>
      </c>
      <c r="G401" s="236"/>
      <c r="H401" s="239">
        <v>4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144</v>
      </c>
      <c r="AU401" s="245" t="s">
        <v>90</v>
      </c>
      <c r="AV401" s="14" t="s">
        <v>90</v>
      </c>
      <c r="AW401" s="14" t="s">
        <v>42</v>
      </c>
      <c r="AX401" s="14" t="s">
        <v>88</v>
      </c>
      <c r="AY401" s="245" t="s">
        <v>133</v>
      </c>
    </row>
    <row r="402" s="2" customFormat="1" ht="24.15" customHeight="1">
      <c r="A402" s="40"/>
      <c r="B402" s="41"/>
      <c r="C402" s="206" t="s">
        <v>480</v>
      </c>
      <c r="D402" s="206" t="s">
        <v>135</v>
      </c>
      <c r="E402" s="207" t="s">
        <v>481</v>
      </c>
      <c r="F402" s="208" t="s">
        <v>482</v>
      </c>
      <c r="G402" s="209" t="s">
        <v>226</v>
      </c>
      <c r="H402" s="210">
        <v>2</v>
      </c>
      <c r="I402" s="211"/>
      <c r="J402" s="212">
        <f>ROUND(I402*H402,2)</f>
        <v>0</v>
      </c>
      <c r="K402" s="208" t="s">
        <v>435</v>
      </c>
      <c r="L402" s="46"/>
      <c r="M402" s="213" t="s">
        <v>19</v>
      </c>
      <c r="N402" s="214" t="s">
        <v>51</v>
      </c>
      <c r="O402" s="86"/>
      <c r="P402" s="215">
        <f>O402*H402</f>
        <v>0</v>
      </c>
      <c r="Q402" s="215">
        <v>6.0000000000000002E-05</v>
      </c>
      <c r="R402" s="215">
        <f>Q402*H402</f>
        <v>0.00012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303</v>
      </c>
      <c r="AT402" s="217" t="s">
        <v>135</v>
      </c>
      <c r="AU402" s="217" t="s">
        <v>90</v>
      </c>
      <c r="AY402" s="18" t="s">
        <v>133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88</v>
      </c>
      <c r="BK402" s="218">
        <f>ROUND(I402*H402,2)</f>
        <v>0</v>
      </c>
      <c r="BL402" s="18" t="s">
        <v>303</v>
      </c>
      <c r="BM402" s="217" t="s">
        <v>483</v>
      </c>
    </row>
    <row r="403" s="13" customFormat="1">
      <c r="A403" s="13"/>
      <c r="B403" s="224"/>
      <c r="C403" s="225"/>
      <c r="D403" s="226" t="s">
        <v>144</v>
      </c>
      <c r="E403" s="227" t="s">
        <v>19</v>
      </c>
      <c r="F403" s="228" t="s">
        <v>306</v>
      </c>
      <c r="G403" s="225"/>
      <c r="H403" s="227" t="s">
        <v>19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144</v>
      </c>
      <c r="AU403" s="234" t="s">
        <v>90</v>
      </c>
      <c r="AV403" s="13" t="s">
        <v>88</v>
      </c>
      <c r="AW403" s="13" t="s">
        <v>42</v>
      </c>
      <c r="AX403" s="13" t="s">
        <v>80</v>
      </c>
      <c r="AY403" s="234" t="s">
        <v>133</v>
      </c>
    </row>
    <row r="404" s="13" customFormat="1">
      <c r="A404" s="13"/>
      <c r="B404" s="224"/>
      <c r="C404" s="225"/>
      <c r="D404" s="226" t="s">
        <v>144</v>
      </c>
      <c r="E404" s="227" t="s">
        <v>19</v>
      </c>
      <c r="F404" s="228" t="s">
        <v>484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144</v>
      </c>
      <c r="AU404" s="234" t="s">
        <v>90</v>
      </c>
      <c r="AV404" s="13" t="s">
        <v>88</v>
      </c>
      <c r="AW404" s="13" t="s">
        <v>42</v>
      </c>
      <c r="AX404" s="13" t="s">
        <v>80</v>
      </c>
      <c r="AY404" s="234" t="s">
        <v>133</v>
      </c>
    </row>
    <row r="405" s="14" customFormat="1">
      <c r="A405" s="14"/>
      <c r="B405" s="235"/>
      <c r="C405" s="236"/>
      <c r="D405" s="226" t="s">
        <v>144</v>
      </c>
      <c r="E405" s="237" t="s">
        <v>19</v>
      </c>
      <c r="F405" s="238" t="s">
        <v>485</v>
      </c>
      <c r="G405" s="236"/>
      <c r="H405" s="239">
        <v>2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144</v>
      </c>
      <c r="AU405" s="245" t="s">
        <v>90</v>
      </c>
      <c r="AV405" s="14" t="s">
        <v>90</v>
      </c>
      <c r="AW405" s="14" t="s">
        <v>42</v>
      </c>
      <c r="AX405" s="14" t="s">
        <v>88</v>
      </c>
      <c r="AY405" s="245" t="s">
        <v>133</v>
      </c>
    </row>
    <row r="406" s="2" customFormat="1" ht="16.5" customHeight="1">
      <c r="A406" s="40"/>
      <c r="B406" s="41"/>
      <c r="C406" s="257" t="s">
        <v>486</v>
      </c>
      <c r="D406" s="257" t="s">
        <v>231</v>
      </c>
      <c r="E406" s="258" t="s">
        <v>487</v>
      </c>
      <c r="F406" s="259" t="s">
        <v>488</v>
      </c>
      <c r="G406" s="260" t="s">
        <v>218</v>
      </c>
      <c r="H406" s="261">
        <v>0.20000000000000001</v>
      </c>
      <c r="I406" s="262"/>
      <c r="J406" s="263">
        <f>ROUND(I406*H406,2)</f>
        <v>0</v>
      </c>
      <c r="K406" s="259" t="s">
        <v>139</v>
      </c>
      <c r="L406" s="264"/>
      <c r="M406" s="265" t="s">
        <v>19</v>
      </c>
      <c r="N406" s="266" t="s">
        <v>51</v>
      </c>
      <c r="O406" s="86"/>
      <c r="P406" s="215">
        <f>O406*H406</f>
        <v>0</v>
      </c>
      <c r="Q406" s="215">
        <v>9.0000000000000006E-05</v>
      </c>
      <c r="R406" s="215">
        <f>Q406*H406</f>
        <v>1.8E-05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317</v>
      </c>
      <c r="AT406" s="217" t="s">
        <v>231</v>
      </c>
      <c r="AU406" s="217" t="s">
        <v>90</v>
      </c>
      <c r="AY406" s="18" t="s">
        <v>133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8" t="s">
        <v>88</v>
      </c>
      <c r="BK406" s="218">
        <f>ROUND(I406*H406,2)</f>
        <v>0</v>
      </c>
      <c r="BL406" s="18" t="s">
        <v>303</v>
      </c>
      <c r="BM406" s="217" t="s">
        <v>489</v>
      </c>
    </row>
    <row r="407" s="13" customFormat="1">
      <c r="A407" s="13"/>
      <c r="B407" s="224"/>
      <c r="C407" s="225"/>
      <c r="D407" s="226" t="s">
        <v>144</v>
      </c>
      <c r="E407" s="227" t="s">
        <v>19</v>
      </c>
      <c r="F407" s="228" t="s">
        <v>306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144</v>
      </c>
      <c r="AU407" s="234" t="s">
        <v>90</v>
      </c>
      <c r="AV407" s="13" t="s">
        <v>88</v>
      </c>
      <c r="AW407" s="13" t="s">
        <v>42</v>
      </c>
      <c r="AX407" s="13" t="s">
        <v>80</v>
      </c>
      <c r="AY407" s="234" t="s">
        <v>133</v>
      </c>
    </row>
    <row r="408" s="13" customFormat="1">
      <c r="A408" s="13"/>
      <c r="B408" s="224"/>
      <c r="C408" s="225"/>
      <c r="D408" s="226" t="s">
        <v>144</v>
      </c>
      <c r="E408" s="227" t="s">
        <v>19</v>
      </c>
      <c r="F408" s="228" t="s">
        <v>484</v>
      </c>
      <c r="G408" s="225"/>
      <c r="H408" s="227" t="s">
        <v>19</v>
      </c>
      <c r="I408" s="229"/>
      <c r="J408" s="225"/>
      <c r="K408" s="225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144</v>
      </c>
      <c r="AU408" s="234" t="s">
        <v>90</v>
      </c>
      <c r="AV408" s="13" t="s">
        <v>88</v>
      </c>
      <c r="AW408" s="13" t="s">
        <v>42</v>
      </c>
      <c r="AX408" s="13" t="s">
        <v>80</v>
      </c>
      <c r="AY408" s="234" t="s">
        <v>133</v>
      </c>
    </row>
    <row r="409" s="14" customFormat="1">
      <c r="A409" s="14"/>
      <c r="B409" s="235"/>
      <c r="C409" s="236"/>
      <c r="D409" s="226" t="s">
        <v>144</v>
      </c>
      <c r="E409" s="237" t="s">
        <v>19</v>
      </c>
      <c r="F409" s="238" t="s">
        <v>490</v>
      </c>
      <c r="G409" s="236"/>
      <c r="H409" s="239">
        <v>0.20000000000000001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144</v>
      </c>
      <c r="AU409" s="245" t="s">
        <v>90</v>
      </c>
      <c r="AV409" s="14" t="s">
        <v>90</v>
      </c>
      <c r="AW409" s="14" t="s">
        <v>42</v>
      </c>
      <c r="AX409" s="14" t="s">
        <v>88</v>
      </c>
      <c r="AY409" s="245" t="s">
        <v>133</v>
      </c>
    </row>
    <row r="410" s="2" customFormat="1" ht="24.15" customHeight="1">
      <c r="A410" s="40"/>
      <c r="B410" s="41"/>
      <c r="C410" s="206" t="s">
        <v>491</v>
      </c>
      <c r="D410" s="206" t="s">
        <v>135</v>
      </c>
      <c r="E410" s="207" t="s">
        <v>492</v>
      </c>
      <c r="F410" s="208" t="s">
        <v>493</v>
      </c>
      <c r="G410" s="209" t="s">
        <v>226</v>
      </c>
      <c r="H410" s="210">
        <v>4</v>
      </c>
      <c r="I410" s="211"/>
      <c r="J410" s="212">
        <f>ROUND(I410*H410,2)</f>
        <v>0</v>
      </c>
      <c r="K410" s="208" t="s">
        <v>139</v>
      </c>
      <c r="L410" s="46"/>
      <c r="M410" s="213" t="s">
        <v>19</v>
      </c>
      <c r="N410" s="214" t="s">
        <v>51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303</v>
      </c>
      <c r="AT410" s="217" t="s">
        <v>135</v>
      </c>
      <c r="AU410" s="217" t="s">
        <v>90</v>
      </c>
      <c r="AY410" s="18" t="s">
        <v>133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88</v>
      </c>
      <c r="BK410" s="218">
        <f>ROUND(I410*H410,2)</f>
        <v>0</v>
      </c>
      <c r="BL410" s="18" t="s">
        <v>303</v>
      </c>
      <c r="BM410" s="217" t="s">
        <v>494</v>
      </c>
    </row>
    <row r="411" s="2" customFormat="1">
      <c r="A411" s="40"/>
      <c r="B411" s="41"/>
      <c r="C411" s="42"/>
      <c r="D411" s="219" t="s">
        <v>142</v>
      </c>
      <c r="E411" s="42"/>
      <c r="F411" s="220" t="s">
        <v>495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8" t="s">
        <v>142</v>
      </c>
      <c r="AU411" s="18" t="s">
        <v>90</v>
      </c>
    </row>
    <row r="412" s="13" customFormat="1">
      <c r="A412" s="13"/>
      <c r="B412" s="224"/>
      <c r="C412" s="225"/>
      <c r="D412" s="226" t="s">
        <v>144</v>
      </c>
      <c r="E412" s="227" t="s">
        <v>19</v>
      </c>
      <c r="F412" s="228" t="s">
        <v>306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144</v>
      </c>
      <c r="AU412" s="234" t="s">
        <v>90</v>
      </c>
      <c r="AV412" s="13" t="s">
        <v>88</v>
      </c>
      <c r="AW412" s="13" t="s">
        <v>42</v>
      </c>
      <c r="AX412" s="13" t="s">
        <v>80</v>
      </c>
      <c r="AY412" s="234" t="s">
        <v>133</v>
      </c>
    </row>
    <row r="413" s="13" customFormat="1">
      <c r="A413" s="13"/>
      <c r="B413" s="224"/>
      <c r="C413" s="225"/>
      <c r="D413" s="226" t="s">
        <v>144</v>
      </c>
      <c r="E413" s="227" t="s">
        <v>19</v>
      </c>
      <c r="F413" s="228" t="s">
        <v>496</v>
      </c>
      <c r="G413" s="225"/>
      <c r="H413" s="227" t="s">
        <v>19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144</v>
      </c>
      <c r="AU413" s="234" t="s">
        <v>90</v>
      </c>
      <c r="AV413" s="13" t="s">
        <v>88</v>
      </c>
      <c r="AW413" s="13" t="s">
        <v>42</v>
      </c>
      <c r="AX413" s="13" t="s">
        <v>80</v>
      </c>
      <c r="AY413" s="234" t="s">
        <v>133</v>
      </c>
    </row>
    <row r="414" s="14" customFormat="1">
      <c r="A414" s="14"/>
      <c r="B414" s="235"/>
      <c r="C414" s="236"/>
      <c r="D414" s="226" t="s">
        <v>144</v>
      </c>
      <c r="E414" s="237" t="s">
        <v>19</v>
      </c>
      <c r="F414" s="238" t="s">
        <v>497</v>
      </c>
      <c r="G414" s="236"/>
      <c r="H414" s="239">
        <v>4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144</v>
      </c>
      <c r="AU414" s="245" t="s">
        <v>90</v>
      </c>
      <c r="AV414" s="14" t="s">
        <v>90</v>
      </c>
      <c r="AW414" s="14" t="s">
        <v>42</v>
      </c>
      <c r="AX414" s="14" t="s">
        <v>88</v>
      </c>
      <c r="AY414" s="245" t="s">
        <v>133</v>
      </c>
    </row>
    <row r="415" s="2" customFormat="1" ht="16.5" customHeight="1">
      <c r="A415" s="40"/>
      <c r="B415" s="41"/>
      <c r="C415" s="257" t="s">
        <v>498</v>
      </c>
      <c r="D415" s="257" t="s">
        <v>231</v>
      </c>
      <c r="E415" s="258" t="s">
        <v>499</v>
      </c>
      <c r="F415" s="259" t="s">
        <v>500</v>
      </c>
      <c r="G415" s="260" t="s">
        <v>218</v>
      </c>
      <c r="H415" s="261">
        <v>4</v>
      </c>
      <c r="I415" s="262"/>
      <c r="J415" s="263">
        <f>ROUND(I415*H415,2)</f>
        <v>0</v>
      </c>
      <c r="K415" s="259" t="s">
        <v>139</v>
      </c>
      <c r="L415" s="264"/>
      <c r="M415" s="265" t="s">
        <v>19</v>
      </c>
      <c r="N415" s="266" t="s">
        <v>51</v>
      </c>
      <c r="O415" s="86"/>
      <c r="P415" s="215">
        <f>O415*H415</f>
        <v>0</v>
      </c>
      <c r="Q415" s="215">
        <v>0.00011</v>
      </c>
      <c r="R415" s="215">
        <f>Q415*H415</f>
        <v>0.00044000000000000002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317</v>
      </c>
      <c r="AT415" s="217" t="s">
        <v>231</v>
      </c>
      <c r="AU415" s="217" t="s">
        <v>90</v>
      </c>
      <c r="AY415" s="18" t="s">
        <v>133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8" t="s">
        <v>88</v>
      </c>
      <c r="BK415" s="218">
        <f>ROUND(I415*H415,2)</f>
        <v>0</v>
      </c>
      <c r="BL415" s="18" t="s">
        <v>303</v>
      </c>
      <c r="BM415" s="217" t="s">
        <v>501</v>
      </c>
    </row>
    <row r="416" s="13" customFormat="1">
      <c r="A416" s="13"/>
      <c r="B416" s="224"/>
      <c r="C416" s="225"/>
      <c r="D416" s="226" t="s">
        <v>144</v>
      </c>
      <c r="E416" s="227" t="s">
        <v>19</v>
      </c>
      <c r="F416" s="228" t="s">
        <v>306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144</v>
      </c>
      <c r="AU416" s="234" t="s">
        <v>90</v>
      </c>
      <c r="AV416" s="13" t="s">
        <v>88</v>
      </c>
      <c r="AW416" s="13" t="s">
        <v>42</v>
      </c>
      <c r="AX416" s="13" t="s">
        <v>80</v>
      </c>
      <c r="AY416" s="234" t="s">
        <v>133</v>
      </c>
    </row>
    <row r="417" s="13" customFormat="1">
      <c r="A417" s="13"/>
      <c r="B417" s="224"/>
      <c r="C417" s="225"/>
      <c r="D417" s="226" t="s">
        <v>144</v>
      </c>
      <c r="E417" s="227" t="s">
        <v>19</v>
      </c>
      <c r="F417" s="228" t="s">
        <v>496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144</v>
      </c>
      <c r="AU417" s="234" t="s">
        <v>90</v>
      </c>
      <c r="AV417" s="13" t="s">
        <v>88</v>
      </c>
      <c r="AW417" s="13" t="s">
        <v>42</v>
      </c>
      <c r="AX417" s="13" t="s">
        <v>80</v>
      </c>
      <c r="AY417" s="234" t="s">
        <v>133</v>
      </c>
    </row>
    <row r="418" s="14" customFormat="1">
      <c r="A418" s="14"/>
      <c r="B418" s="235"/>
      <c r="C418" s="236"/>
      <c r="D418" s="226" t="s">
        <v>144</v>
      </c>
      <c r="E418" s="237" t="s">
        <v>19</v>
      </c>
      <c r="F418" s="238" t="s">
        <v>497</v>
      </c>
      <c r="G418" s="236"/>
      <c r="H418" s="239">
        <v>4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144</v>
      </c>
      <c r="AU418" s="245" t="s">
        <v>90</v>
      </c>
      <c r="AV418" s="14" t="s">
        <v>90</v>
      </c>
      <c r="AW418" s="14" t="s">
        <v>42</v>
      </c>
      <c r="AX418" s="14" t="s">
        <v>88</v>
      </c>
      <c r="AY418" s="245" t="s">
        <v>133</v>
      </c>
    </row>
    <row r="419" s="2" customFormat="1" ht="24.15" customHeight="1">
      <c r="A419" s="40"/>
      <c r="B419" s="41"/>
      <c r="C419" s="206" t="s">
        <v>502</v>
      </c>
      <c r="D419" s="206" t="s">
        <v>135</v>
      </c>
      <c r="E419" s="207" t="s">
        <v>503</v>
      </c>
      <c r="F419" s="208" t="s">
        <v>504</v>
      </c>
      <c r="G419" s="209" t="s">
        <v>226</v>
      </c>
      <c r="H419" s="210">
        <v>2</v>
      </c>
      <c r="I419" s="211"/>
      <c r="J419" s="212">
        <f>ROUND(I419*H419,2)</f>
        <v>0</v>
      </c>
      <c r="K419" s="208" t="s">
        <v>139</v>
      </c>
      <c r="L419" s="46"/>
      <c r="M419" s="213" t="s">
        <v>19</v>
      </c>
      <c r="N419" s="214" t="s">
        <v>51</v>
      </c>
      <c r="O419" s="86"/>
      <c r="P419" s="215">
        <f>O419*H419</f>
        <v>0</v>
      </c>
      <c r="Q419" s="215">
        <v>2.2001499999999998</v>
      </c>
      <c r="R419" s="215">
        <f>Q419*H419</f>
        <v>4.4002999999999997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303</v>
      </c>
      <c r="AT419" s="217" t="s">
        <v>135</v>
      </c>
      <c r="AU419" s="217" t="s">
        <v>90</v>
      </c>
      <c r="AY419" s="18" t="s">
        <v>133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8" t="s">
        <v>88</v>
      </c>
      <c r="BK419" s="218">
        <f>ROUND(I419*H419,2)</f>
        <v>0</v>
      </c>
      <c r="BL419" s="18" t="s">
        <v>303</v>
      </c>
      <c r="BM419" s="217" t="s">
        <v>505</v>
      </c>
    </row>
    <row r="420" s="2" customFormat="1">
      <c r="A420" s="40"/>
      <c r="B420" s="41"/>
      <c r="C420" s="42"/>
      <c r="D420" s="219" t="s">
        <v>142</v>
      </c>
      <c r="E420" s="42"/>
      <c r="F420" s="220" t="s">
        <v>506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8" t="s">
        <v>142</v>
      </c>
      <c r="AU420" s="18" t="s">
        <v>90</v>
      </c>
    </row>
    <row r="421" s="13" customFormat="1">
      <c r="A421" s="13"/>
      <c r="B421" s="224"/>
      <c r="C421" s="225"/>
      <c r="D421" s="226" t="s">
        <v>144</v>
      </c>
      <c r="E421" s="227" t="s">
        <v>19</v>
      </c>
      <c r="F421" s="228" t="s">
        <v>507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144</v>
      </c>
      <c r="AU421" s="234" t="s">
        <v>90</v>
      </c>
      <c r="AV421" s="13" t="s">
        <v>88</v>
      </c>
      <c r="AW421" s="13" t="s">
        <v>42</v>
      </c>
      <c r="AX421" s="13" t="s">
        <v>80</v>
      </c>
      <c r="AY421" s="234" t="s">
        <v>133</v>
      </c>
    </row>
    <row r="422" s="13" customFormat="1">
      <c r="A422" s="13"/>
      <c r="B422" s="224"/>
      <c r="C422" s="225"/>
      <c r="D422" s="226" t="s">
        <v>144</v>
      </c>
      <c r="E422" s="227" t="s">
        <v>19</v>
      </c>
      <c r="F422" s="228" t="s">
        <v>508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144</v>
      </c>
      <c r="AU422" s="234" t="s">
        <v>90</v>
      </c>
      <c r="AV422" s="13" t="s">
        <v>88</v>
      </c>
      <c r="AW422" s="13" t="s">
        <v>42</v>
      </c>
      <c r="AX422" s="13" t="s">
        <v>80</v>
      </c>
      <c r="AY422" s="234" t="s">
        <v>133</v>
      </c>
    </row>
    <row r="423" s="14" customFormat="1">
      <c r="A423" s="14"/>
      <c r="B423" s="235"/>
      <c r="C423" s="236"/>
      <c r="D423" s="226" t="s">
        <v>144</v>
      </c>
      <c r="E423" s="237" t="s">
        <v>19</v>
      </c>
      <c r="F423" s="238" t="s">
        <v>509</v>
      </c>
      <c r="G423" s="236"/>
      <c r="H423" s="239">
        <v>2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144</v>
      </c>
      <c r="AU423" s="245" t="s">
        <v>90</v>
      </c>
      <c r="AV423" s="14" t="s">
        <v>90</v>
      </c>
      <c r="AW423" s="14" t="s">
        <v>42</v>
      </c>
      <c r="AX423" s="14" t="s">
        <v>88</v>
      </c>
      <c r="AY423" s="245" t="s">
        <v>133</v>
      </c>
    </row>
    <row r="424" s="2" customFormat="1" ht="16.5" customHeight="1">
      <c r="A424" s="40"/>
      <c r="B424" s="41"/>
      <c r="C424" s="257" t="s">
        <v>510</v>
      </c>
      <c r="D424" s="257" t="s">
        <v>231</v>
      </c>
      <c r="E424" s="258" t="s">
        <v>511</v>
      </c>
      <c r="F424" s="259" t="s">
        <v>512</v>
      </c>
      <c r="G424" s="260" t="s">
        <v>226</v>
      </c>
      <c r="H424" s="261">
        <v>2</v>
      </c>
      <c r="I424" s="262"/>
      <c r="J424" s="263">
        <f>ROUND(I424*H424,2)</f>
        <v>0</v>
      </c>
      <c r="K424" s="259" t="s">
        <v>435</v>
      </c>
      <c r="L424" s="264"/>
      <c r="M424" s="265" t="s">
        <v>19</v>
      </c>
      <c r="N424" s="266" t="s">
        <v>51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317</v>
      </c>
      <c r="AT424" s="217" t="s">
        <v>231</v>
      </c>
      <c r="AU424" s="217" t="s">
        <v>90</v>
      </c>
      <c r="AY424" s="18" t="s">
        <v>133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8" t="s">
        <v>88</v>
      </c>
      <c r="BK424" s="218">
        <f>ROUND(I424*H424,2)</f>
        <v>0</v>
      </c>
      <c r="BL424" s="18" t="s">
        <v>303</v>
      </c>
      <c r="BM424" s="217" t="s">
        <v>513</v>
      </c>
    </row>
    <row r="425" s="13" customFormat="1">
      <c r="A425" s="13"/>
      <c r="B425" s="224"/>
      <c r="C425" s="225"/>
      <c r="D425" s="226" t="s">
        <v>144</v>
      </c>
      <c r="E425" s="227" t="s">
        <v>19</v>
      </c>
      <c r="F425" s="228" t="s">
        <v>507</v>
      </c>
      <c r="G425" s="225"/>
      <c r="H425" s="227" t="s">
        <v>19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144</v>
      </c>
      <c r="AU425" s="234" t="s">
        <v>90</v>
      </c>
      <c r="AV425" s="13" t="s">
        <v>88</v>
      </c>
      <c r="AW425" s="13" t="s">
        <v>42</v>
      </c>
      <c r="AX425" s="13" t="s">
        <v>80</v>
      </c>
      <c r="AY425" s="234" t="s">
        <v>133</v>
      </c>
    </row>
    <row r="426" s="13" customFormat="1">
      <c r="A426" s="13"/>
      <c r="B426" s="224"/>
      <c r="C426" s="225"/>
      <c r="D426" s="226" t="s">
        <v>144</v>
      </c>
      <c r="E426" s="227" t="s">
        <v>19</v>
      </c>
      <c r="F426" s="228" t="s">
        <v>508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144</v>
      </c>
      <c r="AU426" s="234" t="s">
        <v>90</v>
      </c>
      <c r="AV426" s="13" t="s">
        <v>88</v>
      </c>
      <c r="AW426" s="13" t="s">
        <v>42</v>
      </c>
      <c r="AX426" s="13" t="s">
        <v>80</v>
      </c>
      <c r="AY426" s="234" t="s">
        <v>133</v>
      </c>
    </row>
    <row r="427" s="14" customFormat="1">
      <c r="A427" s="14"/>
      <c r="B427" s="235"/>
      <c r="C427" s="236"/>
      <c r="D427" s="226" t="s">
        <v>144</v>
      </c>
      <c r="E427" s="237" t="s">
        <v>19</v>
      </c>
      <c r="F427" s="238" t="s">
        <v>509</v>
      </c>
      <c r="G427" s="236"/>
      <c r="H427" s="239">
        <v>2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144</v>
      </c>
      <c r="AU427" s="245" t="s">
        <v>90</v>
      </c>
      <c r="AV427" s="14" t="s">
        <v>90</v>
      </c>
      <c r="AW427" s="14" t="s">
        <v>42</v>
      </c>
      <c r="AX427" s="14" t="s">
        <v>88</v>
      </c>
      <c r="AY427" s="245" t="s">
        <v>133</v>
      </c>
    </row>
    <row r="428" s="2" customFormat="1" ht="16.5" customHeight="1">
      <c r="A428" s="40"/>
      <c r="B428" s="41"/>
      <c r="C428" s="257" t="s">
        <v>514</v>
      </c>
      <c r="D428" s="257" t="s">
        <v>231</v>
      </c>
      <c r="E428" s="258" t="s">
        <v>515</v>
      </c>
      <c r="F428" s="259" t="s">
        <v>516</v>
      </c>
      <c r="G428" s="260" t="s">
        <v>226</v>
      </c>
      <c r="H428" s="261">
        <v>1</v>
      </c>
      <c r="I428" s="262"/>
      <c r="J428" s="263">
        <f>ROUND(I428*H428,2)</f>
        <v>0</v>
      </c>
      <c r="K428" s="259" t="s">
        <v>435</v>
      </c>
      <c r="L428" s="264"/>
      <c r="M428" s="265" t="s">
        <v>19</v>
      </c>
      <c r="N428" s="266" t="s">
        <v>51</v>
      </c>
      <c r="O428" s="86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317</v>
      </c>
      <c r="AT428" s="217" t="s">
        <v>231</v>
      </c>
      <c r="AU428" s="217" t="s">
        <v>90</v>
      </c>
      <c r="AY428" s="18" t="s">
        <v>133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8" t="s">
        <v>88</v>
      </c>
      <c r="BK428" s="218">
        <f>ROUND(I428*H428,2)</f>
        <v>0</v>
      </c>
      <c r="BL428" s="18" t="s">
        <v>303</v>
      </c>
      <c r="BM428" s="217" t="s">
        <v>517</v>
      </c>
    </row>
    <row r="429" s="13" customFormat="1">
      <c r="A429" s="13"/>
      <c r="B429" s="224"/>
      <c r="C429" s="225"/>
      <c r="D429" s="226" t="s">
        <v>144</v>
      </c>
      <c r="E429" s="227" t="s">
        <v>19</v>
      </c>
      <c r="F429" s="228" t="s">
        <v>507</v>
      </c>
      <c r="G429" s="225"/>
      <c r="H429" s="227" t="s">
        <v>19</v>
      </c>
      <c r="I429" s="229"/>
      <c r="J429" s="225"/>
      <c r="K429" s="225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144</v>
      </c>
      <c r="AU429" s="234" t="s">
        <v>90</v>
      </c>
      <c r="AV429" s="13" t="s">
        <v>88</v>
      </c>
      <c r="AW429" s="13" t="s">
        <v>42</v>
      </c>
      <c r="AX429" s="13" t="s">
        <v>80</v>
      </c>
      <c r="AY429" s="234" t="s">
        <v>133</v>
      </c>
    </row>
    <row r="430" s="13" customFormat="1">
      <c r="A430" s="13"/>
      <c r="B430" s="224"/>
      <c r="C430" s="225"/>
      <c r="D430" s="226" t="s">
        <v>144</v>
      </c>
      <c r="E430" s="227" t="s">
        <v>19</v>
      </c>
      <c r="F430" s="228" t="s">
        <v>518</v>
      </c>
      <c r="G430" s="225"/>
      <c r="H430" s="227" t="s">
        <v>19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144</v>
      </c>
      <c r="AU430" s="234" t="s">
        <v>90</v>
      </c>
      <c r="AV430" s="13" t="s">
        <v>88</v>
      </c>
      <c r="AW430" s="13" t="s">
        <v>42</v>
      </c>
      <c r="AX430" s="13" t="s">
        <v>80</v>
      </c>
      <c r="AY430" s="234" t="s">
        <v>133</v>
      </c>
    </row>
    <row r="431" s="14" customFormat="1">
      <c r="A431" s="14"/>
      <c r="B431" s="235"/>
      <c r="C431" s="236"/>
      <c r="D431" s="226" t="s">
        <v>144</v>
      </c>
      <c r="E431" s="237" t="s">
        <v>19</v>
      </c>
      <c r="F431" s="238" t="s">
        <v>88</v>
      </c>
      <c r="G431" s="236"/>
      <c r="H431" s="239">
        <v>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144</v>
      </c>
      <c r="AU431" s="245" t="s">
        <v>90</v>
      </c>
      <c r="AV431" s="14" t="s">
        <v>90</v>
      </c>
      <c r="AW431" s="14" t="s">
        <v>42</v>
      </c>
      <c r="AX431" s="14" t="s">
        <v>88</v>
      </c>
      <c r="AY431" s="245" t="s">
        <v>133</v>
      </c>
    </row>
    <row r="432" s="2" customFormat="1" ht="16.5" customHeight="1">
      <c r="A432" s="40"/>
      <c r="B432" s="41"/>
      <c r="C432" s="206" t="s">
        <v>519</v>
      </c>
      <c r="D432" s="206" t="s">
        <v>135</v>
      </c>
      <c r="E432" s="207" t="s">
        <v>520</v>
      </c>
      <c r="F432" s="208" t="s">
        <v>521</v>
      </c>
      <c r="G432" s="209" t="s">
        <v>226</v>
      </c>
      <c r="H432" s="210">
        <v>2</v>
      </c>
      <c r="I432" s="211"/>
      <c r="J432" s="212">
        <f>ROUND(I432*H432,2)</f>
        <v>0</v>
      </c>
      <c r="K432" s="208" t="s">
        <v>139</v>
      </c>
      <c r="L432" s="46"/>
      <c r="M432" s="213" t="s">
        <v>19</v>
      </c>
      <c r="N432" s="214" t="s">
        <v>51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303</v>
      </c>
      <c r="AT432" s="217" t="s">
        <v>135</v>
      </c>
      <c r="AU432" s="217" t="s">
        <v>90</v>
      </c>
      <c r="AY432" s="18" t="s">
        <v>133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8" t="s">
        <v>88</v>
      </c>
      <c r="BK432" s="218">
        <f>ROUND(I432*H432,2)</f>
        <v>0</v>
      </c>
      <c r="BL432" s="18" t="s">
        <v>303</v>
      </c>
      <c r="BM432" s="217" t="s">
        <v>522</v>
      </c>
    </row>
    <row r="433" s="2" customFormat="1">
      <c r="A433" s="40"/>
      <c r="B433" s="41"/>
      <c r="C433" s="42"/>
      <c r="D433" s="219" t="s">
        <v>142</v>
      </c>
      <c r="E433" s="42"/>
      <c r="F433" s="220" t="s">
        <v>523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8" t="s">
        <v>142</v>
      </c>
      <c r="AU433" s="18" t="s">
        <v>90</v>
      </c>
    </row>
    <row r="434" s="13" customFormat="1">
      <c r="A434" s="13"/>
      <c r="B434" s="224"/>
      <c r="C434" s="225"/>
      <c r="D434" s="226" t="s">
        <v>144</v>
      </c>
      <c r="E434" s="227" t="s">
        <v>19</v>
      </c>
      <c r="F434" s="228" t="s">
        <v>507</v>
      </c>
      <c r="G434" s="225"/>
      <c r="H434" s="227" t="s">
        <v>19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144</v>
      </c>
      <c r="AU434" s="234" t="s">
        <v>90</v>
      </c>
      <c r="AV434" s="13" t="s">
        <v>88</v>
      </c>
      <c r="AW434" s="13" t="s">
        <v>42</v>
      </c>
      <c r="AX434" s="13" t="s">
        <v>80</v>
      </c>
      <c r="AY434" s="234" t="s">
        <v>133</v>
      </c>
    </row>
    <row r="435" s="13" customFormat="1">
      <c r="A435" s="13"/>
      <c r="B435" s="224"/>
      <c r="C435" s="225"/>
      <c r="D435" s="226" t="s">
        <v>144</v>
      </c>
      <c r="E435" s="227" t="s">
        <v>19</v>
      </c>
      <c r="F435" s="228" t="s">
        <v>508</v>
      </c>
      <c r="G435" s="225"/>
      <c r="H435" s="227" t="s">
        <v>19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144</v>
      </c>
      <c r="AU435" s="234" t="s">
        <v>90</v>
      </c>
      <c r="AV435" s="13" t="s">
        <v>88</v>
      </c>
      <c r="AW435" s="13" t="s">
        <v>42</v>
      </c>
      <c r="AX435" s="13" t="s">
        <v>80</v>
      </c>
      <c r="AY435" s="234" t="s">
        <v>133</v>
      </c>
    </row>
    <row r="436" s="14" customFormat="1">
      <c r="A436" s="14"/>
      <c r="B436" s="235"/>
      <c r="C436" s="236"/>
      <c r="D436" s="226" t="s">
        <v>144</v>
      </c>
      <c r="E436" s="237" t="s">
        <v>19</v>
      </c>
      <c r="F436" s="238" t="s">
        <v>90</v>
      </c>
      <c r="G436" s="236"/>
      <c r="H436" s="239">
        <v>2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144</v>
      </c>
      <c r="AU436" s="245" t="s">
        <v>90</v>
      </c>
      <c r="AV436" s="14" t="s">
        <v>90</v>
      </c>
      <c r="AW436" s="14" t="s">
        <v>42</v>
      </c>
      <c r="AX436" s="14" t="s">
        <v>88</v>
      </c>
      <c r="AY436" s="245" t="s">
        <v>133</v>
      </c>
    </row>
    <row r="437" s="2" customFormat="1" ht="16.5" customHeight="1">
      <c r="A437" s="40"/>
      <c r="B437" s="41"/>
      <c r="C437" s="257" t="s">
        <v>524</v>
      </c>
      <c r="D437" s="257" t="s">
        <v>231</v>
      </c>
      <c r="E437" s="258" t="s">
        <v>525</v>
      </c>
      <c r="F437" s="259" t="s">
        <v>526</v>
      </c>
      <c r="G437" s="260" t="s">
        <v>226</v>
      </c>
      <c r="H437" s="261">
        <v>2</v>
      </c>
      <c r="I437" s="262"/>
      <c r="J437" s="263">
        <f>ROUND(I437*H437,2)</f>
        <v>0</v>
      </c>
      <c r="K437" s="259" t="s">
        <v>435</v>
      </c>
      <c r="L437" s="264"/>
      <c r="M437" s="265" t="s">
        <v>19</v>
      </c>
      <c r="N437" s="266" t="s">
        <v>51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317</v>
      </c>
      <c r="AT437" s="217" t="s">
        <v>231</v>
      </c>
      <c r="AU437" s="217" t="s">
        <v>90</v>
      </c>
      <c r="AY437" s="18" t="s">
        <v>133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88</v>
      </c>
      <c r="BK437" s="218">
        <f>ROUND(I437*H437,2)</f>
        <v>0</v>
      </c>
      <c r="BL437" s="18" t="s">
        <v>303</v>
      </c>
      <c r="BM437" s="217" t="s">
        <v>527</v>
      </c>
    </row>
    <row r="438" s="13" customFormat="1">
      <c r="A438" s="13"/>
      <c r="B438" s="224"/>
      <c r="C438" s="225"/>
      <c r="D438" s="226" t="s">
        <v>144</v>
      </c>
      <c r="E438" s="227" t="s">
        <v>19</v>
      </c>
      <c r="F438" s="228" t="s">
        <v>507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144</v>
      </c>
      <c r="AU438" s="234" t="s">
        <v>90</v>
      </c>
      <c r="AV438" s="13" t="s">
        <v>88</v>
      </c>
      <c r="AW438" s="13" t="s">
        <v>42</v>
      </c>
      <c r="AX438" s="13" t="s">
        <v>80</v>
      </c>
      <c r="AY438" s="234" t="s">
        <v>133</v>
      </c>
    </row>
    <row r="439" s="13" customFormat="1">
      <c r="A439" s="13"/>
      <c r="B439" s="224"/>
      <c r="C439" s="225"/>
      <c r="D439" s="226" t="s">
        <v>144</v>
      </c>
      <c r="E439" s="227" t="s">
        <v>19</v>
      </c>
      <c r="F439" s="228" t="s">
        <v>508</v>
      </c>
      <c r="G439" s="225"/>
      <c r="H439" s="227" t="s">
        <v>19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144</v>
      </c>
      <c r="AU439" s="234" t="s">
        <v>90</v>
      </c>
      <c r="AV439" s="13" t="s">
        <v>88</v>
      </c>
      <c r="AW439" s="13" t="s">
        <v>42</v>
      </c>
      <c r="AX439" s="13" t="s">
        <v>80</v>
      </c>
      <c r="AY439" s="234" t="s">
        <v>133</v>
      </c>
    </row>
    <row r="440" s="14" customFormat="1">
      <c r="A440" s="14"/>
      <c r="B440" s="235"/>
      <c r="C440" s="236"/>
      <c r="D440" s="226" t="s">
        <v>144</v>
      </c>
      <c r="E440" s="237" t="s">
        <v>19</v>
      </c>
      <c r="F440" s="238" t="s">
        <v>90</v>
      </c>
      <c r="G440" s="236"/>
      <c r="H440" s="239">
        <v>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144</v>
      </c>
      <c r="AU440" s="245" t="s">
        <v>90</v>
      </c>
      <c r="AV440" s="14" t="s">
        <v>90</v>
      </c>
      <c r="AW440" s="14" t="s">
        <v>42</v>
      </c>
      <c r="AX440" s="14" t="s">
        <v>88</v>
      </c>
      <c r="AY440" s="245" t="s">
        <v>133</v>
      </c>
    </row>
    <row r="441" s="2" customFormat="1" ht="37.8" customHeight="1">
      <c r="A441" s="40"/>
      <c r="B441" s="41"/>
      <c r="C441" s="206" t="s">
        <v>303</v>
      </c>
      <c r="D441" s="206" t="s">
        <v>135</v>
      </c>
      <c r="E441" s="207" t="s">
        <v>528</v>
      </c>
      <c r="F441" s="208" t="s">
        <v>529</v>
      </c>
      <c r="G441" s="209" t="s">
        <v>226</v>
      </c>
      <c r="H441" s="210">
        <v>2</v>
      </c>
      <c r="I441" s="211"/>
      <c r="J441" s="212">
        <f>ROUND(I441*H441,2)</f>
        <v>0</v>
      </c>
      <c r="K441" s="208" t="s">
        <v>139</v>
      </c>
      <c r="L441" s="46"/>
      <c r="M441" s="213" t="s">
        <v>19</v>
      </c>
      <c r="N441" s="214" t="s">
        <v>51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303</v>
      </c>
      <c r="AT441" s="217" t="s">
        <v>135</v>
      </c>
      <c r="AU441" s="217" t="s">
        <v>90</v>
      </c>
      <c r="AY441" s="18" t="s">
        <v>133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88</v>
      </c>
      <c r="BK441" s="218">
        <f>ROUND(I441*H441,2)</f>
        <v>0</v>
      </c>
      <c r="BL441" s="18" t="s">
        <v>303</v>
      </c>
      <c r="BM441" s="217" t="s">
        <v>530</v>
      </c>
    </row>
    <row r="442" s="2" customFormat="1">
      <c r="A442" s="40"/>
      <c r="B442" s="41"/>
      <c r="C442" s="42"/>
      <c r="D442" s="219" t="s">
        <v>142</v>
      </c>
      <c r="E442" s="42"/>
      <c r="F442" s="220" t="s">
        <v>531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8" t="s">
        <v>142</v>
      </c>
      <c r="AU442" s="18" t="s">
        <v>90</v>
      </c>
    </row>
    <row r="443" s="13" customFormat="1">
      <c r="A443" s="13"/>
      <c r="B443" s="224"/>
      <c r="C443" s="225"/>
      <c r="D443" s="226" t="s">
        <v>144</v>
      </c>
      <c r="E443" s="227" t="s">
        <v>19</v>
      </c>
      <c r="F443" s="228" t="s">
        <v>507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144</v>
      </c>
      <c r="AU443" s="234" t="s">
        <v>90</v>
      </c>
      <c r="AV443" s="13" t="s">
        <v>88</v>
      </c>
      <c r="AW443" s="13" t="s">
        <v>42</v>
      </c>
      <c r="AX443" s="13" t="s">
        <v>80</v>
      </c>
      <c r="AY443" s="234" t="s">
        <v>133</v>
      </c>
    </row>
    <row r="444" s="13" customFormat="1">
      <c r="A444" s="13"/>
      <c r="B444" s="224"/>
      <c r="C444" s="225"/>
      <c r="D444" s="226" t="s">
        <v>144</v>
      </c>
      <c r="E444" s="227" t="s">
        <v>19</v>
      </c>
      <c r="F444" s="228" t="s">
        <v>508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144</v>
      </c>
      <c r="AU444" s="234" t="s">
        <v>90</v>
      </c>
      <c r="AV444" s="13" t="s">
        <v>88</v>
      </c>
      <c r="AW444" s="13" t="s">
        <v>42</v>
      </c>
      <c r="AX444" s="13" t="s">
        <v>80</v>
      </c>
      <c r="AY444" s="234" t="s">
        <v>133</v>
      </c>
    </row>
    <row r="445" s="14" customFormat="1">
      <c r="A445" s="14"/>
      <c r="B445" s="235"/>
      <c r="C445" s="236"/>
      <c r="D445" s="226" t="s">
        <v>144</v>
      </c>
      <c r="E445" s="237" t="s">
        <v>19</v>
      </c>
      <c r="F445" s="238" t="s">
        <v>509</v>
      </c>
      <c r="G445" s="236"/>
      <c r="H445" s="239">
        <v>2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144</v>
      </c>
      <c r="AU445" s="245" t="s">
        <v>90</v>
      </c>
      <c r="AV445" s="14" t="s">
        <v>90</v>
      </c>
      <c r="AW445" s="14" t="s">
        <v>42</v>
      </c>
      <c r="AX445" s="14" t="s">
        <v>88</v>
      </c>
      <c r="AY445" s="245" t="s">
        <v>133</v>
      </c>
    </row>
    <row r="446" s="2" customFormat="1" ht="16.5" customHeight="1">
      <c r="A446" s="40"/>
      <c r="B446" s="41"/>
      <c r="C446" s="257" t="s">
        <v>532</v>
      </c>
      <c r="D446" s="257" t="s">
        <v>231</v>
      </c>
      <c r="E446" s="258" t="s">
        <v>533</v>
      </c>
      <c r="F446" s="259" t="s">
        <v>534</v>
      </c>
      <c r="G446" s="260" t="s">
        <v>226</v>
      </c>
      <c r="H446" s="261">
        <v>2</v>
      </c>
      <c r="I446" s="262"/>
      <c r="J446" s="263">
        <f>ROUND(I446*H446,2)</f>
        <v>0</v>
      </c>
      <c r="K446" s="259" t="s">
        <v>435</v>
      </c>
      <c r="L446" s="264"/>
      <c r="M446" s="265" t="s">
        <v>19</v>
      </c>
      <c r="N446" s="266" t="s">
        <v>51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317</v>
      </c>
      <c r="AT446" s="217" t="s">
        <v>231</v>
      </c>
      <c r="AU446" s="217" t="s">
        <v>90</v>
      </c>
      <c r="AY446" s="18" t="s">
        <v>133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8" t="s">
        <v>88</v>
      </c>
      <c r="BK446" s="218">
        <f>ROUND(I446*H446,2)</f>
        <v>0</v>
      </c>
      <c r="BL446" s="18" t="s">
        <v>303</v>
      </c>
      <c r="BM446" s="217" t="s">
        <v>535</v>
      </c>
    </row>
    <row r="447" s="13" customFormat="1">
      <c r="A447" s="13"/>
      <c r="B447" s="224"/>
      <c r="C447" s="225"/>
      <c r="D447" s="226" t="s">
        <v>144</v>
      </c>
      <c r="E447" s="227" t="s">
        <v>19</v>
      </c>
      <c r="F447" s="228" t="s">
        <v>507</v>
      </c>
      <c r="G447" s="225"/>
      <c r="H447" s="227" t="s">
        <v>19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144</v>
      </c>
      <c r="AU447" s="234" t="s">
        <v>90</v>
      </c>
      <c r="AV447" s="13" t="s">
        <v>88</v>
      </c>
      <c r="AW447" s="13" t="s">
        <v>42</v>
      </c>
      <c r="AX447" s="13" t="s">
        <v>80</v>
      </c>
      <c r="AY447" s="234" t="s">
        <v>133</v>
      </c>
    </row>
    <row r="448" s="13" customFormat="1">
      <c r="A448" s="13"/>
      <c r="B448" s="224"/>
      <c r="C448" s="225"/>
      <c r="D448" s="226" t="s">
        <v>144</v>
      </c>
      <c r="E448" s="227" t="s">
        <v>19</v>
      </c>
      <c r="F448" s="228" t="s">
        <v>508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144</v>
      </c>
      <c r="AU448" s="234" t="s">
        <v>90</v>
      </c>
      <c r="AV448" s="13" t="s">
        <v>88</v>
      </c>
      <c r="AW448" s="13" t="s">
        <v>42</v>
      </c>
      <c r="AX448" s="13" t="s">
        <v>80</v>
      </c>
      <c r="AY448" s="234" t="s">
        <v>133</v>
      </c>
    </row>
    <row r="449" s="14" customFormat="1">
      <c r="A449" s="14"/>
      <c r="B449" s="235"/>
      <c r="C449" s="236"/>
      <c r="D449" s="226" t="s">
        <v>144</v>
      </c>
      <c r="E449" s="237" t="s">
        <v>19</v>
      </c>
      <c r="F449" s="238" t="s">
        <v>509</v>
      </c>
      <c r="G449" s="236"/>
      <c r="H449" s="239">
        <v>2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144</v>
      </c>
      <c r="AU449" s="245" t="s">
        <v>90</v>
      </c>
      <c r="AV449" s="14" t="s">
        <v>90</v>
      </c>
      <c r="AW449" s="14" t="s">
        <v>42</v>
      </c>
      <c r="AX449" s="14" t="s">
        <v>88</v>
      </c>
      <c r="AY449" s="245" t="s">
        <v>133</v>
      </c>
    </row>
    <row r="450" s="2" customFormat="1" ht="16.5" customHeight="1">
      <c r="A450" s="40"/>
      <c r="B450" s="41"/>
      <c r="C450" s="257" t="s">
        <v>536</v>
      </c>
      <c r="D450" s="257" t="s">
        <v>231</v>
      </c>
      <c r="E450" s="258" t="s">
        <v>537</v>
      </c>
      <c r="F450" s="259" t="s">
        <v>538</v>
      </c>
      <c r="G450" s="260" t="s">
        <v>226</v>
      </c>
      <c r="H450" s="261">
        <v>2</v>
      </c>
      <c r="I450" s="262"/>
      <c r="J450" s="263">
        <f>ROUND(I450*H450,2)</f>
        <v>0</v>
      </c>
      <c r="K450" s="259" t="s">
        <v>435</v>
      </c>
      <c r="L450" s="264"/>
      <c r="M450" s="265" t="s">
        <v>19</v>
      </c>
      <c r="N450" s="266" t="s">
        <v>51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317</v>
      </c>
      <c r="AT450" s="217" t="s">
        <v>231</v>
      </c>
      <c r="AU450" s="217" t="s">
        <v>90</v>
      </c>
      <c r="AY450" s="18" t="s">
        <v>133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88</v>
      </c>
      <c r="BK450" s="218">
        <f>ROUND(I450*H450,2)</f>
        <v>0</v>
      </c>
      <c r="BL450" s="18" t="s">
        <v>303</v>
      </c>
      <c r="BM450" s="217" t="s">
        <v>539</v>
      </c>
    </row>
    <row r="451" s="13" customFormat="1">
      <c r="A451" s="13"/>
      <c r="B451" s="224"/>
      <c r="C451" s="225"/>
      <c r="D451" s="226" t="s">
        <v>144</v>
      </c>
      <c r="E451" s="227" t="s">
        <v>19</v>
      </c>
      <c r="F451" s="228" t="s">
        <v>507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144</v>
      </c>
      <c r="AU451" s="234" t="s">
        <v>90</v>
      </c>
      <c r="AV451" s="13" t="s">
        <v>88</v>
      </c>
      <c r="AW451" s="13" t="s">
        <v>42</v>
      </c>
      <c r="AX451" s="13" t="s">
        <v>80</v>
      </c>
      <c r="AY451" s="234" t="s">
        <v>133</v>
      </c>
    </row>
    <row r="452" s="13" customFormat="1">
      <c r="A452" s="13"/>
      <c r="B452" s="224"/>
      <c r="C452" s="225"/>
      <c r="D452" s="226" t="s">
        <v>144</v>
      </c>
      <c r="E452" s="227" t="s">
        <v>19</v>
      </c>
      <c r="F452" s="228" t="s">
        <v>508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144</v>
      </c>
      <c r="AU452" s="234" t="s">
        <v>90</v>
      </c>
      <c r="AV452" s="13" t="s">
        <v>88</v>
      </c>
      <c r="AW452" s="13" t="s">
        <v>42</v>
      </c>
      <c r="AX452" s="13" t="s">
        <v>80</v>
      </c>
      <c r="AY452" s="234" t="s">
        <v>133</v>
      </c>
    </row>
    <row r="453" s="14" customFormat="1">
      <c r="A453" s="14"/>
      <c r="B453" s="235"/>
      <c r="C453" s="236"/>
      <c r="D453" s="226" t="s">
        <v>144</v>
      </c>
      <c r="E453" s="237" t="s">
        <v>19</v>
      </c>
      <c r="F453" s="238" t="s">
        <v>509</v>
      </c>
      <c r="G453" s="236"/>
      <c r="H453" s="239">
        <v>2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144</v>
      </c>
      <c r="AU453" s="245" t="s">
        <v>90</v>
      </c>
      <c r="AV453" s="14" t="s">
        <v>90</v>
      </c>
      <c r="AW453" s="14" t="s">
        <v>42</v>
      </c>
      <c r="AX453" s="14" t="s">
        <v>88</v>
      </c>
      <c r="AY453" s="245" t="s">
        <v>133</v>
      </c>
    </row>
    <row r="454" s="2" customFormat="1" ht="16.5" customHeight="1">
      <c r="A454" s="40"/>
      <c r="B454" s="41"/>
      <c r="C454" s="257" t="s">
        <v>540</v>
      </c>
      <c r="D454" s="257" t="s">
        <v>231</v>
      </c>
      <c r="E454" s="258" t="s">
        <v>541</v>
      </c>
      <c r="F454" s="259" t="s">
        <v>542</v>
      </c>
      <c r="G454" s="260" t="s">
        <v>226</v>
      </c>
      <c r="H454" s="261">
        <v>2</v>
      </c>
      <c r="I454" s="262"/>
      <c r="J454" s="263">
        <f>ROUND(I454*H454,2)</f>
        <v>0</v>
      </c>
      <c r="K454" s="259" t="s">
        <v>435</v>
      </c>
      <c r="L454" s="264"/>
      <c r="M454" s="265" t="s">
        <v>19</v>
      </c>
      <c r="N454" s="266" t="s">
        <v>51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317</v>
      </c>
      <c r="AT454" s="217" t="s">
        <v>231</v>
      </c>
      <c r="AU454" s="217" t="s">
        <v>90</v>
      </c>
      <c r="AY454" s="18" t="s">
        <v>133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8" t="s">
        <v>88</v>
      </c>
      <c r="BK454" s="218">
        <f>ROUND(I454*H454,2)</f>
        <v>0</v>
      </c>
      <c r="BL454" s="18" t="s">
        <v>303</v>
      </c>
      <c r="BM454" s="217" t="s">
        <v>543</v>
      </c>
    </row>
    <row r="455" s="13" customFormat="1">
      <c r="A455" s="13"/>
      <c r="B455" s="224"/>
      <c r="C455" s="225"/>
      <c r="D455" s="226" t="s">
        <v>144</v>
      </c>
      <c r="E455" s="227" t="s">
        <v>19</v>
      </c>
      <c r="F455" s="228" t="s">
        <v>507</v>
      </c>
      <c r="G455" s="225"/>
      <c r="H455" s="227" t="s">
        <v>19</v>
      </c>
      <c r="I455" s="229"/>
      <c r="J455" s="225"/>
      <c r="K455" s="225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144</v>
      </c>
      <c r="AU455" s="234" t="s">
        <v>90</v>
      </c>
      <c r="AV455" s="13" t="s">
        <v>88</v>
      </c>
      <c r="AW455" s="13" t="s">
        <v>42</v>
      </c>
      <c r="AX455" s="13" t="s">
        <v>80</v>
      </c>
      <c r="AY455" s="234" t="s">
        <v>133</v>
      </c>
    </row>
    <row r="456" s="13" customFormat="1">
      <c r="A456" s="13"/>
      <c r="B456" s="224"/>
      <c r="C456" s="225"/>
      <c r="D456" s="226" t="s">
        <v>144</v>
      </c>
      <c r="E456" s="227" t="s">
        <v>19</v>
      </c>
      <c r="F456" s="228" t="s">
        <v>508</v>
      </c>
      <c r="G456" s="225"/>
      <c r="H456" s="227" t="s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144</v>
      </c>
      <c r="AU456" s="234" t="s">
        <v>90</v>
      </c>
      <c r="AV456" s="13" t="s">
        <v>88</v>
      </c>
      <c r="AW456" s="13" t="s">
        <v>42</v>
      </c>
      <c r="AX456" s="13" t="s">
        <v>80</v>
      </c>
      <c r="AY456" s="234" t="s">
        <v>133</v>
      </c>
    </row>
    <row r="457" s="14" customFormat="1">
      <c r="A457" s="14"/>
      <c r="B457" s="235"/>
      <c r="C457" s="236"/>
      <c r="D457" s="226" t="s">
        <v>144</v>
      </c>
      <c r="E457" s="237" t="s">
        <v>19</v>
      </c>
      <c r="F457" s="238" t="s">
        <v>509</v>
      </c>
      <c r="G457" s="236"/>
      <c r="H457" s="239">
        <v>2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144</v>
      </c>
      <c r="AU457" s="245" t="s">
        <v>90</v>
      </c>
      <c r="AV457" s="14" t="s">
        <v>90</v>
      </c>
      <c r="AW457" s="14" t="s">
        <v>42</v>
      </c>
      <c r="AX457" s="14" t="s">
        <v>88</v>
      </c>
      <c r="AY457" s="245" t="s">
        <v>133</v>
      </c>
    </row>
    <row r="458" s="2" customFormat="1" ht="37.8" customHeight="1">
      <c r="A458" s="40"/>
      <c r="B458" s="41"/>
      <c r="C458" s="206" t="s">
        <v>544</v>
      </c>
      <c r="D458" s="206" t="s">
        <v>135</v>
      </c>
      <c r="E458" s="207" t="s">
        <v>545</v>
      </c>
      <c r="F458" s="208" t="s">
        <v>546</v>
      </c>
      <c r="G458" s="209" t="s">
        <v>226</v>
      </c>
      <c r="H458" s="210">
        <v>2</v>
      </c>
      <c r="I458" s="211"/>
      <c r="J458" s="212">
        <f>ROUND(I458*H458,2)</f>
        <v>0</v>
      </c>
      <c r="K458" s="208" t="s">
        <v>139</v>
      </c>
      <c r="L458" s="46"/>
      <c r="M458" s="213" t="s">
        <v>19</v>
      </c>
      <c r="N458" s="214" t="s">
        <v>51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303</v>
      </c>
      <c r="AT458" s="217" t="s">
        <v>135</v>
      </c>
      <c r="AU458" s="217" t="s">
        <v>90</v>
      </c>
      <c r="AY458" s="18" t="s">
        <v>133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88</v>
      </c>
      <c r="BK458" s="218">
        <f>ROUND(I458*H458,2)</f>
        <v>0</v>
      </c>
      <c r="BL458" s="18" t="s">
        <v>303</v>
      </c>
      <c r="BM458" s="217" t="s">
        <v>547</v>
      </c>
    </row>
    <row r="459" s="2" customFormat="1">
      <c r="A459" s="40"/>
      <c r="B459" s="41"/>
      <c r="C459" s="42"/>
      <c r="D459" s="219" t="s">
        <v>142</v>
      </c>
      <c r="E459" s="42"/>
      <c r="F459" s="220" t="s">
        <v>548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8" t="s">
        <v>142</v>
      </c>
      <c r="AU459" s="18" t="s">
        <v>90</v>
      </c>
    </row>
    <row r="460" s="13" customFormat="1">
      <c r="A460" s="13"/>
      <c r="B460" s="224"/>
      <c r="C460" s="225"/>
      <c r="D460" s="226" t="s">
        <v>144</v>
      </c>
      <c r="E460" s="227" t="s">
        <v>19</v>
      </c>
      <c r="F460" s="228" t="s">
        <v>507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144</v>
      </c>
      <c r="AU460" s="234" t="s">
        <v>90</v>
      </c>
      <c r="AV460" s="13" t="s">
        <v>88</v>
      </c>
      <c r="AW460" s="13" t="s">
        <v>42</v>
      </c>
      <c r="AX460" s="13" t="s">
        <v>80</v>
      </c>
      <c r="AY460" s="234" t="s">
        <v>133</v>
      </c>
    </row>
    <row r="461" s="13" customFormat="1">
      <c r="A461" s="13"/>
      <c r="B461" s="224"/>
      <c r="C461" s="225"/>
      <c r="D461" s="226" t="s">
        <v>144</v>
      </c>
      <c r="E461" s="227" t="s">
        <v>19</v>
      </c>
      <c r="F461" s="228" t="s">
        <v>508</v>
      </c>
      <c r="G461" s="225"/>
      <c r="H461" s="227" t="s">
        <v>19</v>
      </c>
      <c r="I461" s="229"/>
      <c r="J461" s="225"/>
      <c r="K461" s="225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144</v>
      </c>
      <c r="AU461" s="234" t="s">
        <v>90</v>
      </c>
      <c r="AV461" s="13" t="s">
        <v>88</v>
      </c>
      <c r="AW461" s="13" t="s">
        <v>42</v>
      </c>
      <c r="AX461" s="13" t="s">
        <v>80</v>
      </c>
      <c r="AY461" s="234" t="s">
        <v>133</v>
      </c>
    </row>
    <row r="462" s="14" customFormat="1">
      <c r="A462" s="14"/>
      <c r="B462" s="235"/>
      <c r="C462" s="236"/>
      <c r="D462" s="226" t="s">
        <v>144</v>
      </c>
      <c r="E462" s="237" t="s">
        <v>19</v>
      </c>
      <c r="F462" s="238" t="s">
        <v>509</v>
      </c>
      <c r="G462" s="236"/>
      <c r="H462" s="239">
        <v>2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144</v>
      </c>
      <c r="AU462" s="245" t="s">
        <v>90</v>
      </c>
      <c r="AV462" s="14" t="s">
        <v>90</v>
      </c>
      <c r="AW462" s="14" t="s">
        <v>42</v>
      </c>
      <c r="AX462" s="14" t="s">
        <v>88</v>
      </c>
      <c r="AY462" s="245" t="s">
        <v>133</v>
      </c>
    </row>
    <row r="463" s="2" customFormat="1" ht="16.5" customHeight="1">
      <c r="A463" s="40"/>
      <c r="B463" s="41"/>
      <c r="C463" s="257" t="s">
        <v>549</v>
      </c>
      <c r="D463" s="257" t="s">
        <v>231</v>
      </c>
      <c r="E463" s="258" t="s">
        <v>550</v>
      </c>
      <c r="F463" s="259" t="s">
        <v>551</v>
      </c>
      <c r="G463" s="260" t="s">
        <v>226</v>
      </c>
      <c r="H463" s="261">
        <v>2</v>
      </c>
      <c r="I463" s="262"/>
      <c r="J463" s="263">
        <f>ROUND(I463*H463,2)</f>
        <v>0</v>
      </c>
      <c r="K463" s="259" t="s">
        <v>435</v>
      </c>
      <c r="L463" s="264"/>
      <c r="M463" s="265" t="s">
        <v>19</v>
      </c>
      <c r="N463" s="266" t="s">
        <v>51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317</v>
      </c>
      <c r="AT463" s="217" t="s">
        <v>231</v>
      </c>
      <c r="AU463" s="217" t="s">
        <v>90</v>
      </c>
      <c r="AY463" s="18" t="s">
        <v>133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88</v>
      </c>
      <c r="BK463" s="218">
        <f>ROUND(I463*H463,2)</f>
        <v>0</v>
      </c>
      <c r="BL463" s="18" t="s">
        <v>303</v>
      </c>
      <c r="BM463" s="217" t="s">
        <v>552</v>
      </c>
    </row>
    <row r="464" s="13" customFormat="1">
      <c r="A464" s="13"/>
      <c r="B464" s="224"/>
      <c r="C464" s="225"/>
      <c r="D464" s="226" t="s">
        <v>144</v>
      </c>
      <c r="E464" s="227" t="s">
        <v>19</v>
      </c>
      <c r="F464" s="228" t="s">
        <v>507</v>
      </c>
      <c r="G464" s="225"/>
      <c r="H464" s="227" t="s">
        <v>19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144</v>
      </c>
      <c r="AU464" s="234" t="s">
        <v>90</v>
      </c>
      <c r="AV464" s="13" t="s">
        <v>88</v>
      </c>
      <c r="AW464" s="13" t="s">
        <v>42</v>
      </c>
      <c r="AX464" s="13" t="s">
        <v>80</v>
      </c>
      <c r="AY464" s="234" t="s">
        <v>133</v>
      </c>
    </row>
    <row r="465" s="13" customFormat="1">
      <c r="A465" s="13"/>
      <c r="B465" s="224"/>
      <c r="C465" s="225"/>
      <c r="D465" s="226" t="s">
        <v>144</v>
      </c>
      <c r="E465" s="227" t="s">
        <v>19</v>
      </c>
      <c r="F465" s="228" t="s">
        <v>508</v>
      </c>
      <c r="G465" s="225"/>
      <c r="H465" s="227" t="s">
        <v>19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144</v>
      </c>
      <c r="AU465" s="234" t="s">
        <v>90</v>
      </c>
      <c r="AV465" s="13" t="s">
        <v>88</v>
      </c>
      <c r="AW465" s="13" t="s">
        <v>42</v>
      </c>
      <c r="AX465" s="13" t="s">
        <v>80</v>
      </c>
      <c r="AY465" s="234" t="s">
        <v>133</v>
      </c>
    </row>
    <row r="466" s="14" customFormat="1">
      <c r="A466" s="14"/>
      <c r="B466" s="235"/>
      <c r="C466" s="236"/>
      <c r="D466" s="226" t="s">
        <v>144</v>
      </c>
      <c r="E466" s="237" t="s">
        <v>19</v>
      </c>
      <c r="F466" s="238" t="s">
        <v>509</v>
      </c>
      <c r="G466" s="236"/>
      <c r="H466" s="239">
        <v>2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5" t="s">
        <v>144</v>
      </c>
      <c r="AU466" s="245" t="s">
        <v>90</v>
      </c>
      <c r="AV466" s="14" t="s">
        <v>90</v>
      </c>
      <c r="AW466" s="14" t="s">
        <v>42</v>
      </c>
      <c r="AX466" s="14" t="s">
        <v>88</v>
      </c>
      <c r="AY466" s="245" t="s">
        <v>133</v>
      </c>
    </row>
    <row r="467" s="2" customFormat="1" ht="37.8" customHeight="1">
      <c r="A467" s="40"/>
      <c r="B467" s="41"/>
      <c r="C467" s="206" t="s">
        <v>553</v>
      </c>
      <c r="D467" s="206" t="s">
        <v>135</v>
      </c>
      <c r="E467" s="207" t="s">
        <v>554</v>
      </c>
      <c r="F467" s="208" t="s">
        <v>555</v>
      </c>
      <c r="G467" s="209" t="s">
        <v>226</v>
      </c>
      <c r="H467" s="210">
        <v>2</v>
      </c>
      <c r="I467" s="211"/>
      <c r="J467" s="212">
        <f>ROUND(I467*H467,2)</f>
        <v>0</v>
      </c>
      <c r="K467" s="208" t="s">
        <v>139</v>
      </c>
      <c r="L467" s="46"/>
      <c r="M467" s="213" t="s">
        <v>19</v>
      </c>
      <c r="N467" s="214" t="s">
        <v>51</v>
      </c>
      <c r="O467" s="86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303</v>
      </c>
      <c r="AT467" s="217" t="s">
        <v>135</v>
      </c>
      <c r="AU467" s="217" t="s">
        <v>90</v>
      </c>
      <c r="AY467" s="18" t="s">
        <v>133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8" t="s">
        <v>88</v>
      </c>
      <c r="BK467" s="218">
        <f>ROUND(I467*H467,2)</f>
        <v>0</v>
      </c>
      <c r="BL467" s="18" t="s">
        <v>303</v>
      </c>
      <c r="BM467" s="217" t="s">
        <v>556</v>
      </c>
    </row>
    <row r="468" s="2" customFormat="1">
      <c r="A468" s="40"/>
      <c r="B468" s="41"/>
      <c r="C468" s="42"/>
      <c r="D468" s="219" t="s">
        <v>142</v>
      </c>
      <c r="E468" s="42"/>
      <c r="F468" s="220" t="s">
        <v>557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142</v>
      </c>
      <c r="AU468" s="18" t="s">
        <v>90</v>
      </c>
    </row>
    <row r="469" s="13" customFormat="1">
      <c r="A469" s="13"/>
      <c r="B469" s="224"/>
      <c r="C469" s="225"/>
      <c r="D469" s="226" t="s">
        <v>144</v>
      </c>
      <c r="E469" s="227" t="s">
        <v>19</v>
      </c>
      <c r="F469" s="228" t="s">
        <v>507</v>
      </c>
      <c r="G469" s="225"/>
      <c r="H469" s="227" t="s">
        <v>19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144</v>
      </c>
      <c r="AU469" s="234" t="s">
        <v>90</v>
      </c>
      <c r="AV469" s="13" t="s">
        <v>88</v>
      </c>
      <c r="AW469" s="13" t="s">
        <v>42</v>
      </c>
      <c r="AX469" s="13" t="s">
        <v>80</v>
      </c>
      <c r="AY469" s="234" t="s">
        <v>133</v>
      </c>
    </row>
    <row r="470" s="13" customFormat="1">
      <c r="A470" s="13"/>
      <c r="B470" s="224"/>
      <c r="C470" s="225"/>
      <c r="D470" s="226" t="s">
        <v>144</v>
      </c>
      <c r="E470" s="227" t="s">
        <v>19</v>
      </c>
      <c r="F470" s="228" t="s">
        <v>508</v>
      </c>
      <c r="G470" s="225"/>
      <c r="H470" s="227" t="s">
        <v>19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144</v>
      </c>
      <c r="AU470" s="234" t="s">
        <v>90</v>
      </c>
      <c r="AV470" s="13" t="s">
        <v>88</v>
      </c>
      <c r="AW470" s="13" t="s">
        <v>42</v>
      </c>
      <c r="AX470" s="13" t="s">
        <v>80</v>
      </c>
      <c r="AY470" s="234" t="s">
        <v>133</v>
      </c>
    </row>
    <row r="471" s="14" customFormat="1">
      <c r="A471" s="14"/>
      <c r="B471" s="235"/>
      <c r="C471" s="236"/>
      <c r="D471" s="226" t="s">
        <v>144</v>
      </c>
      <c r="E471" s="237" t="s">
        <v>19</v>
      </c>
      <c r="F471" s="238" t="s">
        <v>509</v>
      </c>
      <c r="G471" s="236"/>
      <c r="H471" s="239">
        <v>2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144</v>
      </c>
      <c r="AU471" s="245" t="s">
        <v>90</v>
      </c>
      <c r="AV471" s="14" t="s">
        <v>90</v>
      </c>
      <c r="AW471" s="14" t="s">
        <v>42</v>
      </c>
      <c r="AX471" s="14" t="s">
        <v>88</v>
      </c>
      <c r="AY471" s="245" t="s">
        <v>133</v>
      </c>
    </row>
    <row r="472" s="2" customFormat="1" ht="16.5" customHeight="1">
      <c r="A472" s="40"/>
      <c r="B472" s="41"/>
      <c r="C472" s="257" t="s">
        <v>558</v>
      </c>
      <c r="D472" s="257" t="s">
        <v>231</v>
      </c>
      <c r="E472" s="258" t="s">
        <v>559</v>
      </c>
      <c r="F472" s="259" t="s">
        <v>560</v>
      </c>
      <c r="G472" s="260" t="s">
        <v>226</v>
      </c>
      <c r="H472" s="261">
        <v>2</v>
      </c>
      <c r="I472" s="262"/>
      <c r="J472" s="263">
        <f>ROUND(I472*H472,2)</f>
        <v>0</v>
      </c>
      <c r="K472" s="259" t="s">
        <v>435</v>
      </c>
      <c r="L472" s="264"/>
      <c r="M472" s="265" t="s">
        <v>19</v>
      </c>
      <c r="N472" s="266" t="s">
        <v>51</v>
      </c>
      <c r="O472" s="86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317</v>
      </c>
      <c r="AT472" s="217" t="s">
        <v>231</v>
      </c>
      <c r="AU472" s="217" t="s">
        <v>90</v>
      </c>
      <c r="AY472" s="18" t="s">
        <v>133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8" t="s">
        <v>88</v>
      </c>
      <c r="BK472" s="218">
        <f>ROUND(I472*H472,2)</f>
        <v>0</v>
      </c>
      <c r="BL472" s="18" t="s">
        <v>303</v>
      </c>
      <c r="BM472" s="217" t="s">
        <v>561</v>
      </c>
    </row>
    <row r="473" s="13" customFormat="1">
      <c r="A473" s="13"/>
      <c r="B473" s="224"/>
      <c r="C473" s="225"/>
      <c r="D473" s="226" t="s">
        <v>144</v>
      </c>
      <c r="E473" s="227" t="s">
        <v>19</v>
      </c>
      <c r="F473" s="228" t="s">
        <v>507</v>
      </c>
      <c r="G473" s="225"/>
      <c r="H473" s="227" t="s">
        <v>19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144</v>
      </c>
      <c r="AU473" s="234" t="s">
        <v>90</v>
      </c>
      <c r="AV473" s="13" t="s">
        <v>88</v>
      </c>
      <c r="AW473" s="13" t="s">
        <v>42</v>
      </c>
      <c r="AX473" s="13" t="s">
        <v>80</v>
      </c>
      <c r="AY473" s="234" t="s">
        <v>133</v>
      </c>
    </row>
    <row r="474" s="13" customFormat="1">
      <c r="A474" s="13"/>
      <c r="B474" s="224"/>
      <c r="C474" s="225"/>
      <c r="D474" s="226" t="s">
        <v>144</v>
      </c>
      <c r="E474" s="227" t="s">
        <v>19</v>
      </c>
      <c r="F474" s="228" t="s">
        <v>508</v>
      </c>
      <c r="G474" s="225"/>
      <c r="H474" s="227" t="s">
        <v>19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144</v>
      </c>
      <c r="AU474" s="234" t="s">
        <v>90</v>
      </c>
      <c r="AV474" s="13" t="s">
        <v>88</v>
      </c>
      <c r="AW474" s="13" t="s">
        <v>42</v>
      </c>
      <c r="AX474" s="13" t="s">
        <v>80</v>
      </c>
      <c r="AY474" s="234" t="s">
        <v>133</v>
      </c>
    </row>
    <row r="475" s="14" customFormat="1">
      <c r="A475" s="14"/>
      <c r="B475" s="235"/>
      <c r="C475" s="236"/>
      <c r="D475" s="226" t="s">
        <v>144</v>
      </c>
      <c r="E475" s="237" t="s">
        <v>19</v>
      </c>
      <c r="F475" s="238" t="s">
        <v>509</v>
      </c>
      <c r="G475" s="236"/>
      <c r="H475" s="239">
        <v>2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144</v>
      </c>
      <c r="AU475" s="245" t="s">
        <v>90</v>
      </c>
      <c r="AV475" s="14" t="s">
        <v>90</v>
      </c>
      <c r="AW475" s="14" t="s">
        <v>42</v>
      </c>
      <c r="AX475" s="14" t="s">
        <v>88</v>
      </c>
      <c r="AY475" s="245" t="s">
        <v>133</v>
      </c>
    </row>
    <row r="476" s="2" customFormat="1" ht="16.5" customHeight="1">
      <c r="A476" s="40"/>
      <c r="B476" s="41"/>
      <c r="C476" s="257" t="s">
        <v>562</v>
      </c>
      <c r="D476" s="257" t="s">
        <v>231</v>
      </c>
      <c r="E476" s="258" t="s">
        <v>563</v>
      </c>
      <c r="F476" s="259" t="s">
        <v>564</v>
      </c>
      <c r="G476" s="260" t="s">
        <v>226</v>
      </c>
      <c r="H476" s="261">
        <v>2</v>
      </c>
      <c r="I476" s="262"/>
      <c r="J476" s="263">
        <f>ROUND(I476*H476,2)</f>
        <v>0</v>
      </c>
      <c r="K476" s="259" t="s">
        <v>435</v>
      </c>
      <c r="L476" s="264"/>
      <c r="M476" s="265" t="s">
        <v>19</v>
      </c>
      <c r="N476" s="266" t="s">
        <v>51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317</v>
      </c>
      <c r="AT476" s="217" t="s">
        <v>231</v>
      </c>
      <c r="AU476" s="217" t="s">
        <v>90</v>
      </c>
      <c r="AY476" s="18" t="s">
        <v>133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8" t="s">
        <v>88</v>
      </c>
      <c r="BK476" s="218">
        <f>ROUND(I476*H476,2)</f>
        <v>0</v>
      </c>
      <c r="BL476" s="18" t="s">
        <v>303</v>
      </c>
      <c r="BM476" s="217" t="s">
        <v>565</v>
      </c>
    </row>
    <row r="477" s="13" customFormat="1">
      <c r="A477" s="13"/>
      <c r="B477" s="224"/>
      <c r="C477" s="225"/>
      <c r="D477" s="226" t="s">
        <v>144</v>
      </c>
      <c r="E477" s="227" t="s">
        <v>19</v>
      </c>
      <c r="F477" s="228" t="s">
        <v>507</v>
      </c>
      <c r="G477" s="225"/>
      <c r="H477" s="227" t="s">
        <v>19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144</v>
      </c>
      <c r="AU477" s="234" t="s">
        <v>90</v>
      </c>
      <c r="AV477" s="13" t="s">
        <v>88</v>
      </c>
      <c r="AW477" s="13" t="s">
        <v>42</v>
      </c>
      <c r="AX477" s="13" t="s">
        <v>80</v>
      </c>
      <c r="AY477" s="234" t="s">
        <v>133</v>
      </c>
    </row>
    <row r="478" s="13" customFormat="1">
      <c r="A478" s="13"/>
      <c r="B478" s="224"/>
      <c r="C478" s="225"/>
      <c r="D478" s="226" t="s">
        <v>144</v>
      </c>
      <c r="E478" s="227" t="s">
        <v>19</v>
      </c>
      <c r="F478" s="228" t="s">
        <v>508</v>
      </c>
      <c r="G478" s="225"/>
      <c r="H478" s="227" t="s">
        <v>19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144</v>
      </c>
      <c r="AU478" s="234" t="s">
        <v>90</v>
      </c>
      <c r="AV478" s="13" t="s">
        <v>88</v>
      </c>
      <c r="AW478" s="13" t="s">
        <v>42</v>
      </c>
      <c r="AX478" s="13" t="s">
        <v>80</v>
      </c>
      <c r="AY478" s="234" t="s">
        <v>133</v>
      </c>
    </row>
    <row r="479" s="14" customFormat="1">
      <c r="A479" s="14"/>
      <c r="B479" s="235"/>
      <c r="C479" s="236"/>
      <c r="D479" s="226" t="s">
        <v>144</v>
      </c>
      <c r="E479" s="237" t="s">
        <v>19</v>
      </c>
      <c r="F479" s="238" t="s">
        <v>509</v>
      </c>
      <c r="G479" s="236"/>
      <c r="H479" s="239">
        <v>2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144</v>
      </c>
      <c r="AU479" s="245" t="s">
        <v>90</v>
      </c>
      <c r="AV479" s="14" t="s">
        <v>90</v>
      </c>
      <c r="AW479" s="14" t="s">
        <v>42</v>
      </c>
      <c r="AX479" s="14" t="s">
        <v>88</v>
      </c>
      <c r="AY479" s="245" t="s">
        <v>133</v>
      </c>
    </row>
    <row r="480" s="2" customFormat="1" ht="16.5" customHeight="1">
      <c r="A480" s="40"/>
      <c r="B480" s="41"/>
      <c r="C480" s="257" t="s">
        <v>566</v>
      </c>
      <c r="D480" s="257" t="s">
        <v>231</v>
      </c>
      <c r="E480" s="258" t="s">
        <v>567</v>
      </c>
      <c r="F480" s="259" t="s">
        <v>568</v>
      </c>
      <c r="G480" s="260" t="s">
        <v>226</v>
      </c>
      <c r="H480" s="261">
        <v>8</v>
      </c>
      <c r="I480" s="262"/>
      <c r="J480" s="263">
        <f>ROUND(I480*H480,2)</f>
        <v>0</v>
      </c>
      <c r="K480" s="259" t="s">
        <v>435</v>
      </c>
      <c r="L480" s="264"/>
      <c r="M480" s="265" t="s">
        <v>19</v>
      </c>
      <c r="N480" s="266" t="s">
        <v>51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317</v>
      </c>
      <c r="AT480" s="217" t="s">
        <v>231</v>
      </c>
      <c r="AU480" s="217" t="s">
        <v>90</v>
      </c>
      <c r="AY480" s="18" t="s">
        <v>133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8" t="s">
        <v>88</v>
      </c>
      <c r="BK480" s="218">
        <f>ROUND(I480*H480,2)</f>
        <v>0</v>
      </c>
      <c r="BL480" s="18" t="s">
        <v>303</v>
      </c>
      <c r="BM480" s="217" t="s">
        <v>569</v>
      </c>
    </row>
    <row r="481" s="13" customFormat="1">
      <c r="A481" s="13"/>
      <c r="B481" s="224"/>
      <c r="C481" s="225"/>
      <c r="D481" s="226" t="s">
        <v>144</v>
      </c>
      <c r="E481" s="227" t="s">
        <v>19</v>
      </c>
      <c r="F481" s="228" t="s">
        <v>507</v>
      </c>
      <c r="G481" s="225"/>
      <c r="H481" s="227" t="s">
        <v>19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144</v>
      </c>
      <c r="AU481" s="234" t="s">
        <v>90</v>
      </c>
      <c r="AV481" s="13" t="s">
        <v>88</v>
      </c>
      <c r="AW481" s="13" t="s">
        <v>42</v>
      </c>
      <c r="AX481" s="13" t="s">
        <v>80</v>
      </c>
      <c r="AY481" s="234" t="s">
        <v>133</v>
      </c>
    </row>
    <row r="482" s="13" customFormat="1">
      <c r="A482" s="13"/>
      <c r="B482" s="224"/>
      <c r="C482" s="225"/>
      <c r="D482" s="226" t="s">
        <v>144</v>
      </c>
      <c r="E482" s="227" t="s">
        <v>19</v>
      </c>
      <c r="F482" s="228" t="s">
        <v>508</v>
      </c>
      <c r="G482" s="225"/>
      <c r="H482" s="227" t="s">
        <v>19</v>
      </c>
      <c r="I482" s="229"/>
      <c r="J482" s="225"/>
      <c r="K482" s="225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144</v>
      </c>
      <c r="AU482" s="234" t="s">
        <v>90</v>
      </c>
      <c r="AV482" s="13" t="s">
        <v>88</v>
      </c>
      <c r="AW482" s="13" t="s">
        <v>42</v>
      </c>
      <c r="AX482" s="13" t="s">
        <v>80</v>
      </c>
      <c r="AY482" s="234" t="s">
        <v>133</v>
      </c>
    </row>
    <row r="483" s="14" customFormat="1">
      <c r="A483" s="14"/>
      <c r="B483" s="235"/>
      <c r="C483" s="236"/>
      <c r="D483" s="226" t="s">
        <v>144</v>
      </c>
      <c r="E483" s="237" t="s">
        <v>19</v>
      </c>
      <c r="F483" s="238" t="s">
        <v>570</v>
      </c>
      <c r="G483" s="236"/>
      <c r="H483" s="239">
        <v>8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144</v>
      </c>
      <c r="AU483" s="245" t="s">
        <v>90</v>
      </c>
      <c r="AV483" s="14" t="s">
        <v>90</v>
      </c>
      <c r="AW483" s="14" t="s">
        <v>42</v>
      </c>
      <c r="AX483" s="14" t="s">
        <v>88</v>
      </c>
      <c r="AY483" s="245" t="s">
        <v>133</v>
      </c>
    </row>
    <row r="484" s="2" customFormat="1" ht="37.8" customHeight="1">
      <c r="A484" s="40"/>
      <c r="B484" s="41"/>
      <c r="C484" s="206" t="s">
        <v>571</v>
      </c>
      <c r="D484" s="206" t="s">
        <v>135</v>
      </c>
      <c r="E484" s="207" t="s">
        <v>572</v>
      </c>
      <c r="F484" s="208" t="s">
        <v>573</v>
      </c>
      <c r="G484" s="209" t="s">
        <v>226</v>
      </c>
      <c r="H484" s="210">
        <v>2</v>
      </c>
      <c r="I484" s="211"/>
      <c r="J484" s="212">
        <f>ROUND(I484*H484,2)</f>
        <v>0</v>
      </c>
      <c r="K484" s="208" t="s">
        <v>139</v>
      </c>
      <c r="L484" s="46"/>
      <c r="M484" s="213" t="s">
        <v>19</v>
      </c>
      <c r="N484" s="214" t="s">
        <v>51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303</v>
      </c>
      <c r="AT484" s="217" t="s">
        <v>135</v>
      </c>
      <c r="AU484" s="217" t="s">
        <v>90</v>
      </c>
      <c r="AY484" s="18" t="s">
        <v>133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88</v>
      </c>
      <c r="BK484" s="218">
        <f>ROUND(I484*H484,2)</f>
        <v>0</v>
      </c>
      <c r="BL484" s="18" t="s">
        <v>303</v>
      </c>
      <c r="BM484" s="217" t="s">
        <v>574</v>
      </c>
    </row>
    <row r="485" s="2" customFormat="1">
      <c r="A485" s="40"/>
      <c r="B485" s="41"/>
      <c r="C485" s="42"/>
      <c r="D485" s="219" t="s">
        <v>142</v>
      </c>
      <c r="E485" s="42"/>
      <c r="F485" s="220" t="s">
        <v>575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8" t="s">
        <v>142</v>
      </c>
      <c r="AU485" s="18" t="s">
        <v>90</v>
      </c>
    </row>
    <row r="486" s="13" customFormat="1">
      <c r="A486" s="13"/>
      <c r="B486" s="224"/>
      <c r="C486" s="225"/>
      <c r="D486" s="226" t="s">
        <v>144</v>
      </c>
      <c r="E486" s="227" t="s">
        <v>19</v>
      </c>
      <c r="F486" s="228" t="s">
        <v>507</v>
      </c>
      <c r="G486" s="225"/>
      <c r="H486" s="227" t="s">
        <v>19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144</v>
      </c>
      <c r="AU486" s="234" t="s">
        <v>90</v>
      </c>
      <c r="AV486" s="13" t="s">
        <v>88</v>
      </c>
      <c r="AW486" s="13" t="s">
        <v>42</v>
      </c>
      <c r="AX486" s="13" t="s">
        <v>80</v>
      </c>
      <c r="AY486" s="234" t="s">
        <v>133</v>
      </c>
    </row>
    <row r="487" s="13" customFormat="1">
      <c r="A487" s="13"/>
      <c r="B487" s="224"/>
      <c r="C487" s="225"/>
      <c r="D487" s="226" t="s">
        <v>144</v>
      </c>
      <c r="E487" s="227" t="s">
        <v>19</v>
      </c>
      <c r="F487" s="228" t="s">
        <v>508</v>
      </c>
      <c r="G487" s="225"/>
      <c r="H487" s="227" t="s">
        <v>19</v>
      </c>
      <c r="I487" s="229"/>
      <c r="J487" s="225"/>
      <c r="K487" s="225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144</v>
      </c>
      <c r="AU487" s="234" t="s">
        <v>90</v>
      </c>
      <c r="AV487" s="13" t="s">
        <v>88</v>
      </c>
      <c r="AW487" s="13" t="s">
        <v>42</v>
      </c>
      <c r="AX487" s="13" t="s">
        <v>80</v>
      </c>
      <c r="AY487" s="234" t="s">
        <v>133</v>
      </c>
    </row>
    <row r="488" s="14" customFormat="1">
      <c r="A488" s="14"/>
      <c r="B488" s="235"/>
      <c r="C488" s="236"/>
      <c r="D488" s="226" t="s">
        <v>144</v>
      </c>
      <c r="E488" s="237" t="s">
        <v>19</v>
      </c>
      <c r="F488" s="238" t="s">
        <v>509</v>
      </c>
      <c r="G488" s="236"/>
      <c r="H488" s="239">
        <v>2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144</v>
      </c>
      <c r="AU488" s="245" t="s">
        <v>90</v>
      </c>
      <c r="AV488" s="14" t="s">
        <v>90</v>
      </c>
      <c r="AW488" s="14" t="s">
        <v>42</v>
      </c>
      <c r="AX488" s="14" t="s">
        <v>88</v>
      </c>
      <c r="AY488" s="245" t="s">
        <v>133</v>
      </c>
    </row>
    <row r="489" s="2" customFormat="1" ht="37.8" customHeight="1">
      <c r="A489" s="40"/>
      <c r="B489" s="41"/>
      <c r="C489" s="206" t="s">
        <v>576</v>
      </c>
      <c r="D489" s="206" t="s">
        <v>135</v>
      </c>
      <c r="E489" s="207" t="s">
        <v>577</v>
      </c>
      <c r="F489" s="208" t="s">
        <v>578</v>
      </c>
      <c r="G489" s="209" t="s">
        <v>226</v>
      </c>
      <c r="H489" s="210">
        <v>2</v>
      </c>
      <c r="I489" s="211"/>
      <c r="J489" s="212">
        <f>ROUND(I489*H489,2)</f>
        <v>0</v>
      </c>
      <c r="K489" s="208" t="s">
        <v>139</v>
      </c>
      <c r="L489" s="46"/>
      <c r="M489" s="213" t="s">
        <v>19</v>
      </c>
      <c r="N489" s="214" t="s">
        <v>51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303</v>
      </c>
      <c r="AT489" s="217" t="s">
        <v>135</v>
      </c>
      <c r="AU489" s="217" t="s">
        <v>90</v>
      </c>
      <c r="AY489" s="18" t="s">
        <v>133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8" t="s">
        <v>88</v>
      </c>
      <c r="BK489" s="218">
        <f>ROUND(I489*H489,2)</f>
        <v>0</v>
      </c>
      <c r="BL489" s="18" t="s">
        <v>303</v>
      </c>
      <c r="BM489" s="217" t="s">
        <v>579</v>
      </c>
    </row>
    <row r="490" s="2" customFormat="1">
      <c r="A490" s="40"/>
      <c r="B490" s="41"/>
      <c r="C490" s="42"/>
      <c r="D490" s="219" t="s">
        <v>142</v>
      </c>
      <c r="E490" s="42"/>
      <c r="F490" s="220" t="s">
        <v>580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8" t="s">
        <v>142</v>
      </c>
      <c r="AU490" s="18" t="s">
        <v>90</v>
      </c>
    </row>
    <row r="491" s="13" customFormat="1">
      <c r="A491" s="13"/>
      <c r="B491" s="224"/>
      <c r="C491" s="225"/>
      <c r="D491" s="226" t="s">
        <v>144</v>
      </c>
      <c r="E491" s="227" t="s">
        <v>19</v>
      </c>
      <c r="F491" s="228" t="s">
        <v>507</v>
      </c>
      <c r="G491" s="225"/>
      <c r="H491" s="227" t="s">
        <v>19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144</v>
      </c>
      <c r="AU491" s="234" t="s">
        <v>90</v>
      </c>
      <c r="AV491" s="13" t="s">
        <v>88</v>
      </c>
      <c r="AW491" s="13" t="s">
        <v>42</v>
      </c>
      <c r="AX491" s="13" t="s">
        <v>80</v>
      </c>
      <c r="AY491" s="234" t="s">
        <v>133</v>
      </c>
    </row>
    <row r="492" s="13" customFormat="1">
      <c r="A492" s="13"/>
      <c r="B492" s="224"/>
      <c r="C492" s="225"/>
      <c r="D492" s="226" t="s">
        <v>144</v>
      </c>
      <c r="E492" s="227" t="s">
        <v>19</v>
      </c>
      <c r="F492" s="228" t="s">
        <v>508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144</v>
      </c>
      <c r="AU492" s="234" t="s">
        <v>90</v>
      </c>
      <c r="AV492" s="13" t="s">
        <v>88</v>
      </c>
      <c r="AW492" s="13" t="s">
        <v>42</v>
      </c>
      <c r="AX492" s="13" t="s">
        <v>80</v>
      </c>
      <c r="AY492" s="234" t="s">
        <v>133</v>
      </c>
    </row>
    <row r="493" s="14" customFormat="1">
      <c r="A493" s="14"/>
      <c r="B493" s="235"/>
      <c r="C493" s="236"/>
      <c r="D493" s="226" t="s">
        <v>144</v>
      </c>
      <c r="E493" s="237" t="s">
        <v>19</v>
      </c>
      <c r="F493" s="238" t="s">
        <v>509</v>
      </c>
      <c r="G493" s="236"/>
      <c r="H493" s="239">
        <v>2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144</v>
      </c>
      <c r="AU493" s="245" t="s">
        <v>90</v>
      </c>
      <c r="AV493" s="14" t="s">
        <v>90</v>
      </c>
      <c r="AW493" s="14" t="s">
        <v>42</v>
      </c>
      <c r="AX493" s="14" t="s">
        <v>88</v>
      </c>
      <c r="AY493" s="245" t="s">
        <v>133</v>
      </c>
    </row>
    <row r="494" s="2" customFormat="1" ht="37.8" customHeight="1">
      <c r="A494" s="40"/>
      <c r="B494" s="41"/>
      <c r="C494" s="206" t="s">
        <v>581</v>
      </c>
      <c r="D494" s="206" t="s">
        <v>135</v>
      </c>
      <c r="E494" s="207" t="s">
        <v>582</v>
      </c>
      <c r="F494" s="208" t="s">
        <v>583</v>
      </c>
      <c r="G494" s="209" t="s">
        <v>226</v>
      </c>
      <c r="H494" s="210">
        <v>2</v>
      </c>
      <c r="I494" s="211"/>
      <c r="J494" s="212">
        <f>ROUND(I494*H494,2)</f>
        <v>0</v>
      </c>
      <c r="K494" s="208" t="s">
        <v>139</v>
      </c>
      <c r="L494" s="46"/>
      <c r="M494" s="213" t="s">
        <v>19</v>
      </c>
      <c r="N494" s="214" t="s">
        <v>51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303</v>
      </c>
      <c r="AT494" s="217" t="s">
        <v>135</v>
      </c>
      <c r="AU494" s="217" t="s">
        <v>90</v>
      </c>
      <c r="AY494" s="18" t="s">
        <v>133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88</v>
      </c>
      <c r="BK494" s="218">
        <f>ROUND(I494*H494,2)</f>
        <v>0</v>
      </c>
      <c r="BL494" s="18" t="s">
        <v>303</v>
      </c>
      <c r="BM494" s="217" t="s">
        <v>584</v>
      </c>
    </row>
    <row r="495" s="2" customFormat="1">
      <c r="A495" s="40"/>
      <c r="B495" s="41"/>
      <c r="C495" s="42"/>
      <c r="D495" s="219" t="s">
        <v>142</v>
      </c>
      <c r="E495" s="42"/>
      <c r="F495" s="220" t="s">
        <v>585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8" t="s">
        <v>142</v>
      </c>
      <c r="AU495" s="18" t="s">
        <v>90</v>
      </c>
    </row>
    <row r="496" s="13" customFormat="1">
      <c r="A496" s="13"/>
      <c r="B496" s="224"/>
      <c r="C496" s="225"/>
      <c r="D496" s="226" t="s">
        <v>144</v>
      </c>
      <c r="E496" s="227" t="s">
        <v>19</v>
      </c>
      <c r="F496" s="228" t="s">
        <v>507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144</v>
      </c>
      <c r="AU496" s="234" t="s">
        <v>90</v>
      </c>
      <c r="AV496" s="13" t="s">
        <v>88</v>
      </c>
      <c r="AW496" s="13" t="s">
        <v>42</v>
      </c>
      <c r="AX496" s="13" t="s">
        <v>80</v>
      </c>
      <c r="AY496" s="234" t="s">
        <v>133</v>
      </c>
    </row>
    <row r="497" s="13" customFormat="1">
      <c r="A497" s="13"/>
      <c r="B497" s="224"/>
      <c r="C497" s="225"/>
      <c r="D497" s="226" t="s">
        <v>144</v>
      </c>
      <c r="E497" s="227" t="s">
        <v>19</v>
      </c>
      <c r="F497" s="228" t="s">
        <v>508</v>
      </c>
      <c r="G497" s="225"/>
      <c r="H497" s="227" t="s">
        <v>19</v>
      </c>
      <c r="I497" s="229"/>
      <c r="J497" s="225"/>
      <c r="K497" s="225"/>
      <c r="L497" s="230"/>
      <c r="M497" s="231"/>
      <c r="N497" s="232"/>
      <c r="O497" s="232"/>
      <c r="P497" s="232"/>
      <c r="Q497" s="232"/>
      <c r="R497" s="232"/>
      <c r="S497" s="232"/>
      <c r="T497" s="23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4" t="s">
        <v>144</v>
      </c>
      <c r="AU497" s="234" t="s">
        <v>90</v>
      </c>
      <c r="AV497" s="13" t="s">
        <v>88</v>
      </c>
      <c r="AW497" s="13" t="s">
        <v>42</v>
      </c>
      <c r="AX497" s="13" t="s">
        <v>80</v>
      </c>
      <c r="AY497" s="234" t="s">
        <v>133</v>
      </c>
    </row>
    <row r="498" s="14" customFormat="1">
      <c r="A498" s="14"/>
      <c r="B498" s="235"/>
      <c r="C498" s="236"/>
      <c r="D498" s="226" t="s">
        <v>144</v>
      </c>
      <c r="E498" s="237" t="s">
        <v>19</v>
      </c>
      <c r="F498" s="238" t="s">
        <v>509</v>
      </c>
      <c r="G498" s="236"/>
      <c r="H498" s="239">
        <v>2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144</v>
      </c>
      <c r="AU498" s="245" t="s">
        <v>90</v>
      </c>
      <c r="AV498" s="14" t="s">
        <v>90</v>
      </c>
      <c r="AW498" s="14" t="s">
        <v>42</v>
      </c>
      <c r="AX498" s="14" t="s">
        <v>88</v>
      </c>
      <c r="AY498" s="245" t="s">
        <v>133</v>
      </c>
    </row>
    <row r="499" s="2" customFormat="1" ht="16.5" customHeight="1">
      <c r="A499" s="40"/>
      <c r="B499" s="41"/>
      <c r="C499" s="257" t="s">
        <v>586</v>
      </c>
      <c r="D499" s="257" t="s">
        <v>231</v>
      </c>
      <c r="E499" s="258" t="s">
        <v>238</v>
      </c>
      <c r="F499" s="259" t="s">
        <v>239</v>
      </c>
      <c r="G499" s="260" t="s">
        <v>218</v>
      </c>
      <c r="H499" s="261">
        <v>3.7679999999999998</v>
      </c>
      <c r="I499" s="262"/>
      <c r="J499" s="263">
        <f>ROUND(I499*H499,2)</f>
        <v>0</v>
      </c>
      <c r="K499" s="259" t="s">
        <v>139</v>
      </c>
      <c r="L499" s="264"/>
      <c r="M499" s="265" t="s">
        <v>19</v>
      </c>
      <c r="N499" s="266" t="s">
        <v>51</v>
      </c>
      <c r="O499" s="86"/>
      <c r="P499" s="215">
        <f>O499*H499</f>
        <v>0</v>
      </c>
      <c r="Q499" s="215">
        <v>8.0000000000000007E-05</v>
      </c>
      <c r="R499" s="215">
        <f>Q499*H499</f>
        <v>0.00030143999999999999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317</v>
      </c>
      <c r="AT499" s="217" t="s">
        <v>231</v>
      </c>
      <c r="AU499" s="217" t="s">
        <v>90</v>
      </c>
      <c r="AY499" s="18" t="s">
        <v>133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8" t="s">
        <v>88</v>
      </c>
      <c r="BK499" s="218">
        <f>ROUND(I499*H499,2)</f>
        <v>0</v>
      </c>
      <c r="BL499" s="18" t="s">
        <v>303</v>
      </c>
      <c r="BM499" s="217" t="s">
        <v>587</v>
      </c>
    </row>
    <row r="500" s="13" customFormat="1">
      <c r="A500" s="13"/>
      <c r="B500" s="224"/>
      <c r="C500" s="225"/>
      <c r="D500" s="226" t="s">
        <v>144</v>
      </c>
      <c r="E500" s="227" t="s">
        <v>19</v>
      </c>
      <c r="F500" s="228" t="s">
        <v>507</v>
      </c>
      <c r="G500" s="225"/>
      <c r="H500" s="227" t="s">
        <v>19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144</v>
      </c>
      <c r="AU500" s="234" t="s">
        <v>90</v>
      </c>
      <c r="AV500" s="13" t="s">
        <v>88</v>
      </c>
      <c r="AW500" s="13" t="s">
        <v>42</v>
      </c>
      <c r="AX500" s="13" t="s">
        <v>80</v>
      </c>
      <c r="AY500" s="234" t="s">
        <v>133</v>
      </c>
    </row>
    <row r="501" s="13" customFormat="1">
      <c r="A501" s="13"/>
      <c r="B501" s="224"/>
      <c r="C501" s="225"/>
      <c r="D501" s="226" t="s">
        <v>144</v>
      </c>
      <c r="E501" s="227" t="s">
        <v>19</v>
      </c>
      <c r="F501" s="228" t="s">
        <v>588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144</v>
      </c>
      <c r="AU501" s="234" t="s">
        <v>90</v>
      </c>
      <c r="AV501" s="13" t="s">
        <v>88</v>
      </c>
      <c r="AW501" s="13" t="s">
        <v>42</v>
      </c>
      <c r="AX501" s="13" t="s">
        <v>80</v>
      </c>
      <c r="AY501" s="234" t="s">
        <v>133</v>
      </c>
    </row>
    <row r="502" s="14" customFormat="1">
      <c r="A502" s="14"/>
      <c r="B502" s="235"/>
      <c r="C502" s="236"/>
      <c r="D502" s="226" t="s">
        <v>144</v>
      </c>
      <c r="E502" s="237" t="s">
        <v>19</v>
      </c>
      <c r="F502" s="238" t="s">
        <v>589</v>
      </c>
      <c r="G502" s="236"/>
      <c r="H502" s="239">
        <v>1.8839999999999999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144</v>
      </c>
      <c r="AU502" s="245" t="s">
        <v>90</v>
      </c>
      <c r="AV502" s="14" t="s">
        <v>90</v>
      </c>
      <c r="AW502" s="14" t="s">
        <v>42</v>
      </c>
      <c r="AX502" s="14" t="s">
        <v>80</v>
      </c>
      <c r="AY502" s="245" t="s">
        <v>133</v>
      </c>
    </row>
    <row r="503" s="13" customFormat="1">
      <c r="A503" s="13"/>
      <c r="B503" s="224"/>
      <c r="C503" s="225"/>
      <c r="D503" s="226" t="s">
        <v>144</v>
      </c>
      <c r="E503" s="227" t="s">
        <v>19</v>
      </c>
      <c r="F503" s="228" t="s">
        <v>590</v>
      </c>
      <c r="G503" s="225"/>
      <c r="H503" s="227" t="s">
        <v>19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144</v>
      </c>
      <c r="AU503" s="234" t="s">
        <v>90</v>
      </c>
      <c r="AV503" s="13" t="s">
        <v>88</v>
      </c>
      <c r="AW503" s="13" t="s">
        <v>42</v>
      </c>
      <c r="AX503" s="13" t="s">
        <v>80</v>
      </c>
      <c r="AY503" s="234" t="s">
        <v>133</v>
      </c>
    </row>
    <row r="504" s="14" customFormat="1">
      <c r="A504" s="14"/>
      <c r="B504" s="235"/>
      <c r="C504" s="236"/>
      <c r="D504" s="226" t="s">
        <v>144</v>
      </c>
      <c r="E504" s="237" t="s">
        <v>19</v>
      </c>
      <c r="F504" s="238" t="s">
        <v>589</v>
      </c>
      <c r="G504" s="236"/>
      <c r="H504" s="239">
        <v>1.8839999999999999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144</v>
      </c>
      <c r="AU504" s="245" t="s">
        <v>90</v>
      </c>
      <c r="AV504" s="14" t="s">
        <v>90</v>
      </c>
      <c r="AW504" s="14" t="s">
        <v>42</v>
      </c>
      <c r="AX504" s="14" t="s">
        <v>80</v>
      </c>
      <c r="AY504" s="245" t="s">
        <v>133</v>
      </c>
    </row>
    <row r="505" s="15" customFormat="1">
      <c r="A505" s="15"/>
      <c r="B505" s="246"/>
      <c r="C505" s="247"/>
      <c r="D505" s="226" t="s">
        <v>144</v>
      </c>
      <c r="E505" s="248" t="s">
        <v>19</v>
      </c>
      <c r="F505" s="249" t="s">
        <v>150</v>
      </c>
      <c r="G505" s="247"/>
      <c r="H505" s="250">
        <v>3.7679999999999998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6" t="s">
        <v>144</v>
      </c>
      <c r="AU505" s="256" t="s">
        <v>90</v>
      </c>
      <c r="AV505" s="15" t="s">
        <v>140</v>
      </c>
      <c r="AW505" s="15" t="s">
        <v>42</v>
      </c>
      <c r="AX505" s="15" t="s">
        <v>88</v>
      </c>
      <c r="AY505" s="256" t="s">
        <v>133</v>
      </c>
    </row>
    <row r="506" s="2" customFormat="1" ht="24.15" customHeight="1">
      <c r="A506" s="40"/>
      <c r="B506" s="41"/>
      <c r="C506" s="257" t="s">
        <v>591</v>
      </c>
      <c r="D506" s="257" t="s">
        <v>231</v>
      </c>
      <c r="E506" s="258" t="s">
        <v>232</v>
      </c>
      <c r="F506" s="259" t="s">
        <v>233</v>
      </c>
      <c r="G506" s="260" t="s">
        <v>234</v>
      </c>
      <c r="H506" s="261">
        <v>0.059999999999999998</v>
      </c>
      <c r="I506" s="262"/>
      <c r="J506" s="263">
        <f>ROUND(I506*H506,2)</f>
        <v>0</v>
      </c>
      <c r="K506" s="259" t="s">
        <v>139</v>
      </c>
      <c r="L506" s="264"/>
      <c r="M506" s="265" t="s">
        <v>19</v>
      </c>
      <c r="N506" s="266" t="s">
        <v>51</v>
      </c>
      <c r="O506" s="86"/>
      <c r="P506" s="215">
        <f>O506*H506</f>
        <v>0</v>
      </c>
      <c r="Q506" s="215">
        <v>0.00050000000000000001</v>
      </c>
      <c r="R506" s="215">
        <f>Q506*H506</f>
        <v>3.0000000000000001E-05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317</v>
      </c>
      <c r="AT506" s="217" t="s">
        <v>231</v>
      </c>
      <c r="AU506" s="217" t="s">
        <v>90</v>
      </c>
      <c r="AY506" s="18" t="s">
        <v>133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8" t="s">
        <v>88</v>
      </c>
      <c r="BK506" s="218">
        <f>ROUND(I506*H506,2)</f>
        <v>0</v>
      </c>
      <c r="BL506" s="18" t="s">
        <v>303</v>
      </c>
      <c r="BM506" s="217" t="s">
        <v>592</v>
      </c>
    </row>
    <row r="507" s="13" customFormat="1">
      <c r="A507" s="13"/>
      <c r="B507" s="224"/>
      <c r="C507" s="225"/>
      <c r="D507" s="226" t="s">
        <v>144</v>
      </c>
      <c r="E507" s="227" t="s">
        <v>19</v>
      </c>
      <c r="F507" s="228" t="s">
        <v>507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144</v>
      </c>
      <c r="AU507" s="234" t="s">
        <v>90</v>
      </c>
      <c r="AV507" s="13" t="s">
        <v>88</v>
      </c>
      <c r="AW507" s="13" t="s">
        <v>42</v>
      </c>
      <c r="AX507" s="13" t="s">
        <v>80</v>
      </c>
      <c r="AY507" s="234" t="s">
        <v>133</v>
      </c>
    </row>
    <row r="508" s="13" customFormat="1">
      <c r="A508" s="13"/>
      <c r="B508" s="224"/>
      <c r="C508" s="225"/>
      <c r="D508" s="226" t="s">
        <v>144</v>
      </c>
      <c r="E508" s="227" t="s">
        <v>19</v>
      </c>
      <c r="F508" s="228" t="s">
        <v>588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144</v>
      </c>
      <c r="AU508" s="234" t="s">
        <v>90</v>
      </c>
      <c r="AV508" s="13" t="s">
        <v>88</v>
      </c>
      <c r="AW508" s="13" t="s">
        <v>42</v>
      </c>
      <c r="AX508" s="13" t="s">
        <v>80</v>
      </c>
      <c r="AY508" s="234" t="s">
        <v>133</v>
      </c>
    </row>
    <row r="509" s="14" customFormat="1">
      <c r="A509" s="14"/>
      <c r="B509" s="235"/>
      <c r="C509" s="236"/>
      <c r="D509" s="226" t="s">
        <v>144</v>
      </c>
      <c r="E509" s="237" t="s">
        <v>19</v>
      </c>
      <c r="F509" s="238" t="s">
        <v>593</v>
      </c>
      <c r="G509" s="236"/>
      <c r="H509" s="239">
        <v>0.029999999999999999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144</v>
      </c>
      <c r="AU509" s="245" t="s">
        <v>90</v>
      </c>
      <c r="AV509" s="14" t="s">
        <v>90</v>
      </c>
      <c r="AW509" s="14" t="s">
        <v>42</v>
      </c>
      <c r="AX509" s="14" t="s">
        <v>80</v>
      </c>
      <c r="AY509" s="245" t="s">
        <v>133</v>
      </c>
    </row>
    <row r="510" s="13" customFormat="1">
      <c r="A510" s="13"/>
      <c r="B510" s="224"/>
      <c r="C510" s="225"/>
      <c r="D510" s="226" t="s">
        <v>144</v>
      </c>
      <c r="E510" s="227" t="s">
        <v>19</v>
      </c>
      <c r="F510" s="228" t="s">
        <v>590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144</v>
      </c>
      <c r="AU510" s="234" t="s">
        <v>90</v>
      </c>
      <c r="AV510" s="13" t="s">
        <v>88</v>
      </c>
      <c r="AW510" s="13" t="s">
        <v>42</v>
      </c>
      <c r="AX510" s="13" t="s">
        <v>80</v>
      </c>
      <c r="AY510" s="234" t="s">
        <v>133</v>
      </c>
    </row>
    <row r="511" s="14" customFormat="1">
      <c r="A511" s="14"/>
      <c r="B511" s="235"/>
      <c r="C511" s="236"/>
      <c r="D511" s="226" t="s">
        <v>144</v>
      </c>
      <c r="E511" s="237" t="s">
        <v>19</v>
      </c>
      <c r="F511" s="238" t="s">
        <v>593</v>
      </c>
      <c r="G511" s="236"/>
      <c r="H511" s="239">
        <v>0.029999999999999999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144</v>
      </c>
      <c r="AU511" s="245" t="s">
        <v>90</v>
      </c>
      <c r="AV511" s="14" t="s">
        <v>90</v>
      </c>
      <c r="AW511" s="14" t="s">
        <v>42</v>
      </c>
      <c r="AX511" s="14" t="s">
        <v>80</v>
      </c>
      <c r="AY511" s="245" t="s">
        <v>133</v>
      </c>
    </row>
    <row r="512" s="15" customFormat="1">
      <c r="A512" s="15"/>
      <c r="B512" s="246"/>
      <c r="C512" s="247"/>
      <c r="D512" s="226" t="s">
        <v>144</v>
      </c>
      <c r="E512" s="248" t="s">
        <v>19</v>
      </c>
      <c r="F512" s="249" t="s">
        <v>150</v>
      </c>
      <c r="G512" s="247"/>
      <c r="H512" s="250">
        <v>0.059999999999999998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144</v>
      </c>
      <c r="AU512" s="256" t="s">
        <v>90</v>
      </c>
      <c r="AV512" s="15" t="s">
        <v>140</v>
      </c>
      <c r="AW512" s="15" t="s">
        <v>42</v>
      </c>
      <c r="AX512" s="15" t="s">
        <v>88</v>
      </c>
      <c r="AY512" s="256" t="s">
        <v>133</v>
      </c>
    </row>
    <row r="513" s="2" customFormat="1" ht="16.5" customHeight="1">
      <c r="A513" s="40"/>
      <c r="B513" s="41"/>
      <c r="C513" s="206" t="s">
        <v>594</v>
      </c>
      <c r="D513" s="206" t="s">
        <v>135</v>
      </c>
      <c r="E513" s="207" t="s">
        <v>595</v>
      </c>
      <c r="F513" s="208" t="s">
        <v>596</v>
      </c>
      <c r="G513" s="209" t="s">
        <v>226</v>
      </c>
      <c r="H513" s="210">
        <v>2</v>
      </c>
      <c r="I513" s="211"/>
      <c r="J513" s="212">
        <f>ROUND(I513*H513,2)</f>
        <v>0</v>
      </c>
      <c r="K513" s="208" t="s">
        <v>139</v>
      </c>
      <c r="L513" s="46"/>
      <c r="M513" s="213" t="s">
        <v>19</v>
      </c>
      <c r="N513" s="214" t="s">
        <v>51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303</v>
      </c>
      <c r="AT513" s="217" t="s">
        <v>135</v>
      </c>
      <c r="AU513" s="217" t="s">
        <v>90</v>
      </c>
      <c r="AY513" s="18" t="s">
        <v>133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8" t="s">
        <v>88</v>
      </c>
      <c r="BK513" s="218">
        <f>ROUND(I513*H513,2)</f>
        <v>0</v>
      </c>
      <c r="BL513" s="18" t="s">
        <v>303</v>
      </c>
      <c r="BM513" s="217" t="s">
        <v>597</v>
      </c>
    </row>
    <row r="514" s="2" customFormat="1">
      <c r="A514" s="40"/>
      <c r="B514" s="41"/>
      <c r="C514" s="42"/>
      <c r="D514" s="219" t="s">
        <v>142</v>
      </c>
      <c r="E514" s="42"/>
      <c r="F514" s="220" t="s">
        <v>598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8" t="s">
        <v>142</v>
      </c>
      <c r="AU514" s="18" t="s">
        <v>90</v>
      </c>
    </row>
    <row r="515" s="13" customFormat="1">
      <c r="A515" s="13"/>
      <c r="B515" s="224"/>
      <c r="C515" s="225"/>
      <c r="D515" s="226" t="s">
        <v>144</v>
      </c>
      <c r="E515" s="227" t="s">
        <v>19</v>
      </c>
      <c r="F515" s="228" t="s">
        <v>507</v>
      </c>
      <c r="G515" s="225"/>
      <c r="H515" s="227" t="s">
        <v>19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144</v>
      </c>
      <c r="AU515" s="234" t="s">
        <v>90</v>
      </c>
      <c r="AV515" s="13" t="s">
        <v>88</v>
      </c>
      <c r="AW515" s="13" t="s">
        <v>42</v>
      </c>
      <c r="AX515" s="13" t="s">
        <v>80</v>
      </c>
      <c r="AY515" s="234" t="s">
        <v>133</v>
      </c>
    </row>
    <row r="516" s="13" customFormat="1">
      <c r="A516" s="13"/>
      <c r="B516" s="224"/>
      <c r="C516" s="225"/>
      <c r="D516" s="226" t="s">
        <v>144</v>
      </c>
      <c r="E516" s="227" t="s">
        <v>19</v>
      </c>
      <c r="F516" s="228" t="s">
        <v>508</v>
      </c>
      <c r="G516" s="225"/>
      <c r="H516" s="227" t="s">
        <v>19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144</v>
      </c>
      <c r="AU516" s="234" t="s">
        <v>90</v>
      </c>
      <c r="AV516" s="13" t="s">
        <v>88</v>
      </c>
      <c r="AW516" s="13" t="s">
        <v>42</v>
      </c>
      <c r="AX516" s="13" t="s">
        <v>80</v>
      </c>
      <c r="AY516" s="234" t="s">
        <v>133</v>
      </c>
    </row>
    <row r="517" s="14" customFormat="1">
      <c r="A517" s="14"/>
      <c r="B517" s="235"/>
      <c r="C517" s="236"/>
      <c r="D517" s="226" t="s">
        <v>144</v>
      </c>
      <c r="E517" s="237" t="s">
        <v>19</v>
      </c>
      <c r="F517" s="238" t="s">
        <v>509</v>
      </c>
      <c r="G517" s="236"/>
      <c r="H517" s="239">
        <v>2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144</v>
      </c>
      <c r="AU517" s="245" t="s">
        <v>90</v>
      </c>
      <c r="AV517" s="14" t="s">
        <v>90</v>
      </c>
      <c r="AW517" s="14" t="s">
        <v>42</v>
      </c>
      <c r="AX517" s="14" t="s">
        <v>88</v>
      </c>
      <c r="AY517" s="245" t="s">
        <v>133</v>
      </c>
    </row>
    <row r="518" s="2" customFormat="1" ht="16.5" customHeight="1">
      <c r="A518" s="40"/>
      <c r="B518" s="41"/>
      <c r="C518" s="257" t="s">
        <v>599</v>
      </c>
      <c r="D518" s="257" t="s">
        <v>231</v>
      </c>
      <c r="E518" s="258" t="s">
        <v>600</v>
      </c>
      <c r="F518" s="259" t="s">
        <v>601</v>
      </c>
      <c r="G518" s="260" t="s">
        <v>226</v>
      </c>
      <c r="H518" s="261">
        <v>2</v>
      </c>
      <c r="I518" s="262"/>
      <c r="J518" s="263">
        <f>ROUND(I518*H518,2)</f>
        <v>0</v>
      </c>
      <c r="K518" s="259" t="s">
        <v>435</v>
      </c>
      <c r="L518" s="264"/>
      <c r="M518" s="265" t="s">
        <v>19</v>
      </c>
      <c r="N518" s="266" t="s">
        <v>51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317</v>
      </c>
      <c r="AT518" s="217" t="s">
        <v>231</v>
      </c>
      <c r="AU518" s="217" t="s">
        <v>90</v>
      </c>
      <c r="AY518" s="18" t="s">
        <v>133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8" t="s">
        <v>88</v>
      </c>
      <c r="BK518" s="218">
        <f>ROUND(I518*H518,2)</f>
        <v>0</v>
      </c>
      <c r="BL518" s="18" t="s">
        <v>303</v>
      </c>
      <c r="BM518" s="217" t="s">
        <v>602</v>
      </c>
    </row>
    <row r="519" s="13" customFormat="1">
      <c r="A519" s="13"/>
      <c r="B519" s="224"/>
      <c r="C519" s="225"/>
      <c r="D519" s="226" t="s">
        <v>144</v>
      </c>
      <c r="E519" s="227" t="s">
        <v>19</v>
      </c>
      <c r="F519" s="228" t="s">
        <v>507</v>
      </c>
      <c r="G519" s="225"/>
      <c r="H519" s="227" t="s">
        <v>19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144</v>
      </c>
      <c r="AU519" s="234" t="s">
        <v>90</v>
      </c>
      <c r="AV519" s="13" t="s">
        <v>88</v>
      </c>
      <c r="AW519" s="13" t="s">
        <v>42</v>
      </c>
      <c r="AX519" s="13" t="s">
        <v>80</v>
      </c>
      <c r="AY519" s="234" t="s">
        <v>133</v>
      </c>
    </row>
    <row r="520" s="13" customFormat="1">
      <c r="A520" s="13"/>
      <c r="B520" s="224"/>
      <c r="C520" s="225"/>
      <c r="D520" s="226" t="s">
        <v>144</v>
      </c>
      <c r="E520" s="227" t="s">
        <v>19</v>
      </c>
      <c r="F520" s="228" t="s">
        <v>508</v>
      </c>
      <c r="G520" s="225"/>
      <c r="H520" s="227" t="s">
        <v>19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144</v>
      </c>
      <c r="AU520" s="234" t="s">
        <v>90</v>
      </c>
      <c r="AV520" s="13" t="s">
        <v>88</v>
      </c>
      <c r="AW520" s="13" t="s">
        <v>42</v>
      </c>
      <c r="AX520" s="13" t="s">
        <v>80</v>
      </c>
      <c r="AY520" s="234" t="s">
        <v>133</v>
      </c>
    </row>
    <row r="521" s="14" customFormat="1">
      <c r="A521" s="14"/>
      <c r="B521" s="235"/>
      <c r="C521" s="236"/>
      <c r="D521" s="226" t="s">
        <v>144</v>
      </c>
      <c r="E521" s="237" t="s">
        <v>19</v>
      </c>
      <c r="F521" s="238" t="s">
        <v>509</v>
      </c>
      <c r="G521" s="236"/>
      <c r="H521" s="239">
        <v>2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144</v>
      </c>
      <c r="AU521" s="245" t="s">
        <v>90</v>
      </c>
      <c r="AV521" s="14" t="s">
        <v>90</v>
      </c>
      <c r="AW521" s="14" t="s">
        <v>42</v>
      </c>
      <c r="AX521" s="14" t="s">
        <v>88</v>
      </c>
      <c r="AY521" s="245" t="s">
        <v>133</v>
      </c>
    </row>
    <row r="522" s="2" customFormat="1" ht="16.5" customHeight="1">
      <c r="A522" s="40"/>
      <c r="B522" s="41"/>
      <c r="C522" s="257" t="s">
        <v>603</v>
      </c>
      <c r="D522" s="257" t="s">
        <v>231</v>
      </c>
      <c r="E522" s="258" t="s">
        <v>604</v>
      </c>
      <c r="F522" s="259" t="s">
        <v>605</v>
      </c>
      <c r="G522" s="260" t="s">
        <v>226</v>
      </c>
      <c r="H522" s="261">
        <v>1</v>
      </c>
      <c r="I522" s="262"/>
      <c r="J522" s="263">
        <f>ROUND(I522*H522,2)</f>
        <v>0</v>
      </c>
      <c r="K522" s="259" t="s">
        <v>435</v>
      </c>
      <c r="L522" s="264"/>
      <c r="M522" s="265" t="s">
        <v>19</v>
      </c>
      <c r="N522" s="266" t="s">
        <v>51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317</v>
      </c>
      <c r="AT522" s="217" t="s">
        <v>231</v>
      </c>
      <c r="AU522" s="217" t="s">
        <v>90</v>
      </c>
      <c r="AY522" s="18" t="s">
        <v>133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8" t="s">
        <v>88</v>
      </c>
      <c r="BK522" s="218">
        <f>ROUND(I522*H522,2)</f>
        <v>0</v>
      </c>
      <c r="BL522" s="18" t="s">
        <v>303</v>
      </c>
      <c r="BM522" s="217" t="s">
        <v>606</v>
      </c>
    </row>
    <row r="523" s="13" customFormat="1">
      <c r="A523" s="13"/>
      <c r="B523" s="224"/>
      <c r="C523" s="225"/>
      <c r="D523" s="226" t="s">
        <v>144</v>
      </c>
      <c r="E523" s="227" t="s">
        <v>19</v>
      </c>
      <c r="F523" s="228" t="s">
        <v>607</v>
      </c>
      <c r="G523" s="225"/>
      <c r="H523" s="227" t="s">
        <v>19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144</v>
      </c>
      <c r="AU523" s="234" t="s">
        <v>90</v>
      </c>
      <c r="AV523" s="13" t="s">
        <v>88</v>
      </c>
      <c r="AW523" s="13" t="s">
        <v>42</v>
      </c>
      <c r="AX523" s="13" t="s">
        <v>80</v>
      </c>
      <c r="AY523" s="234" t="s">
        <v>133</v>
      </c>
    </row>
    <row r="524" s="14" customFormat="1">
      <c r="A524" s="14"/>
      <c r="B524" s="235"/>
      <c r="C524" s="236"/>
      <c r="D524" s="226" t="s">
        <v>144</v>
      </c>
      <c r="E524" s="237" t="s">
        <v>19</v>
      </c>
      <c r="F524" s="238" t="s">
        <v>88</v>
      </c>
      <c r="G524" s="236"/>
      <c r="H524" s="239">
        <v>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144</v>
      </c>
      <c r="AU524" s="245" t="s">
        <v>90</v>
      </c>
      <c r="AV524" s="14" t="s">
        <v>90</v>
      </c>
      <c r="AW524" s="14" t="s">
        <v>42</v>
      </c>
      <c r="AX524" s="14" t="s">
        <v>88</v>
      </c>
      <c r="AY524" s="245" t="s">
        <v>133</v>
      </c>
    </row>
    <row r="525" s="2" customFormat="1" ht="33" customHeight="1">
      <c r="A525" s="40"/>
      <c r="B525" s="41"/>
      <c r="C525" s="206" t="s">
        <v>608</v>
      </c>
      <c r="D525" s="206" t="s">
        <v>135</v>
      </c>
      <c r="E525" s="207" t="s">
        <v>609</v>
      </c>
      <c r="F525" s="208" t="s">
        <v>610</v>
      </c>
      <c r="G525" s="209" t="s">
        <v>226</v>
      </c>
      <c r="H525" s="210">
        <v>1</v>
      </c>
      <c r="I525" s="211"/>
      <c r="J525" s="212">
        <f>ROUND(I525*H525,2)</f>
        <v>0</v>
      </c>
      <c r="K525" s="208" t="s">
        <v>139</v>
      </c>
      <c r="L525" s="46"/>
      <c r="M525" s="213" t="s">
        <v>19</v>
      </c>
      <c r="N525" s="214" t="s">
        <v>51</v>
      </c>
      <c r="O525" s="86"/>
      <c r="P525" s="215">
        <f>O525*H525</f>
        <v>0</v>
      </c>
      <c r="Q525" s="215">
        <v>0</v>
      </c>
      <c r="R525" s="215">
        <f>Q525*H525</f>
        <v>0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303</v>
      </c>
      <c r="AT525" s="217" t="s">
        <v>135</v>
      </c>
      <c r="AU525" s="217" t="s">
        <v>90</v>
      </c>
      <c r="AY525" s="18" t="s">
        <v>133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8" t="s">
        <v>88</v>
      </c>
      <c r="BK525" s="218">
        <f>ROUND(I525*H525,2)</f>
        <v>0</v>
      </c>
      <c r="BL525" s="18" t="s">
        <v>303</v>
      </c>
      <c r="BM525" s="217" t="s">
        <v>611</v>
      </c>
    </row>
    <row r="526" s="2" customFormat="1">
      <c r="A526" s="40"/>
      <c r="B526" s="41"/>
      <c r="C526" s="42"/>
      <c r="D526" s="219" t="s">
        <v>142</v>
      </c>
      <c r="E526" s="42"/>
      <c r="F526" s="220" t="s">
        <v>612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8" t="s">
        <v>142</v>
      </c>
      <c r="AU526" s="18" t="s">
        <v>90</v>
      </c>
    </row>
    <row r="527" s="13" customFormat="1">
      <c r="A527" s="13"/>
      <c r="B527" s="224"/>
      <c r="C527" s="225"/>
      <c r="D527" s="226" t="s">
        <v>144</v>
      </c>
      <c r="E527" s="227" t="s">
        <v>19</v>
      </c>
      <c r="F527" s="228" t="s">
        <v>507</v>
      </c>
      <c r="G527" s="225"/>
      <c r="H527" s="227" t="s">
        <v>19</v>
      </c>
      <c r="I527" s="229"/>
      <c r="J527" s="225"/>
      <c r="K527" s="225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144</v>
      </c>
      <c r="AU527" s="234" t="s">
        <v>90</v>
      </c>
      <c r="AV527" s="13" t="s">
        <v>88</v>
      </c>
      <c r="AW527" s="13" t="s">
        <v>42</v>
      </c>
      <c r="AX527" s="13" t="s">
        <v>80</v>
      </c>
      <c r="AY527" s="234" t="s">
        <v>133</v>
      </c>
    </row>
    <row r="528" s="13" customFormat="1">
      <c r="A528" s="13"/>
      <c r="B528" s="224"/>
      <c r="C528" s="225"/>
      <c r="D528" s="226" t="s">
        <v>144</v>
      </c>
      <c r="E528" s="227" t="s">
        <v>19</v>
      </c>
      <c r="F528" s="228" t="s">
        <v>382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144</v>
      </c>
      <c r="AU528" s="234" t="s">
        <v>90</v>
      </c>
      <c r="AV528" s="13" t="s">
        <v>88</v>
      </c>
      <c r="AW528" s="13" t="s">
        <v>42</v>
      </c>
      <c r="AX528" s="13" t="s">
        <v>80</v>
      </c>
      <c r="AY528" s="234" t="s">
        <v>133</v>
      </c>
    </row>
    <row r="529" s="14" customFormat="1">
      <c r="A529" s="14"/>
      <c r="B529" s="235"/>
      <c r="C529" s="236"/>
      <c r="D529" s="226" t="s">
        <v>144</v>
      </c>
      <c r="E529" s="237" t="s">
        <v>19</v>
      </c>
      <c r="F529" s="238" t="s">
        <v>88</v>
      </c>
      <c r="G529" s="236"/>
      <c r="H529" s="239">
        <v>1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144</v>
      </c>
      <c r="AU529" s="245" t="s">
        <v>90</v>
      </c>
      <c r="AV529" s="14" t="s">
        <v>90</v>
      </c>
      <c r="AW529" s="14" t="s">
        <v>42</v>
      </c>
      <c r="AX529" s="14" t="s">
        <v>88</v>
      </c>
      <c r="AY529" s="245" t="s">
        <v>133</v>
      </c>
    </row>
    <row r="530" s="2" customFormat="1" ht="16.5" customHeight="1">
      <c r="A530" s="40"/>
      <c r="B530" s="41"/>
      <c r="C530" s="257" t="s">
        <v>613</v>
      </c>
      <c r="D530" s="257" t="s">
        <v>231</v>
      </c>
      <c r="E530" s="258" t="s">
        <v>614</v>
      </c>
      <c r="F530" s="259" t="s">
        <v>615</v>
      </c>
      <c r="G530" s="260" t="s">
        <v>226</v>
      </c>
      <c r="H530" s="261">
        <v>1</v>
      </c>
      <c r="I530" s="262"/>
      <c r="J530" s="263">
        <f>ROUND(I530*H530,2)</f>
        <v>0</v>
      </c>
      <c r="K530" s="259" t="s">
        <v>435</v>
      </c>
      <c r="L530" s="264"/>
      <c r="M530" s="265" t="s">
        <v>19</v>
      </c>
      <c r="N530" s="266" t="s">
        <v>51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317</v>
      </c>
      <c r="AT530" s="217" t="s">
        <v>231</v>
      </c>
      <c r="AU530" s="217" t="s">
        <v>90</v>
      </c>
      <c r="AY530" s="18" t="s">
        <v>133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8" t="s">
        <v>88</v>
      </c>
      <c r="BK530" s="218">
        <f>ROUND(I530*H530,2)</f>
        <v>0</v>
      </c>
      <c r="BL530" s="18" t="s">
        <v>303</v>
      </c>
      <c r="BM530" s="217" t="s">
        <v>616</v>
      </c>
    </row>
    <row r="531" s="13" customFormat="1">
      <c r="A531" s="13"/>
      <c r="B531" s="224"/>
      <c r="C531" s="225"/>
      <c r="D531" s="226" t="s">
        <v>144</v>
      </c>
      <c r="E531" s="227" t="s">
        <v>19</v>
      </c>
      <c r="F531" s="228" t="s">
        <v>507</v>
      </c>
      <c r="G531" s="225"/>
      <c r="H531" s="227" t="s">
        <v>19</v>
      </c>
      <c r="I531" s="229"/>
      <c r="J531" s="225"/>
      <c r="K531" s="225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144</v>
      </c>
      <c r="AU531" s="234" t="s">
        <v>90</v>
      </c>
      <c r="AV531" s="13" t="s">
        <v>88</v>
      </c>
      <c r="AW531" s="13" t="s">
        <v>42</v>
      </c>
      <c r="AX531" s="13" t="s">
        <v>80</v>
      </c>
      <c r="AY531" s="234" t="s">
        <v>133</v>
      </c>
    </row>
    <row r="532" s="13" customFormat="1">
      <c r="A532" s="13"/>
      <c r="B532" s="224"/>
      <c r="C532" s="225"/>
      <c r="D532" s="226" t="s">
        <v>144</v>
      </c>
      <c r="E532" s="227" t="s">
        <v>19</v>
      </c>
      <c r="F532" s="228" t="s">
        <v>382</v>
      </c>
      <c r="G532" s="225"/>
      <c r="H532" s="227" t="s">
        <v>19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144</v>
      </c>
      <c r="AU532" s="234" t="s">
        <v>90</v>
      </c>
      <c r="AV532" s="13" t="s">
        <v>88</v>
      </c>
      <c r="AW532" s="13" t="s">
        <v>42</v>
      </c>
      <c r="AX532" s="13" t="s">
        <v>80</v>
      </c>
      <c r="AY532" s="234" t="s">
        <v>133</v>
      </c>
    </row>
    <row r="533" s="14" customFormat="1">
      <c r="A533" s="14"/>
      <c r="B533" s="235"/>
      <c r="C533" s="236"/>
      <c r="D533" s="226" t="s">
        <v>144</v>
      </c>
      <c r="E533" s="237" t="s">
        <v>19</v>
      </c>
      <c r="F533" s="238" t="s">
        <v>88</v>
      </c>
      <c r="G533" s="236"/>
      <c r="H533" s="239">
        <v>1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144</v>
      </c>
      <c r="AU533" s="245" t="s">
        <v>90</v>
      </c>
      <c r="AV533" s="14" t="s">
        <v>90</v>
      </c>
      <c r="AW533" s="14" t="s">
        <v>42</v>
      </c>
      <c r="AX533" s="14" t="s">
        <v>88</v>
      </c>
      <c r="AY533" s="245" t="s">
        <v>133</v>
      </c>
    </row>
    <row r="534" s="2" customFormat="1" ht="33" customHeight="1">
      <c r="A534" s="40"/>
      <c r="B534" s="41"/>
      <c r="C534" s="206" t="s">
        <v>617</v>
      </c>
      <c r="D534" s="206" t="s">
        <v>135</v>
      </c>
      <c r="E534" s="207" t="s">
        <v>618</v>
      </c>
      <c r="F534" s="208" t="s">
        <v>619</v>
      </c>
      <c r="G534" s="209" t="s">
        <v>226</v>
      </c>
      <c r="H534" s="210">
        <v>2</v>
      </c>
      <c r="I534" s="211"/>
      <c r="J534" s="212">
        <f>ROUND(I534*H534,2)</f>
        <v>0</v>
      </c>
      <c r="K534" s="208" t="s">
        <v>139</v>
      </c>
      <c r="L534" s="46"/>
      <c r="M534" s="213" t="s">
        <v>19</v>
      </c>
      <c r="N534" s="214" t="s">
        <v>51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303</v>
      </c>
      <c r="AT534" s="217" t="s">
        <v>135</v>
      </c>
      <c r="AU534" s="217" t="s">
        <v>90</v>
      </c>
      <c r="AY534" s="18" t="s">
        <v>133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8" t="s">
        <v>88</v>
      </c>
      <c r="BK534" s="218">
        <f>ROUND(I534*H534,2)</f>
        <v>0</v>
      </c>
      <c r="BL534" s="18" t="s">
        <v>303</v>
      </c>
      <c r="BM534" s="217" t="s">
        <v>620</v>
      </c>
    </row>
    <row r="535" s="2" customFormat="1">
      <c r="A535" s="40"/>
      <c r="B535" s="41"/>
      <c r="C535" s="42"/>
      <c r="D535" s="219" t="s">
        <v>142</v>
      </c>
      <c r="E535" s="42"/>
      <c r="F535" s="220" t="s">
        <v>621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8" t="s">
        <v>142</v>
      </c>
      <c r="AU535" s="18" t="s">
        <v>90</v>
      </c>
    </row>
    <row r="536" s="13" customFormat="1">
      <c r="A536" s="13"/>
      <c r="B536" s="224"/>
      <c r="C536" s="225"/>
      <c r="D536" s="226" t="s">
        <v>144</v>
      </c>
      <c r="E536" s="227" t="s">
        <v>19</v>
      </c>
      <c r="F536" s="228" t="s">
        <v>507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144</v>
      </c>
      <c r="AU536" s="234" t="s">
        <v>90</v>
      </c>
      <c r="AV536" s="13" t="s">
        <v>88</v>
      </c>
      <c r="AW536" s="13" t="s">
        <v>42</v>
      </c>
      <c r="AX536" s="13" t="s">
        <v>80</v>
      </c>
      <c r="AY536" s="234" t="s">
        <v>133</v>
      </c>
    </row>
    <row r="537" s="13" customFormat="1">
      <c r="A537" s="13"/>
      <c r="B537" s="224"/>
      <c r="C537" s="225"/>
      <c r="D537" s="226" t="s">
        <v>144</v>
      </c>
      <c r="E537" s="227" t="s">
        <v>19</v>
      </c>
      <c r="F537" s="228" t="s">
        <v>508</v>
      </c>
      <c r="G537" s="225"/>
      <c r="H537" s="227" t="s">
        <v>19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144</v>
      </c>
      <c r="AU537" s="234" t="s">
        <v>90</v>
      </c>
      <c r="AV537" s="13" t="s">
        <v>88</v>
      </c>
      <c r="AW537" s="13" t="s">
        <v>42</v>
      </c>
      <c r="AX537" s="13" t="s">
        <v>80</v>
      </c>
      <c r="AY537" s="234" t="s">
        <v>133</v>
      </c>
    </row>
    <row r="538" s="14" customFormat="1">
      <c r="A538" s="14"/>
      <c r="B538" s="235"/>
      <c r="C538" s="236"/>
      <c r="D538" s="226" t="s">
        <v>144</v>
      </c>
      <c r="E538" s="237" t="s">
        <v>19</v>
      </c>
      <c r="F538" s="238" t="s">
        <v>509</v>
      </c>
      <c r="G538" s="236"/>
      <c r="H538" s="239">
        <v>2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144</v>
      </c>
      <c r="AU538" s="245" t="s">
        <v>90</v>
      </c>
      <c r="AV538" s="14" t="s">
        <v>90</v>
      </c>
      <c r="AW538" s="14" t="s">
        <v>42</v>
      </c>
      <c r="AX538" s="14" t="s">
        <v>88</v>
      </c>
      <c r="AY538" s="245" t="s">
        <v>133</v>
      </c>
    </row>
    <row r="539" s="2" customFormat="1" ht="16.5" customHeight="1">
      <c r="A539" s="40"/>
      <c r="B539" s="41"/>
      <c r="C539" s="257" t="s">
        <v>622</v>
      </c>
      <c r="D539" s="257" t="s">
        <v>231</v>
      </c>
      <c r="E539" s="258" t="s">
        <v>623</v>
      </c>
      <c r="F539" s="259" t="s">
        <v>624</v>
      </c>
      <c r="G539" s="260" t="s">
        <v>226</v>
      </c>
      <c r="H539" s="261">
        <v>2</v>
      </c>
      <c r="I539" s="262"/>
      <c r="J539" s="263">
        <f>ROUND(I539*H539,2)</f>
        <v>0</v>
      </c>
      <c r="K539" s="259" t="s">
        <v>435</v>
      </c>
      <c r="L539" s="264"/>
      <c r="M539" s="265" t="s">
        <v>19</v>
      </c>
      <c r="N539" s="266" t="s">
        <v>51</v>
      </c>
      <c r="O539" s="86"/>
      <c r="P539" s="215">
        <f>O539*H539</f>
        <v>0</v>
      </c>
      <c r="Q539" s="215">
        <v>0</v>
      </c>
      <c r="R539" s="215">
        <f>Q539*H539</f>
        <v>0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317</v>
      </c>
      <c r="AT539" s="217" t="s">
        <v>231</v>
      </c>
      <c r="AU539" s="217" t="s">
        <v>90</v>
      </c>
      <c r="AY539" s="18" t="s">
        <v>133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8" t="s">
        <v>88</v>
      </c>
      <c r="BK539" s="218">
        <f>ROUND(I539*H539,2)</f>
        <v>0</v>
      </c>
      <c r="BL539" s="18" t="s">
        <v>303</v>
      </c>
      <c r="BM539" s="217" t="s">
        <v>625</v>
      </c>
    </row>
    <row r="540" s="13" customFormat="1">
      <c r="A540" s="13"/>
      <c r="B540" s="224"/>
      <c r="C540" s="225"/>
      <c r="D540" s="226" t="s">
        <v>144</v>
      </c>
      <c r="E540" s="227" t="s">
        <v>19</v>
      </c>
      <c r="F540" s="228" t="s">
        <v>507</v>
      </c>
      <c r="G540" s="225"/>
      <c r="H540" s="227" t="s">
        <v>19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144</v>
      </c>
      <c r="AU540" s="234" t="s">
        <v>90</v>
      </c>
      <c r="AV540" s="13" t="s">
        <v>88</v>
      </c>
      <c r="AW540" s="13" t="s">
        <v>42</v>
      </c>
      <c r="AX540" s="13" t="s">
        <v>80</v>
      </c>
      <c r="AY540" s="234" t="s">
        <v>133</v>
      </c>
    </row>
    <row r="541" s="13" customFormat="1">
      <c r="A541" s="13"/>
      <c r="B541" s="224"/>
      <c r="C541" s="225"/>
      <c r="D541" s="226" t="s">
        <v>144</v>
      </c>
      <c r="E541" s="227" t="s">
        <v>19</v>
      </c>
      <c r="F541" s="228" t="s">
        <v>508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144</v>
      </c>
      <c r="AU541" s="234" t="s">
        <v>90</v>
      </c>
      <c r="AV541" s="13" t="s">
        <v>88</v>
      </c>
      <c r="AW541" s="13" t="s">
        <v>42</v>
      </c>
      <c r="AX541" s="13" t="s">
        <v>80</v>
      </c>
      <c r="AY541" s="234" t="s">
        <v>133</v>
      </c>
    </row>
    <row r="542" s="14" customFormat="1">
      <c r="A542" s="14"/>
      <c r="B542" s="235"/>
      <c r="C542" s="236"/>
      <c r="D542" s="226" t="s">
        <v>144</v>
      </c>
      <c r="E542" s="237" t="s">
        <v>19</v>
      </c>
      <c r="F542" s="238" t="s">
        <v>509</v>
      </c>
      <c r="G542" s="236"/>
      <c r="H542" s="239">
        <v>2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144</v>
      </c>
      <c r="AU542" s="245" t="s">
        <v>90</v>
      </c>
      <c r="AV542" s="14" t="s">
        <v>90</v>
      </c>
      <c r="AW542" s="14" t="s">
        <v>42</v>
      </c>
      <c r="AX542" s="14" t="s">
        <v>88</v>
      </c>
      <c r="AY542" s="245" t="s">
        <v>133</v>
      </c>
    </row>
    <row r="543" s="2" customFormat="1" ht="33" customHeight="1">
      <c r="A543" s="40"/>
      <c r="B543" s="41"/>
      <c r="C543" s="206" t="s">
        <v>626</v>
      </c>
      <c r="D543" s="206" t="s">
        <v>135</v>
      </c>
      <c r="E543" s="207" t="s">
        <v>627</v>
      </c>
      <c r="F543" s="208" t="s">
        <v>628</v>
      </c>
      <c r="G543" s="209" t="s">
        <v>226</v>
      </c>
      <c r="H543" s="210">
        <v>2</v>
      </c>
      <c r="I543" s="211"/>
      <c r="J543" s="212">
        <f>ROUND(I543*H543,2)</f>
        <v>0</v>
      </c>
      <c r="K543" s="208" t="s">
        <v>139</v>
      </c>
      <c r="L543" s="46"/>
      <c r="M543" s="213" t="s">
        <v>19</v>
      </c>
      <c r="N543" s="214" t="s">
        <v>51</v>
      </c>
      <c r="O543" s="86"/>
      <c r="P543" s="215">
        <f>O543*H543</f>
        <v>0</v>
      </c>
      <c r="Q543" s="215">
        <v>0</v>
      </c>
      <c r="R543" s="215">
        <f>Q543*H543</f>
        <v>0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303</v>
      </c>
      <c r="AT543" s="217" t="s">
        <v>135</v>
      </c>
      <c r="AU543" s="217" t="s">
        <v>90</v>
      </c>
      <c r="AY543" s="18" t="s">
        <v>133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8" t="s">
        <v>88</v>
      </c>
      <c r="BK543" s="218">
        <f>ROUND(I543*H543,2)</f>
        <v>0</v>
      </c>
      <c r="BL543" s="18" t="s">
        <v>303</v>
      </c>
      <c r="BM543" s="217" t="s">
        <v>629</v>
      </c>
    </row>
    <row r="544" s="2" customFormat="1">
      <c r="A544" s="40"/>
      <c r="B544" s="41"/>
      <c r="C544" s="42"/>
      <c r="D544" s="219" t="s">
        <v>142</v>
      </c>
      <c r="E544" s="42"/>
      <c r="F544" s="220" t="s">
        <v>630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8" t="s">
        <v>142</v>
      </c>
      <c r="AU544" s="18" t="s">
        <v>90</v>
      </c>
    </row>
    <row r="545" s="13" customFormat="1">
      <c r="A545" s="13"/>
      <c r="B545" s="224"/>
      <c r="C545" s="225"/>
      <c r="D545" s="226" t="s">
        <v>144</v>
      </c>
      <c r="E545" s="227" t="s">
        <v>19</v>
      </c>
      <c r="F545" s="228" t="s">
        <v>507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144</v>
      </c>
      <c r="AU545" s="234" t="s">
        <v>90</v>
      </c>
      <c r="AV545" s="13" t="s">
        <v>88</v>
      </c>
      <c r="AW545" s="13" t="s">
        <v>42</v>
      </c>
      <c r="AX545" s="13" t="s">
        <v>80</v>
      </c>
      <c r="AY545" s="234" t="s">
        <v>133</v>
      </c>
    </row>
    <row r="546" s="13" customFormat="1">
      <c r="A546" s="13"/>
      <c r="B546" s="224"/>
      <c r="C546" s="225"/>
      <c r="D546" s="226" t="s">
        <v>144</v>
      </c>
      <c r="E546" s="227" t="s">
        <v>19</v>
      </c>
      <c r="F546" s="228" t="s">
        <v>508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144</v>
      </c>
      <c r="AU546" s="234" t="s">
        <v>90</v>
      </c>
      <c r="AV546" s="13" t="s">
        <v>88</v>
      </c>
      <c r="AW546" s="13" t="s">
        <v>42</v>
      </c>
      <c r="AX546" s="13" t="s">
        <v>80</v>
      </c>
      <c r="AY546" s="234" t="s">
        <v>133</v>
      </c>
    </row>
    <row r="547" s="14" customFormat="1">
      <c r="A547" s="14"/>
      <c r="B547" s="235"/>
      <c r="C547" s="236"/>
      <c r="D547" s="226" t="s">
        <v>144</v>
      </c>
      <c r="E547" s="237" t="s">
        <v>19</v>
      </c>
      <c r="F547" s="238" t="s">
        <v>509</v>
      </c>
      <c r="G547" s="236"/>
      <c r="H547" s="239">
        <v>2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144</v>
      </c>
      <c r="AU547" s="245" t="s">
        <v>90</v>
      </c>
      <c r="AV547" s="14" t="s">
        <v>90</v>
      </c>
      <c r="AW547" s="14" t="s">
        <v>42</v>
      </c>
      <c r="AX547" s="14" t="s">
        <v>88</v>
      </c>
      <c r="AY547" s="245" t="s">
        <v>133</v>
      </c>
    </row>
    <row r="548" s="2" customFormat="1" ht="16.5" customHeight="1">
      <c r="A548" s="40"/>
      <c r="B548" s="41"/>
      <c r="C548" s="257" t="s">
        <v>631</v>
      </c>
      <c r="D548" s="257" t="s">
        <v>231</v>
      </c>
      <c r="E548" s="258" t="s">
        <v>632</v>
      </c>
      <c r="F548" s="259" t="s">
        <v>633</v>
      </c>
      <c r="G548" s="260" t="s">
        <v>226</v>
      </c>
      <c r="H548" s="261">
        <v>2</v>
      </c>
      <c r="I548" s="262"/>
      <c r="J548" s="263">
        <f>ROUND(I548*H548,2)</f>
        <v>0</v>
      </c>
      <c r="K548" s="259" t="s">
        <v>435</v>
      </c>
      <c r="L548" s="264"/>
      <c r="M548" s="265" t="s">
        <v>19</v>
      </c>
      <c r="N548" s="266" t="s">
        <v>51</v>
      </c>
      <c r="O548" s="86"/>
      <c r="P548" s="215">
        <f>O548*H548</f>
        <v>0</v>
      </c>
      <c r="Q548" s="215">
        <v>0</v>
      </c>
      <c r="R548" s="215">
        <f>Q548*H548</f>
        <v>0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317</v>
      </c>
      <c r="AT548" s="217" t="s">
        <v>231</v>
      </c>
      <c r="AU548" s="217" t="s">
        <v>90</v>
      </c>
      <c r="AY548" s="18" t="s">
        <v>133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8" t="s">
        <v>88</v>
      </c>
      <c r="BK548" s="218">
        <f>ROUND(I548*H548,2)</f>
        <v>0</v>
      </c>
      <c r="BL548" s="18" t="s">
        <v>303</v>
      </c>
      <c r="BM548" s="217" t="s">
        <v>634</v>
      </c>
    </row>
    <row r="549" s="13" customFormat="1">
      <c r="A549" s="13"/>
      <c r="B549" s="224"/>
      <c r="C549" s="225"/>
      <c r="D549" s="226" t="s">
        <v>144</v>
      </c>
      <c r="E549" s="227" t="s">
        <v>19</v>
      </c>
      <c r="F549" s="228" t="s">
        <v>507</v>
      </c>
      <c r="G549" s="225"/>
      <c r="H549" s="227" t="s">
        <v>19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144</v>
      </c>
      <c r="AU549" s="234" t="s">
        <v>90</v>
      </c>
      <c r="AV549" s="13" t="s">
        <v>88</v>
      </c>
      <c r="AW549" s="13" t="s">
        <v>42</v>
      </c>
      <c r="AX549" s="13" t="s">
        <v>80</v>
      </c>
      <c r="AY549" s="234" t="s">
        <v>133</v>
      </c>
    </row>
    <row r="550" s="13" customFormat="1">
      <c r="A550" s="13"/>
      <c r="B550" s="224"/>
      <c r="C550" s="225"/>
      <c r="D550" s="226" t="s">
        <v>144</v>
      </c>
      <c r="E550" s="227" t="s">
        <v>19</v>
      </c>
      <c r="F550" s="228" t="s">
        <v>508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144</v>
      </c>
      <c r="AU550" s="234" t="s">
        <v>90</v>
      </c>
      <c r="AV550" s="13" t="s">
        <v>88</v>
      </c>
      <c r="AW550" s="13" t="s">
        <v>42</v>
      </c>
      <c r="AX550" s="13" t="s">
        <v>80</v>
      </c>
      <c r="AY550" s="234" t="s">
        <v>133</v>
      </c>
    </row>
    <row r="551" s="14" customFormat="1">
      <c r="A551" s="14"/>
      <c r="B551" s="235"/>
      <c r="C551" s="236"/>
      <c r="D551" s="226" t="s">
        <v>144</v>
      </c>
      <c r="E551" s="237" t="s">
        <v>19</v>
      </c>
      <c r="F551" s="238" t="s">
        <v>509</v>
      </c>
      <c r="G551" s="236"/>
      <c r="H551" s="239">
        <v>2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144</v>
      </c>
      <c r="AU551" s="245" t="s">
        <v>90</v>
      </c>
      <c r="AV551" s="14" t="s">
        <v>90</v>
      </c>
      <c r="AW551" s="14" t="s">
        <v>42</v>
      </c>
      <c r="AX551" s="14" t="s">
        <v>88</v>
      </c>
      <c r="AY551" s="245" t="s">
        <v>133</v>
      </c>
    </row>
    <row r="552" s="2" customFormat="1" ht="16.5" customHeight="1">
      <c r="A552" s="40"/>
      <c r="B552" s="41"/>
      <c r="C552" s="206" t="s">
        <v>635</v>
      </c>
      <c r="D552" s="206" t="s">
        <v>135</v>
      </c>
      <c r="E552" s="207" t="s">
        <v>636</v>
      </c>
      <c r="F552" s="208" t="s">
        <v>637</v>
      </c>
      <c r="G552" s="209" t="s">
        <v>226</v>
      </c>
      <c r="H552" s="210">
        <v>2</v>
      </c>
      <c r="I552" s="211"/>
      <c r="J552" s="212">
        <f>ROUND(I552*H552,2)</f>
        <v>0</v>
      </c>
      <c r="K552" s="208" t="s">
        <v>139</v>
      </c>
      <c r="L552" s="46"/>
      <c r="M552" s="213" t="s">
        <v>19</v>
      </c>
      <c r="N552" s="214" t="s">
        <v>51</v>
      </c>
      <c r="O552" s="86"/>
      <c r="P552" s="215">
        <f>O552*H552</f>
        <v>0</v>
      </c>
      <c r="Q552" s="215">
        <v>0</v>
      </c>
      <c r="R552" s="215">
        <f>Q552*H552</f>
        <v>0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303</v>
      </c>
      <c r="AT552" s="217" t="s">
        <v>135</v>
      </c>
      <c r="AU552" s="217" t="s">
        <v>90</v>
      </c>
      <c r="AY552" s="18" t="s">
        <v>133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8" t="s">
        <v>88</v>
      </c>
      <c r="BK552" s="218">
        <f>ROUND(I552*H552,2)</f>
        <v>0</v>
      </c>
      <c r="BL552" s="18" t="s">
        <v>303</v>
      </c>
      <c r="BM552" s="217" t="s">
        <v>638</v>
      </c>
    </row>
    <row r="553" s="2" customFormat="1">
      <c r="A553" s="40"/>
      <c r="B553" s="41"/>
      <c r="C553" s="42"/>
      <c r="D553" s="219" t="s">
        <v>142</v>
      </c>
      <c r="E553" s="42"/>
      <c r="F553" s="220" t="s">
        <v>639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8" t="s">
        <v>142</v>
      </c>
      <c r="AU553" s="18" t="s">
        <v>90</v>
      </c>
    </row>
    <row r="554" s="13" customFormat="1">
      <c r="A554" s="13"/>
      <c r="B554" s="224"/>
      <c r="C554" s="225"/>
      <c r="D554" s="226" t="s">
        <v>144</v>
      </c>
      <c r="E554" s="227" t="s">
        <v>19</v>
      </c>
      <c r="F554" s="228" t="s">
        <v>507</v>
      </c>
      <c r="G554" s="225"/>
      <c r="H554" s="227" t="s">
        <v>19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144</v>
      </c>
      <c r="AU554" s="234" t="s">
        <v>90</v>
      </c>
      <c r="AV554" s="13" t="s">
        <v>88</v>
      </c>
      <c r="AW554" s="13" t="s">
        <v>42</v>
      </c>
      <c r="AX554" s="13" t="s">
        <v>80</v>
      </c>
      <c r="AY554" s="234" t="s">
        <v>133</v>
      </c>
    </row>
    <row r="555" s="13" customFormat="1">
      <c r="A555" s="13"/>
      <c r="B555" s="224"/>
      <c r="C555" s="225"/>
      <c r="D555" s="226" t="s">
        <v>144</v>
      </c>
      <c r="E555" s="227" t="s">
        <v>19</v>
      </c>
      <c r="F555" s="228" t="s">
        <v>508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144</v>
      </c>
      <c r="AU555" s="234" t="s">
        <v>90</v>
      </c>
      <c r="AV555" s="13" t="s">
        <v>88</v>
      </c>
      <c r="AW555" s="13" t="s">
        <v>42</v>
      </c>
      <c r="AX555" s="13" t="s">
        <v>80</v>
      </c>
      <c r="AY555" s="234" t="s">
        <v>133</v>
      </c>
    </row>
    <row r="556" s="14" customFormat="1">
      <c r="A556" s="14"/>
      <c r="B556" s="235"/>
      <c r="C556" s="236"/>
      <c r="D556" s="226" t="s">
        <v>144</v>
      </c>
      <c r="E556" s="237" t="s">
        <v>19</v>
      </c>
      <c r="F556" s="238" t="s">
        <v>509</v>
      </c>
      <c r="G556" s="236"/>
      <c r="H556" s="239">
        <v>2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144</v>
      </c>
      <c r="AU556" s="245" t="s">
        <v>90</v>
      </c>
      <c r="AV556" s="14" t="s">
        <v>90</v>
      </c>
      <c r="AW556" s="14" t="s">
        <v>42</v>
      </c>
      <c r="AX556" s="14" t="s">
        <v>88</v>
      </c>
      <c r="AY556" s="245" t="s">
        <v>133</v>
      </c>
    </row>
    <row r="557" s="2" customFormat="1" ht="16.5" customHeight="1">
      <c r="A557" s="40"/>
      <c r="B557" s="41"/>
      <c r="C557" s="257" t="s">
        <v>640</v>
      </c>
      <c r="D557" s="257" t="s">
        <v>231</v>
      </c>
      <c r="E557" s="258" t="s">
        <v>641</v>
      </c>
      <c r="F557" s="259" t="s">
        <v>642</v>
      </c>
      <c r="G557" s="260" t="s">
        <v>226</v>
      </c>
      <c r="H557" s="261">
        <v>2</v>
      </c>
      <c r="I557" s="262"/>
      <c r="J557" s="263">
        <f>ROUND(I557*H557,2)</f>
        <v>0</v>
      </c>
      <c r="K557" s="259" t="s">
        <v>435</v>
      </c>
      <c r="L557" s="264"/>
      <c r="M557" s="265" t="s">
        <v>19</v>
      </c>
      <c r="N557" s="266" t="s">
        <v>51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317</v>
      </c>
      <c r="AT557" s="217" t="s">
        <v>231</v>
      </c>
      <c r="AU557" s="217" t="s">
        <v>90</v>
      </c>
      <c r="AY557" s="18" t="s">
        <v>133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8" t="s">
        <v>88</v>
      </c>
      <c r="BK557" s="218">
        <f>ROUND(I557*H557,2)</f>
        <v>0</v>
      </c>
      <c r="BL557" s="18" t="s">
        <v>303</v>
      </c>
      <c r="BM557" s="217" t="s">
        <v>643</v>
      </c>
    </row>
    <row r="558" s="13" customFormat="1">
      <c r="A558" s="13"/>
      <c r="B558" s="224"/>
      <c r="C558" s="225"/>
      <c r="D558" s="226" t="s">
        <v>144</v>
      </c>
      <c r="E558" s="227" t="s">
        <v>19</v>
      </c>
      <c r="F558" s="228" t="s">
        <v>507</v>
      </c>
      <c r="G558" s="225"/>
      <c r="H558" s="227" t="s">
        <v>19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144</v>
      </c>
      <c r="AU558" s="234" t="s">
        <v>90</v>
      </c>
      <c r="AV558" s="13" t="s">
        <v>88</v>
      </c>
      <c r="AW558" s="13" t="s">
        <v>42</v>
      </c>
      <c r="AX558" s="13" t="s">
        <v>80</v>
      </c>
      <c r="AY558" s="234" t="s">
        <v>133</v>
      </c>
    </row>
    <row r="559" s="13" customFormat="1">
      <c r="A559" s="13"/>
      <c r="B559" s="224"/>
      <c r="C559" s="225"/>
      <c r="D559" s="226" t="s">
        <v>144</v>
      </c>
      <c r="E559" s="227" t="s">
        <v>19</v>
      </c>
      <c r="F559" s="228" t="s">
        <v>508</v>
      </c>
      <c r="G559" s="225"/>
      <c r="H559" s="227" t="s">
        <v>19</v>
      </c>
      <c r="I559" s="229"/>
      <c r="J559" s="225"/>
      <c r="K559" s="225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144</v>
      </c>
      <c r="AU559" s="234" t="s">
        <v>90</v>
      </c>
      <c r="AV559" s="13" t="s">
        <v>88</v>
      </c>
      <c r="AW559" s="13" t="s">
        <v>42</v>
      </c>
      <c r="AX559" s="13" t="s">
        <v>80</v>
      </c>
      <c r="AY559" s="234" t="s">
        <v>133</v>
      </c>
    </row>
    <row r="560" s="14" customFormat="1">
      <c r="A560" s="14"/>
      <c r="B560" s="235"/>
      <c r="C560" s="236"/>
      <c r="D560" s="226" t="s">
        <v>144</v>
      </c>
      <c r="E560" s="237" t="s">
        <v>19</v>
      </c>
      <c r="F560" s="238" t="s">
        <v>509</v>
      </c>
      <c r="G560" s="236"/>
      <c r="H560" s="239">
        <v>2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144</v>
      </c>
      <c r="AU560" s="245" t="s">
        <v>90</v>
      </c>
      <c r="AV560" s="14" t="s">
        <v>90</v>
      </c>
      <c r="AW560" s="14" t="s">
        <v>42</v>
      </c>
      <c r="AX560" s="14" t="s">
        <v>88</v>
      </c>
      <c r="AY560" s="245" t="s">
        <v>133</v>
      </c>
    </row>
    <row r="561" s="2" customFormat="1" ht="21.75" customHeight="1">
      <c r="A561" s="40"/>
      <c r="B561" s="41"/>
      <c r="C561" s="206" t="s">
        <v>644</v>
      </c>
      <c r="D561" s="206" t="s">
        <v>135</v>
      </c>
      <c r="E561" s="207" t="s">
        <v>645</v>
      </c>
      <c r="F561" s="208" t="s">
        <v>646</v>
      </c>
      <c r="G561" s="209" t="s">
        <v>226</v>
      </c>
      <c r="H561" s="210">
        <v>1</v>
      </c>
      <c r="I561" s="211"/>
      <c r="J561" s="212">
        <f>ROUND(I561*H561,2)</f>
        <v>0</v>
      </c>
      <c r="K561" s="208" t="s">
        <v>139</v>
      </c>
      <c r="L561" s="46"/>
      <c r="M561" s="213" t="s">
        <v>19</v>
      </c>
      <c r="N561" s="214" t="s">
        <v>51</v>
      </c>
      <c r="O561" s="86"/>
      <c r="P561" s="215">
        <f>O561*H561</f>
        <v>0</v>
      </c>
      <c r="Q561" s="215">
        <v>0.00182</v>
      </c>
      <c r="R561" s="215">
        <f>Q561*H561</f>
        <v>0.00182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303</v>
      </c>
      <c r="AT561" s="217" t="s">
        <v>135</v>
      </c>
      <c r="AU561" s="217" t="s">
        <v>90</v>
      </c>
      <c r="AY561" s="18" t="s">
        <v>133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8" t="s">
        <v>88</v>
      </c>
      <c r="BK561" s="218">
        <f>ROUND(I561*H561,2)</f>
        <v>0</v>
      </c>
      <c r="BL561" s="18" t="s">
        <v>303</v>
      </c>
      <c r="BM561" s="217" t="s">
        <v>647</v>
      </c>
    </row>
    <row r="562" s="2" customFormat="1">
      <c r="A562" s="40"/>
      <c r="B562" s="41"/>
      <c r="C562" s="42"/>
      <c r="D562" s="219" t="s">
        <v>142</v>
      </c>
      <c r="E562" s="42"/>
      <c r="F562" s="220" t="s">
        <v>648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8" t="s">
        <v>142</v>
      </c>
      <c r="AU562" s="18" t="s">
        <v>90</v>
      </c>
    </row>
    <row r="563" s="13" customFormat="1">
      <c r="A563" s="13"/>
      <c r="B563" s="224"/>
      <c r="C563" s="225"/>
      <c r="D563" s="226" t="s">
        <v>144</v>
      </c>
      <c r="E563" s="227" t="s">
        <v>19</v>
      </c>
      <c r="F563" s="228" t="s">
        <v>145</v>
      </c>
      <c r="G563" s="225"/>
      <c r="H563" s="227" t="s">
        <v>19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144</v>
      </c>
      <c r="AU563" s="234" t="s">
        <v>90</v>
      </c>
      <c r="AV563" s="13" t="s">
        <v>88</v>
      </c>
      <c r="AW563" s="13" t="s">
        <v>42</v>
      </c>
      <c r="AX563" s="13" t="s">
        <v>80</v>
      </c>
      <c r="AY563" s="234" t="s">
        <v>133</v>
      </c>
    </row>
    <row r="564" s="13" customFormat="1">
      <c r="A564" s="13"/>
      <c r="B564" s="224"/>
      <c r="C564" s="225"/>
      <c r="D564" s="226" t="s">
        <v>144</v>
      </c>
      <c r="E564" s="227" t="s">
        <v>19</v>
      </c>
      <c r="F564" s="228" t="s">
        <v>649</v>
      </c>
      <c r="G564" s="225"/>
      <c r="H564" s="227" t="s">
        <v>19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144</v>
      </c>
      <c r="AU564" s="234" t="s">
        <v>90</v>
      </c>
      <c r="AV564" s="13" t="s">
        <v>88</v>
      </c>
      <c r="AW564" s="13" t="s">
        <v>42</v>
      </c>
      <c r="AX564" s="13" t="s">
        <v>80</v>
      </c>
      <c r="AY564" s="234" t="s">
        <v>133</v>
      </c>
    </row>
    <row r="565" s="14" customFormat="1">
      <c r="A565" s="14"/>
      <c r="B565" s="235"/>
      <c r="C565" s="236"/>
      <c r="D565" s="226" t="s">
        <v>144</v>
      </c>
      <c r="E565" s="237" t="s">
        <v>19</v>
      </c>
      <c r="F565" s="238" t="s">
        <v>88</v>
      </c>
      <c r="G565" s="236"/>
      <c r="H565" s="239">
        <v>1</v>
      </c>
      <c r="I565" s="240"/>
      <c r="J565" s="236"/>
      <c r="K565" s="236"/>
      <c r="L565" s="241"/>
      <c r="M565" s="242"/>
      <c r="N565" s="243"/>
      <c r="O565" s="243"/>
      <c r="P565" s="243"/>
      <c r="Q565" s="243"/>
      <c r="R565" s="243"/>
      <c r="S565" s="243"/>
      <c r="T565" s="24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5" t="s">
        <v>144</v>
      </c>
      <c r="AU565" s="245" t="s">
        <v>90</v>
      </c>
      <c r="AV565" s="14" t="s">
        <v>90</v>
      </c>
      <c r="AW565" s="14" t="s">
        <v>42</v>
      </c>
      <c r="AX565" s="14" t="s">
        <v>88</v>
      </c>
      <c r="AY565" s="245" t="s">
        <v>133</v>
      </c>
    </row>
    <row r="566" s="2" customFormat="1" ht="16.5" customHeight="1">
      <c r="A566" s="40"/>
      <c r="B566" s="41"/>
      <c r="C566" s="257" t="s">
        <v>650</v>
      </c>
      <c r="D566" s="257" t="s">
        <v>231</v>
      </c>
      <c r="E566" s="258" t="s">
        <v>651</v>
      </c>
      <c r="F566" s="259" t="s">
        <v>652</v>
      </c>
      <c r="G566" s="260" t="s">
        <v>226</v>
      </c>
      <c r="H566" s="261">
        <v>1</v>
      </c>
      <c r="I566" s="262"/>
      <c r="J566" s="263">
        <f>ROUND(I566*H566,2)</f>
        <v>0</v>
      </c>
      <c r="K566" s="259" t="s">
        <v>435</v>
      </c>
      <c r="L566" s="264"/>
      <c r="M566" s="265" t="s">
        <v>19</v>
      </c>
      <c r="N566" s="266" t="s">
        <v>51</v>
      </c>
      <c r="O566" s="86"/>
      <c r="P566" s="215">
        <f>O566*H566</f>
        <v>0</v>
      </c>
      <c r="Q566" s="215">
        <v>0</v>
      </c>
      <c r="R566" s="215">
        <f>Q566*H566</f>
        <v>0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317</v>
      </c>
      <c r="AT566" s="217" t="s">
        <v>231</v>
      </c>
      <c r="AU566" s="217" t="s">
        <v>90</v>
      </c>
      <c r="AY566" s="18" t="s">
        <v>133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8" t="s">
        <v>88</v>
      </c>
      <c r="BK566" s="218">
        <f>ROUND(I566*H566,2)</f>
        <v>0</v>
      </c>
      <c r="BL566" s="18" t="s">
        <v>303</v>
      </c>
      <c r="BM566" s="217" t="s">
        <v>653</v>
      </c>
    </row>
    <row r="567" s="13" customFormat="1">
      <c r="A567" s="13"/>
      <c r="B567" s="224"/>
      <c r="C567" s="225"/>
      <c r="D567" s="226" t="s">
        <v>144</v>
      </c>
      <c r="E567" s="227" t="s">
        <v>19</v>
      </c>
      <c r="F567" s="228" t="s">
        <v>145</v>
      </c>
      <c r="G567" s="225"/>
      <c r="H567" s="227" t="s">
        <v>19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144</v>
      </c>
      <c r="AU567" s="234" t="s">
        <v>90</v>
      </c>
      <c r="AV567" s="13" t="s">
        <v>88</v>
      </c>
      <c r="AW567" s="13" t="s">
        <v>42</v>
      </c>
      <c r="AX567" s="13" t="s">
        <v>80</v>
      </c>
      <c r="AY567" s="234" t="s">
        <v>133</v>
      </c>
    </row>
    <row r="568" s="13" customFormat="1">
      <c r="A568" s="13"/>
      <c r="B568" s="224"/>
      <c r="C568" s="225"/>
      <c r="D568" s="226" t="s">
        <v>144</v>
      </c>
      <c r="E568" s="227" t="s">
        <v>19</v>
      </c>
      <c r="F568" s="228" t="s">
        <v>649</v>
      </c>
      <c r="G568" s="225"/>
      <c r="H568" s="227" t="s">
        <v>19</v>
      </c>
      <c r="I568" s="229"/>
      <c r="J568" s="225"/>
      <c r="K568" s="225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144</v>
      </c>
      <c r="AU568" s="234" t="s">
        <v>90</v>
      </c>
      <c r="AV568" s="13" t="s">
        <v>88</v>
      </c>
      <c r="AW568" s="13" t="s">
        <v>42</v>
      </c>
      <c r="AX568" s="13" t="s">
        <v>80</v>
      </c>
      <c r="AY568" s="234" t="s">
        <v>133</v>
      </c>
    </row>
    <row r="569" s="14" customFormat="1">
      <c r="A569" s="14"/>
      <c r="B569" s="235"/>
      <c r="C569" s="236"/>
      <c r="D569" s="226" t="s">
        <v>144</v>
      </c>
      <c r="E569" s="237" t="s">
        <v>19</v>
      </c>
      <c r="F569" s="238" t="s">
        <v>88</v>
      </c>
      <c r="G569" s="236"/>
      <c r="H569" s="239">
        <v>1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5" t="s">
        <v>144</v>
      </c>
      <c r="AU569" s="245" t="s">
        <v>90</v>
      </c>
      <c r="AV569" s="14" t="s">
        <v>90</v>
      </c>
      <c r="AW569" s="14" t="s">
        <v>42</v>
      </c>
      <c r="AX569" s="14" t="s">
        <v>88</v>
      </c>
      <c r="AY569" s="245" t="s">
        <v>133</v>
      </c>
    </row>
    <row r="570" s="2" customFormat="1" ht="16.5" customHeight="1">
      <c r="A570" s="40"/>
      <c r="B570" s="41"/>
      <c r="C570" s="257" t="s">
        <v>654</v>
      </c>
      <c r="D570" s="257" t="s">
        <v>231</v>
      </c>
      <c r="E570" s="258" t="s">
        <v>655</v>
      </c>
      <c r="F570" s="259" t="s">
        <v>656</v>
      </c>
      <c r="G570" s="260" t="s">
        <v>226</v>
      </c>
      <c r="H570" s="261">
        <v>1</v>
      </c>
      <c r="I570" s="262"/>
      <c r="J570" s="263">
        <f>ROUND(I570*H570,2)</f>
        <v>0</v>
      </c>
      <c r="K570" s="259" t="s">
        <v>435</v>
      </c>
      <c r="L570" s="264"/>
      <c r="M570" s="265" t="s">
        <v>19</v>
      </c>
      <c r="N570" s="266" t="s">
        <v>51</v>
      </c>
      <c r="O570" s="86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317</v>
      </c>
      <c r="AT570" s="217" t="s">
        <v>231</v>
      </c>
      <c r="AU570" s="217" t="s">
        <v>90</v>
      </c>
      <c r="AY570" s="18" t="s">
        <v>133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8" t="s">
        <v>88</v>
      </c>
      <c r="BK570" s="218">
        <f>ROUND(I570*H570,2)</f>
        <v>0</v>
      </c>
      <c r="BL570" s="18" t="s">
        <v>303</v>
      </c>
      <c r="BM570" s="217" t="s">
        <v>657</v>
      </c>
    </row>
    <row r="571" s="13" customFormat="1">
      <c r="A571" s="13"/>
      <c r="B571" s="224"/>
      <c r="C571" s="225"/>
      <c r="D571" s="226" t="s">
        <v>144</v>
      </c>
      <c r="E571" s="227" t="s">
        <v>19</v>
      </c>
      <c r="F571" s="228" t="s">
        <v>145</v>
      </c>
      <c r="G571" s="225"/>
      <c r="H571" s="227" t="s">
        <v>19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144</v>
      </c>
      <c r="AU571" s="234" t="s">
        <v>90</v>
      </c>
      <c r="AV571" s="13" t="s">
        <v>88</v>
      </c>
      <c r="AW571" s="13" t="s">
        <v>42</v>
      </c>
      <c r="AX571" s="13" t="s">
        <v>80</v>
      </c>
      <c r="AY571" s="234" t="s">
        <v>133</v>
      </c>
    </row>
    <row r="572" s="13" customFormat="1">
      <c r="A572" s="13"/>
      <c r="B572" s="224"/>
      <c r="C572" s="225"/>
      <c r="D572" s="226" t="s">
        <v>144</v>
      </c>
      <c r="E572" s="227" t="s">
        <v>19</v>
      </c>
      <c r="F572" s="228" t="s">
        <v>649</v>
      </c>
      <c r="G572" s="225"/>
      <c r="H572" s="227" t="s">
        <v>19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144</v>
      </c>
      <c r="AU572" s="234" t="s">
        <v>90</v>
      </c>
      <c r="AV572" s="13" t="s">
        <v>88</v>
      </c>
      <c r="AW572" s="13" t="s">
        <v>42</v>
      </c>
      <c r="AX572" s="13" t="s">
        <v>80</v>
      </c>
      <c r="AY572" s="234" t="s">
        <v>133</v>
      </c>
    </row>
    <row r="573" s="14" customFormat="1">
      <c r="A573" s="14"/>
      <c r="B573" s="235"/>
      <c r="C573" s="236"/>
      <c r="D573" s="226" t="s">
        <v>144</v>
      </c>
      <c r="E573" s="237" t="s">
        <v>19</v>
      </c>
      <c r="F573" s="238" t="s">
        <v>88</v>
      </c>
      <c r="G573" s="236"/>
      <c r="H573" s="239">
        <v>1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144</v>
      </c>
      <c r="AU573" s="245" t="s">
        <v>90</v>
      </c>
      <c r="AV573" s="14" t="s">
        <v>90</v>
      </c>
      <c r="AW573" s="14" t="s">
        <v>42</v>
      </c>
      <c r="AX573" s="14" t="s">
        <v>88</v>
      </c>
      <c r="AY573" s="245" t="s">
        <v>133</v>
      </c>
    </row>
    <row r="574" s="2" customFormat="1" ht="16.5" customHeight="1">
      <c r="A574" s="40"/>
      <c r="B574" s="41"/>
      <c r="C574" s="206" t="s">
        <v>658</v>
      </c>
      <c r="D574" s="206" t="s">
        <v>135</v>
      </c>
      <c r="E574" s="207" t="s">
        <v>659</v>
      </c>
      <c r="F574" s="208" t="s">
        <v>660</v>
      </c>
      <c r="G574" s="209" t="s">
        <v>226</v>
      </c>
      <c r="H574" s="210">
        <v>1</v>
      </c>
      <c r="I574" s="211"/>
      <c r="J574" s="212">
        <f>ROUND(I574*H574,2)</f>
        <v>0</v>
      </c>
      <c r="K574" s="208" t="s">
        <v>139</v>
      </c>
      <c r="L574" s="46"/>
      <c r="M574" s="213" t="s">
        <v>19</v>
      </c>
      <c r="N574" s="214" t="s">
        <v>51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303</v>
      </c>
      <c r="AT574" s="217" t="s">
        <v>135</v>
      </c>
      <c r="AU574" s="217" t="s">
        <v>90</v>
      </c>
      <c r="AY574" s="18" t="s">
        <v>133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8" t="s">
        <v>88</v>
      </c>
      <c r="BK574" s="218">
        <f>ROUND(I574*H574,2)</f>
        <v>0</v>
      </c>
      <c r="BL574" s="18" t="s">
        <v>303</v>
      </c>
      <c r="BM574" s="217" t="s">
        <v>661</v>
      </c>
    </row>
    <row r="575" s="2" customFormat="1">
      <c r="A575" s="40"/>
      <c r="B575" s="41"/>
      <c r="C575" s="42"/>
      <c r="D575" s="219" t="s">
        <v>142</v>
      </c>
      <c r="E575" s="42"/>
      <c r="F575" s="220" t="s">
        <v>662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8" t="s">
        <v>142</v>
      </c>
      <c r="AU575" s="18" t="s">
        <v>90</v>
      </c>
    </row>
    <row r="576" s="13" customFormat="1">
      <c r="A576" s="13"/>
      <c r="B576" s="224"/>
      <c r="C576" s="225"/>
      <c r="D576" s="226" t="s">
        <v>144</v>
      </c>
      <c r="E576" s="227" t="s">
        <v>19</v>
      </c>
      <c r="F576" s="228" t="s">
        <v>507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144</v>
      </c>
      <c r="AU576" s="234" t="s">
        <v>90</v>
      </c>
      <c r="AV576" s="13" t="s">
        <v>88</v>
      </c>
      <c r="AW576" s="13" t="s">
        <v>42</v>
      </c>
      <c r="AX576" s="13" t="s">
        <v>80</v>
      </c>
      <c r="AY576" s="234" t="s">
        <v>133</v>
      </c>
    </row>
    <row r="577" s="13" customFormat="1">
      <c r="A577" s="13"/>
      <c r="B577" s="224"/>
      <c r="C577" s="225"/>
      <c r="D577" s="226" t="s">
        <v>144</v>
      </c>
      <c r="E577" s="227" t="s">
        <v>19</v>
      </c>
      <c r="F577" s="228" t="s">
        <v>663</v>
      </c>
      <c r="G577" s="225"/>
      <c r="H577" s="227" t="s">
        <v>19</v>
      </c>
      <c r="I577" s="229"/>
      <c r="J577" s="225"/>
      <c r="K577" s="225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144</v>
      </c>
      <c r="AU577" s="234" t="s">
        <v>90</v>
      </c>
      <c r="AV577" s="13" t="s">
        <v>88</v>
      </c>
      <c r="AW577" s="13" t="s">
        <v>42</v>
      </c>
      <c r="AX577" s="13" t="s">
        <v>80</v>
      </c>
      <c r="AY577" s="234" t="s">
        <v>133</v>
      </c>
    </row>
    <row r="578" s="14" customFormat="1">
      <c r="A578" s="14"/>
      <c r="B578" s="235"/>
      <c r="C578" s="236"/>
      <c r="D578" s="226" t="s">
        <v>144</v>
      </c>
      <c r="E578" s="237" t="s">
        <v>19</v>
      </c>
      <c r="F578" s="238" t="s">
        <v>88</v>
      </c>
      <c r="G578" s="236"/>
      <c r="H578" s="239">
        <v>1</v>
      </c>
      <c r="I578" s="240"/>
      <c r="J578" s="236"/>
      <c r="K578" s="236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144</v>
      </c>
      <c r="AU578" s="245" t="s">
        <v>90</v>
      </c>
      <c r="AV578" s="14" t="s">
        <v>90</v>
      </c>
      <c r="AW578" s="14" t="s">
        <v>42</v>
      </c>
      <c r="AX578" s="14" t="s">
        <v>88</v>
      </c>
      <c r="AY578" s="245" t="s">
        <v>133</v>
      </c>
    </row>
    <row r="579" s="2" customFormat="1" ht="16.5" customHeight="1">
      <c r="A579" s="40"/>
      <c r="B579" s="41"/>
      <c r="C579" s="206" t="s">
        <v>664</v>
      </c>
      <c r="D579" s="206" t="s">
        <v>135</v>
      </c>
      <c r="E579" s="207" t="s">
        <v>665</v>
      </c>
      <c r="F579" s="208" t="s">
        <v>666</v>
      </c>
      <c r="G579" s="209" t="s">
        <v>226</v>
      </c>
      <c r="H579" s="210">
        <v>1</v>
      </c>
      <c r="I579" s="211"/>
      <c r="J579" s="212">
        <f>ROUND(I579*H579,2)</f>
        <v>0</v>
      </c>
      <c r="K579" s="208" t="s">
        <v>139</v>
      </c>
      <c r="L579" s="46"/>
      <c r="M579" s="213" t="s">
        <v>19</v>
      </c>
      <c r="N579" s="214" t="s">
        <v>51</v>
      </c>
      <c r="O579" s="86"/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303</v>
      </c>
      <c r="AT579" s="217" t="s">
        <v>135</v>
      </c>
      <c r="AU579" s="217" t="s">
        <v>90</v>
      </c>
      <c r="AY579" s="18" t="s">
        <v>133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8" t="s">
        <v>88</v>
      </c>
      <c r="BK579" s="218">
        <f>ROUND(I579*H579,2)</f>
        <v>0</v>
      </c>
      <c r="BL579" s="18" t="s">
        <v>303</v>
      </c>
      <c r="BM579" s="217" t="s">
        <v>667</v>
      </c>
    </row>
    <row r="580" s="2" customFormat="1">
      <c r="A580" s="40"/>
      <c r="B580" s="41"/>
      <c r="C580" s="42"/>
      <c r="D580" s="219" t="s">
        <v>142</v>
      </c>
      <c r="E580" s="42"/>
      <c r="F580" s="220" t="s">
        <v>668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8" t="s">
        <v>142</v>
      </c>
      <c r="AU580" s="18" t="s">
        <v>90</v>
      </c>
    </row>
    <row r="581" s="13" customFormat="1">
      <c r="A581" s="13"/>
      <c r="B581" s="224"/>
      <c r="C581" s="225"/>
      <c r="D581" s="226" t="s">
        <v>144</v>
      </c>
      <c r="E581" s="227" t="s">
        <v>19</v>
      </c>
      <c r="F581" s="228" t="s">
        <v>507</v>
      </c>
      <c r="G581" s="225"/>
      <c r="H581" s="227" t="s">
        <v>19</v>
      </c>
      <c r="I581" s="229"/>
      <c r="J581" s="225"/>
      <c r="K581" s="225"/>
      <c r="L581" s="230"/>
      <c r="M581" s="231"/>
      <c r="N581" s="232"/>
      <c r="O581" s="232"/>
      <c r="P581" s="232"/>
      <c r="Q581" s="232"/>
      <c r="R581" s="232"/>
      <c r="S581" s="232"/>
      <c r="T581" s="23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4" t="s">
        <v>144</v>
      </c>
      <c r="AU581" s="234" t="s">
        <v>90</v>
      </c>
      <c r="AV581" s="13" t="s">
        <v>88</v>
      </c>
      <c r="AW581" s="13" t="s">
        <v>42</v>
      </c>
      <c r="AX581" s="13" t="s">
        <v>80</v>
      </c>
      <c r="AY581" s="234" t="s">
        <v>133</v>
      </c>
    </row>
    <row r="582" s="13" customFormat="1">
      <c r="A582" s="13"/>
      <c r="B582" s="224"/>
      <c r="C582" s="225"/>
      <c r="D582" s="226" t="s">
        <v>144</v>
      </c>
      <c r="E582" s="227" t="s">
        <v>19</v>
      </c>
      <c r="F582" s="228" t="s">
        <v>669</v>
      </c>
      <c r="G582" s="225"/>
      <c r="H582" s="227" t="s">
        <v>19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144</v>
      </c>
      <c r="AU582" s="234" t="s">
        <v>90</v>
      </c>
      <c r="AV582" s="13" t="s">
        <v>88</v>
      </c>
      <c r="AW582" s="13" t="s">
        <v>42</v>
      </c>
      <c r="AX582" s="13" t="s">
        <v>80</v>
      </c>
      <c r="AY582" s="234" t="s">
        <v>133</v>
      </c>
    </row>
    <row r="583" s="14" customFormat="1">
      <c r="A583" s="14"/>
      <c r="B583" s="235"/>
      <c r="C583" s="236"/>
      <c r="D583" s="226" t="s">
        <v>144</v>
      </c>
      <c r="E583" s="237" t="s">
        <v>19</v>
      </c>
      <c r="F583" s="238" t="s">
        <v>88</v>
      </c>
      <c r="G583" s="236"/>
      <c r="H583" s="239">
        <v>1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144</v>
      </c>
      <c r="AU583" s="245" t="s">
        <v>90</v>
      </c>
      <c r="AV583" s="14" t="s">
        <v>90</v>
      </c>
      <c r="AW583" s="14" t="s">
        <v>42</v>
      </c>
      <c r="AX583" s="14" t="s">
        <v>88</v>
      </c>
      <c r="AY583" s="245" t="s">
        <v>133</v>
      </c>
    </row>
    <row r="584" s="2" customFormat="1" ht="16.5" customHeight="1">
      <c r="A584" s="40"/>
      <c r="B584" s="41"/>
      <c r="C584" s="206" t="s">
        <v>670</v>
      </c>
      <c r="D584" s="206" t="s">
        <v>135</v>
      </c>
      <c r="E584" s="207" t="s">
        <v>671</v>
      </c>
      <c r="F584" s="208" t="s">
        <v>672</v>
      </c>
      <c r="G584" s="209" t="s">
        <v>226</v>
      </c>
      <c r="H584" s="210">
        <v>1</v>
      </c>
      <c r="I584" s="211"/>
      <c r="J584" s="212">
        <f>ROUND(I584*H584,2)</f>
        <v>0</v>
      </c>
      <c r="K584" s="208" t="s">
        <v>139</v>
      </c>
      <c r="L584" s="46"/>
      <c r="M584" s="213" t="s">
        <v>19</v>
      </c>
      <c r="N584" s="214" t="s">
        <v>51</v>
      </c>
      <c r="O584" s="86"/>
      <c r="P584" s="215">
        <f>O584*H584</f>
        <v>0</v>
      </c>
      <c r="Q584" s="215">
        <v>0</v>
      </c>
      <c r="R584" s="215">
        <f>Q584*H584</f>
        <v>0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303</v>
      </c>
      <c r="AT584" s="217" t="s">
        <v>135</v>
      </c>
      <c r="AU584" s="217" t="s">
        <v>90</v>
      </c>
      <c r="AY584" s="18" t="s">
        <v>133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8" t="s">
        <v>88</v>
      </c>
      <c r="BK584" s="218">
        <f>ROUND(I584*H584,2)</f>
        <v>0</v>
      </c>
      <c r="BL584" s="18" t="s">
        <v>303</v>
      </c>
      <c r="BM584" s="217" t="s">
        <v>673</v>
      </c>
    </row>
    <row r="585" s="2" customFormat="1">
      <c r="A585" s="40"/>
      <c r="B585" s="41"/>
      <c r="C585" s="42"/>
      <c r="D585" s="219" t="s">
        <v>142</v>
      </c>
      <c r="E585" s="42"/>
      <c r="F585" s="220" t="s">
        <v>674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8" t="s">
        <v>142</v>
      </c>
      <c r="AU585" s="18" t="s">
        <v>90</v>
      </c>
    </row>
    <row r="586" s="13" customFormat="1">
      <c r="A586" s="13"/>
      <c r="B586" s="224"/>
      <c r="C586" s="225"/>
      <c r="D586" s="226" t="s">
        <v>144</v>
      </c>
      <c r="E586" s="227" t="s">
        <v>19</v>
      </c>
      <c r="F586" s="228" t="s">
        <v>507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144</v>
      </c>
      <c r="AU586" s="234" t="s">
        <v>90</v>
      </c>
      <c r="AV586" s="13" t="s">
        <v>88</v>
      </c>
      <c r="AW586" s="13" t="s">
        <v>42</v>
      </c>
      <c r="AX586" s="13" t="s">
        <v>80</v>
      </c>
      <c r="AY586" s="234" t="s">
        <v>133</v>
      </c>
    </row>
    <row r="587" s="13" customFormat="1">
      <c r="A587" s="13"/>
      <c r="B587" s="224"/>
      <c r="C587" s="225"/>
      <c r="D587" s="226" t="s">
        <v>144</v>
      </c>
      <c r="E587" s="227" t="s">
        <v>19</v>
      </c>
      <c r="F587" s="228" t="s">
        <v>675</v>
      </c>
      <c r="G587" s="225"/>
      <c r="H587" s="227" t="s">
        <v>19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144</v>
      </c>
      <c r="AU587" s="234" t="s">
        <v>90</v>
      </c>
      <c r="AV587" s="13" t="s">
        <v>88</v>
      </c>
      <c r="AW587" s="13" t="s">
        <v>42</v>
      </c>
      <c r="AX587" s="13" t="s">
        <v>80</v>
      </c>
      <c r="AY587" s="234" t="s">
        <v>133</v>
      </c>
    </row>
    <row r="588" s="14" customFormat="1">
      <c r="A588" s="14"/>
      <c r="B588" s="235"/>
      <c r="C588" s="236"/>
      <c r="D588" s="226" t="s">
        <v>144</v>
      </c>
      <c r="E588" s="237" t="s">
        <v>19</v>
      </c>
      <c r="F588" s="238" t="s">
        <v>88</v>
      </c>
      <c r="G588" s="236"/>
      <c r="H588" s="239">
        <v>1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144</v>
      </c>
      <c r="AU588" s="245" t="s">
        <v>90</v>
      </c>
      <c r="AV588" s="14" t="s">
        <v>90</v>
      </c>
      <c r="AW588" s="14" t="s">
        <v>42</v>
      </c>
      <c r="AX588" s="14" t="s">
        <v>88</v>
      </c>
      <c r="AY588" s="245" t="s">
        <v>133</v>
      </c>
    </row>
    <row r="589" s="2" customFormat="1" ht="16.5" customHeight="1">
      <c r="A589" s="40"/>
      <c r="B589" s="41"/>
      <c r="C589" s="206" t="s">
        <v>676</v>
      </c>
      <c r="D589" s="206" t="s">
        <v>135</v>
      </c>
      <c r="E589" s="207" t="s">
        <v>677</v>
      </c>
      <c r="F589" s="208" t="s">
        <v>678</v>
      </c>
      <c r="G589" s="209" t="s">
        <v>226</v>
      </c>
      <c r="H589" s="210">
        <v>1</v>
      </c>
      <c r="I589" s="211"/>
      <c r="J589" s="212">
        <f>ROUND(I589*H589,2)</f>
        <v>0</v>
      </c>
      <c r="K589" s="208" t="s">
        <v>139</v>
      </c>
      <c r="L589" s="46"/>
      <c r="M589" s="213" t="s">
        <v>19</v>
      </c>
      <c r="N589" s="214" t="s">
        <v>51</v>
      </c>
      <c r="O589" s="86"/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303</v>
      </c>
      <c r="AT589" s="217" t="s">
        <v>135</v>
      </c>
      <c r="AU589" s="217" t="s">
        <v>90</v>
      </c>
      <c r="AY589" s="18" t="s">
        <v>133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8" t="s">
        <v>88</v>
      </c>
      <c r="BK589" s="218">
        <f>ROUND(I589*H589,2)</f>
        <v>0</v>
      </c>
      <c r="BL589" s="18" t="s">
        <v>303</v>
      </c>
      <c r="BM589" s="217" t="s">
        <v>679</v>
      </c>
    </row>
    <row r="590" s="2" customFormat="1">
      <c r="A590" s="40"/>
      <c r="B590" s="41"/>
      <c r="C590" s="42"/>
      <c r="D590" s="219" t="s">
        <v>142</v>
      </c>
      <c r="E590" s="42"/>
      <c r="F590" s="220" t="s">
        <v>680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8" t="s">
        <v>142</v>
      </c>
      <c r="AU590" s="18" t="s">
        <v>90</v>
      </c>
    </row>
    <row r="591" s="13" customFormat="1">
      <c r="A591" s="13"/>
      <c r="B591" s="224"/>
      <c r="C591" s="225"/>
      <c r="D591" s="226" t="s">
        <v>144</v>
      </c>
      <c r="E591" s="227" t="s">
        <v>19</v>
      </c>
      <c r="F591" s="228" t="s">
        <v>607</v>
      </c>
      <c r="G591" s="225"/>
      <c r="H591" s="227" t="s">
        <v>19</v>
      </c>
      <c r="I591" s="229"/>
      <c r="J591" s="225"/>
      <c r="K591" s="225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144</v>
      </c>
      <c r="AU591" s="234" t="s">
        <v>90</v>
      </c>
      <c r="AV591" s="13" t="s">
        <v>88</v>
      </c>
      <c r="AW591" s="13" t="s">
        <v>42</v>
      </c>
      <c r="AX591" s="13" t="s">
        <v>80</v>
      </c>
      <c r="AY591" s="234" t="s">
        <v>133</v>
      </c>
    </row>
    <row r="592" s="14" customFormat="1">
      <c r="A592" s="14"/>
      <c r="B592" s="235"/>
      <c r="C592" s="236"/>
      <c r="D592" s="226" t="s">
        <v>144</v>
      </c>
      <c r="E592" s="237" t="s">
        <v>19</v>
      </c>
      <c r="F592" s="238" t="s">
        <v>88</v>
      </c>
      <c r="G592" s="236"/>
      <c r="H592" s="239">
        <v>1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144</v>
      </c>
      <c r="AU592" s="245" t="s">
        <v>90</v>
      </c>
      <c r="AV592" s="14" t="s">
        <v>90</v>
      </c>
      <c r="AW592" s="14" t="s">
        <v>42</v>
      </c>
      <c r="AX592" s="14" t="s">
        <v>88</v>
      </c>
      <c r="AY592" s="245" t="s">
        <v>133</v>
      </c>
    </row>
    <row r="593" s="2" customFormat="1" ht="16.5" customHeight="1">
      <c r="A593" s="40"/>
      <c r="B593" s="41"/>
      <c r="C593" s="206" t="s">
        <v>681</v>
      </c>
      <c r="D593" s="206" t="s">
        <v>135</v>
      </c>
      <c r="E593" s="207" t="s">
        <v>682</v>
      </c>
      <c r="F593" s="208" t="s">
        <v>683</v>
      </c>
      <c r="G593" s="209" t="s">
        <v>226</v>
      </c>
      <c r="H593" s="210">
        <v>1</v>
      </c>
      <c r="I593" s="211"/>
      <c r="J593" s="212">
        <f>ROUND(I593*H593,2)</f>
        <v>0</v>
      </c>
      <c r="K593" s="208" t="s">
        <v>139</v>
      </c>
      <c r="L593" s="46"/>
      <c r="M593" s="213" t="s">
        <v>19</v>
      </c>
      <c r="N593" s="214" t="s">
        <v>51</v>
      </c>
      <c r="O593" s="86"/>
      <c r="P593" s="215">
        <f>O593*H593</f>
        <v>0</v>
      </c>
      <c r="Q593" s="215">
        <v>0</v>
      </c>
      <c r="R593" s="215">
        <f>Q593*H593</f>
        <v>0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303</v>
      </c>
      <c r="AT593" s="217" t="s">
        <v>135</v>
      </c>
      <c r="AU593" s="217" t="s">
        <v>90</v>
      </c>
      <c r="AY593" s="18" t="s">
        <v>133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8" t="s">
        <v>88</v>
      </c>
      <c r="BK593" s="218">
        <f>ROUND(I593*H593,2)</f>
        <v>0</v>
      </c>
      <c r="BL593" s="18" t="s">
        <v>303</v>
      </c>
      <c r="BM593" s="217" t="s">
        <v>684</v>
      </c>
    </row>
    <row r="594" s="2" customFormat="1">
      <c r="A594" s="40"/>
      <c r="B594" s="41"/>
      <c r="C594" s="42"/>
      <c r="D594" s="219" t="s">
        <v>142</v>
      </c>
      <c r="E594" s="42"/>
      <c r="F594" s="220" t="s">
        <v>685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8" t="s">
        <v>142</v>
      </c>
      <c r="AU594" s="18" t="s">
        <v>90</v>
      </c>
    </row>
    <row r="595" s="13" customFormat="1">
      <c r="A595" s="13"/>
      <c r="B595" s="224"/>
      <c r="C595" s="225"/>
      <c r="D595" s="226" t="s">
        <v>144</v>
      </c>
      <c r="E595" s="227" t="s">
        <v>19</v>
      </c>
      <c r="F595" s="228" t="s">
        <v>607</v>
      </c>
      <c r="G595" s="225"/>
      <c r="H595" s="227" t="s">
        <v>19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144</v>
      </c>
      <c r="AU595" s="234" t="s">
        <v>90</v>
      </c>
      <c r="AV595" s="13" t="s">
        <v>88</v>
      </c>
      <c r="AW595" s="13" t="s">
        <v>42</v>
      </c>
      <c r="AX595" s="13" t="s">
        <v>80</v>
      </c>
      <c r="AY595" s="234" t="s">
        <v>133</v>
      </c>
    </row>
    <row r="596" s="14" customFormat="1">
      <c r="A596" s="14"/>
      <c r="B596" s="235"/>
      <c r="C596" s="236"/>
      <c r="D596" s="226" t="s">
        <v>144</v>
      </c>
      <c r="E596" s="237" t="s">
        <v>19</v>
      </c>
      <c r="F596" s="238" t="s">
        <v>88</v>
      </c>
      <c r="G596" s="236"/>
      <c r="H596" s="239">
        <v>1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144</v>
      </c>
      <c r="AU596" s="245" t="s">
        <v>90</v>
      </c>
      <c r="AV596" s="14" t="s">
        <v>90</v>
      </c>
      <c r="AW596" s="14" t="s">
        <v>42</v>
      </c>
      <c r="AX596" s="14" t="s">
        <v>88</v>
      </c>
      <c r="AY596" s="245" t="s">
        <v>133</v>
      </c>
    </row>
    <row r="597" s="2" customFormat="1" ht="21.75" customHeight="1">
      <c r="A597" s="40"/>
      <c r="B597" s="41"/>
      <c r="C597" s="206" t="s">
        <v>686</v>
      </c>
      <c r="D597" s="206" t="s">
        <v>135</v>
      </c>
      <c r="E597" s="207" t="s">
        <v>687</v>
      </c>
      <c r="F597" s="208" t="s">
        <v>688</v>
      </c>
      <c r="G597" s="209" t="s">
        <v>226</v>
      </c>
      <c r="H597" s="210">
        <v>1</v>
      </c>
      <c r="I597" s="211"/>
      <c r="J597" s="212">
        <f>ROUND(I597*H597,2)</f>
        <v>0</v>
      </c>
      <c r="K597" s="208" t="s">
        <v>139</v>
      </c>
      <c r="L597" s="46"/>
      <c r="M597" s="213" t="s">
        <v>19</v>
      </c>
      <c r="N597" s="214" t="s">
        <v>51</v>
      </c>
      <c r="O597" s="86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303</v>
      </c>
      <c r="AT597" s="217" t="s">
        <v>135</v>
      </c>
      <c r="AU597" s="217" t="s">
        <v>90</v>
      </c>
      <c r="AY597" s="18" t="s">
        <v>133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8" t="s">
        <v>88</v>
      </c>
      <c r="BK597" s="218">
        <f>ROUND(I597*H597,2)</f>
        <v>0</v>
      </c>
      <c r="BL597" s="18" t="s">
        <v>303</v>
      </c>
      <c r="BM597" s="217" t="s">
        <v>689</v>
      </c>
    </row>
    <row r="598" s="2" customFormat="1">
      <c r="A598" s="40"/>
      <c r="B598" s="41"/>
      <c r="C598" s="42"/>
      <c r="D598" s="219" t="s">
        <v>142</v>
      </c>
      <c r="E598" s="42"/>
      <c r="F598" s="220" t="s">
        <v>690</v>
      </c>
      <c r="G598" s="42"/>
      <c r="H598" s="42"/>
      <c r="I598" s="221"/>
      <c r="J598" s="42"/>
      <c r="K598" s="42"/>
      <c r="L598" s="46"/>
      <c r="M598" s="222"/>
      <c r="N598" s="22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8" t="s">
        <v>142</v>
      </c>
      <c r="AU598" s="18" t="s">
        <v>90</v>
      </c>
    </row>
    <row r="599" s="13" customFormat="1">
      <c r="A599" s="13"/>
      <c r="B599" s="224"/>
      <c r="C599" s="225"/>
      <c r="D599" s="226" t="s">
        <v>144</v>
      </c>
      <c r="E599" s="227" t="s">
        <v>19</v>
      </c>
      <c r="F599" s="228" t="s">
        <v>607</v>
      </c>
      <c r="G599" s="225"/>
      <c r="H599" s="227" t="s">
        <v>19</v>
      </c>
      <c r="I599" s="229"/>
      <c r="J599" s="225"/>
      <c r="K599" s="225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144</v>
      </c>
      <c r="AU599" s="234" t="s">
        <v>90</v>
      </c>
      <c r="AV599" s="13" t="s">
        <v>88</v>
      </c>
      <c r="AW599" s="13" t="s">
        <v>42</v>
      </c>
      <c r="AX599" s="13" t="s">
        <v>80</v>
      </c>
      <c r="AY599" s="234" t="s">
        <v>133</v>
      </c>
    </row>
    <row r="600" s="13" customFormat="1">
      <c r="A600" s="13"/>
      <c r="B600" s="224"/>
      <c r="C600" s="225"/>
      <c r="D600" s="226" t="s">
        <v>144</v>
      </c>
      <c r="E600" s="227" t="s">
        <v>19</v>
      </c>
      <c r="F600" s="228" t="s">
        <v>663</v>
      </c>
      <c r="G600" s="225"/>
      <c r="H600" s="227" t="s">
        <v>19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144</v>
      </c>
      <c r="AU600" s="234" t="s">
        <v>90</v>
      </c>
      <c r="AV600" s="13" t="s">
        <v>88</v>
      </c>
      <c r="AW600" s="13" t="s">
        <v>42</v>
      </c>
      <c r="AX600" s="13" t="s">
        <v>80</v>
      </c>
      <c r="AY600" s="234" t="s">
        <v>133</v>
      </c>
    </row>
    <row r="601" s="14" customFormat="1">
      <c r="A601" s="14"/>
      <c r="B601" s="235"/>
      <c r="C601" s="236"/>
      <c r="D601" s="226" t="s">
        <v>144</v>
      </c>
      <c r="E601" s="237" t="s">
        <v>19</v>
      </c>
      <c r="F601" s="238" t="s">
        <v>88</v>
      </c>
      <c r="G601" s="236"/>
      <c r="H601" s="239">
        <v>1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144</v>
      </c>
      <c r="AU601" s="245" t="s">
        <v>90</v>
      </c>
      <c r="AV601" s="14" t="s">
        <v>90</v>
      </c>
      <c r="AW601" s="14" t="s">
        <v>42</v>
      </c>
      <c r="AX601" s="14" t="s">
        <v>88</v>
      </c>
      <c r="AY601" s="245" t="s">
        <v>133</v>
      </c>
    </row>
    <row r="602" s="2" customFormat="1" ht="24.15" customHeight="1">
      <c r="A602" s="40"/>
      <c r="B602" s="41"/>
      <c r="C602" s="206" t="s">
        <v>691</v>
      </c>
      <c r="D602" s="206" t="s">
        <v>135</v>
      </c>
      <c r="E602" s="207" t="s">
        <v>692</v>
      </c>
      <c r="F602" s="208" t="s">
        <v>693</v>
      </c>
      <c r="G602" s="209" t="s">
        <v>226</v>
      </c>
      <c r="H602" s="210">
        <v>2</v>
      </c>
      <c r="I602" s="211"/>
      <c r="J602" s="212">
        <f>ROUND(I602*H602,2)</f>
        <v>0</v>
      </c>
      <c r="K602" s="208" t="s">
        <v>139</v>
      </c>
      <c r="L602" s="46"/>
      <c r="M602" s="213" t="s">
        <v>19</v>
      </c>
      <c r="N602" s="214" t="s">
        <v>51</v>
      </c>
      <c r="O602" s="86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303</v>
      </c>
      <c r="AT602" s="217" t="s">
        <v>135</v>
      </c>
      <c r="AU602" s="217" t="s">
        <v>90</v>
      </c>
      <c r="AY602" s="18" t="s">
        <v>133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8" t="s">
        <v>88</v>
      </c>
      <c r="BK602" s="218">
        <f>ROUND(I602*H602,2)</f>
        <v>0</v>
      </c>
      <c r="BL602" s="18" t="s">
        <v>303</v>
      </c>
      <c r="BM602" s="217" t="s">
        <v>694</v>
      </c>
    </row>
    <row r="603" s="2" customFormat="1">
      <c r="A603" s="40"/>
      <c r="B603" s="41"/>
      <c r="C603" s="42"/>
      <c r="D603" s="219" t="s">
        <v>142</v>
      </c>
      <c r="E603" s="42"/>
      <c r="F603" s="220" t="s">
        <v>695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8" t="s">
        <v>142</v>
      </c>
      <c r="AU603" s="18" t="s">
        <v>90</v>
      </c>
    </row>
    <row r="604" s="13" customFormat="1">
      <c r="A604" s="13"/>
      <c r="B604" s="224"/>
      <c r="C604" s="225"/>
      <c r="D604" s="226" t="s">
        <v>144</v>
      </c>
      <c r="E604" s="227" t="s">
        <v>19</v>
      </c>
      <c r="F604" s="228" t="s">
        <v>607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144</v>
      </c>
      <c r="AU604" s="234" t="s">
        <v>90</v>
      </c>
      <c r="AV604" s="13" t="s">
        <v>88</v>
      </c>
      <c r="AW604" s="13" t="s">
        <v>42</v>
      </c>
      <c r="AX604" s="13" t="s">
        <v>80</v>
      </c>
      <c r="AY604" s="234" t="s">
        <v>133</v>
      </c>
    </row>
    <row r="605" s="13" customFormat="1">
      <c r="A605" s="13"/>
      <c r="B605" s="224"/>
      <c r="C605" s="225"/>
      <c r="D605" s="226" t="s">
        <v>144</v>
      </c>
      <c r="E605" s="227" t="s">
        <v>19</v>
      </c>
      <c r="F605" s="228" t="s">
        <v>696</v>
      </c>
      <c r="G605" s="225"/>
      <c r="H605" s="227" t="s">
        <v>19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144</v>
      </c>
      <c r="AU605" s="234" t="s">
        <v>90</v>
      </c>
      <c r="AV605" s="13" t="s">
        <v>88</v>
      </c>
      <c r="AW605" s="13" t="s">
        <v>42</v>
      </c>
      <c r="AX605" s="13" t="s">
        <v>80</v>
      </c>
      <c r="AY605" s="234" t="s">
        <v>133</v>
      </c>
    </row>
    <row r="606" s="14" customFormat="1">
      <c r="A606" s="14"/>
      <c r="B606" s="235"/>
      <c r="C606" s="236"/>
      <c r="D606" s="226" t="s">
        <v>144</v>
      </c>
      <c r="E606" s="237" t="s">
        <v>19</v>
      </c>
      <c r="F606" s="238" t="s">
        <v>90</v>
      </c>
      <c r="G606" s="236"/>
      <c r="H606" s="239">
        <v>2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144</v>
      </c>
      <c r="AU606" s="245" t="s">
        <v>90</v>
      </c>
      <c r="AV606" s="14" t="s">
        <v>90</v>
      </c>
      <c r="AW606" s="14" t="s">
        <v>42</v>
      </c>
      <c r="AX606" s="14" t="s">
        <v>88</v>
      </c>
      <c r="AY606" s="245" t="s">
        <v>133</v>
      </c>
    </row>
    <row r="607" s="2" customFormat="1" ht="24.15" customHeight="1">
      <c r="A607" s="40"/>
      <c r="B607" s="41"/>
      <c r="C607" s="206" t="s">
        <v>697</v>
      </c>
      <c r="D607" s="206" t="s">
        <v>135</v>
      </c>
      <c r="E607" s="207" t="s">
        <v>698</v>
      </c>
      <c r="F607" s="208" t="s">
        <v>699</v>
      </c>
      <c r="G607" s="209" t="s">
        <v>226</v>
      </c>
      <c r="H607" s="210">
        <v>1</v>
      </c>
      <c r="I607" s="211"/>
      <c r="J607" s="212">
        <f>ROUND(I607*H607,2)</f>
        <v>0</v>
      </c>
      <c r="K607" s="208" t="s">
        <v>139</v>
      </c>
      <c r="L607" s="46"/>
      <c r="M607" s="213" t="s">
        <v>19</v>
      </c>
      <c r="N607" s="214" t="s">
        <v>51</v>
      </c>
      <c r="O607" s="86"/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303</v>
      </c>
      <c r="AT607" s="217" t="s">
        <v>135</v>
      </c>
      <c r="AU607" s="217" t="s">
        <v>90</v>
      </c>
      <c r="AY607" s="18" t="s">
        <v>133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8" t="s">
        <v>88</v>
      </c>
      <c r="BK607" s="218">
        <f>ROUND(I607*H607,2)</f>
        <v>0</v>
      </c>
      <c r="BL607" s="18" t="s">
        <v>303</v>
      </c>
      <c r="BM607" s="217" t="s">
        <v>700</v>
      </c>
    </row>
    <row r="608" s="2" customFormat="1">
      <c r="A608" s="40"/>
      <c r="B608" s="41"/>
      <c r="C608" s="42"/>
      <c r="D608" s="219" t="s">
        <v>142</v>
      </c>
      <c r="E608" s="42"/>
      <c r="F608" s="220" t="s">
        <v>701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8" t="s">
        <v>142</v>
      </c>
      <c r="AU608" s="18" t="s">
        <v>90</v>
      </c>
    </row>
    <row r="609" s="13" customFormat="1">
      <c r="A609" s="13"/>
      <c r="B609" s="224"/>
      <c r="C609" s="225"/>
      <c r="D609" s="226" t="s">
        <v>144</v>
      </c>
      <c r="E609" s="227" t="s">
        <v>19</v>
      </c>
      <c r="F609" s="228" t="s">
        <v>607</v>
      </c>
      <c r="G609" s="225"/>
      <c r="H609" s="227" t="s">
        <v>19</v>
      </c>
      <c r="I609" s="229"/>
      <c r="J609" s="225"/>
      <c r="K609" s="225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144</v>
      </c>
      <c r="AU609" s="234" t="s">
        <v>90</v>
      </c>
      <c r="AV609" s="13" t="s">
        <v>88</v>
      </c>
      <c r="AW609" s="13" t="s">
        <v>42</v>
      </c>
      <c r="AX609" s="13" t="s">
        <v>80</v>
      </c>
      <c r="AY609" s="234" t="s">
        <v>133</v>
      </c>
    </row>
    <row r="610" s="13" customFormat="1">
      <c r="A610" s="13"/>
      <c r="B610" s="224"/>
      <c r="C610" s="225"/>
      <c r="D610" s="226" t="s">
        <v>144</v>
      </c>
      <c r="E610" s="227" t="s">
        <v>19</v>
      </c>
      <c r="F610" s="228" t="s">
        <v>702</v>
      </c>
      <c r="G610" s="225"/>
      <c r="H610" s="227" t="s">
        <v>19</v>
      </c>
      <c r="I610" s="229"/>
      <c r="J610" s="225"/>
      <c r="K610" s="225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144</v>
      </c>
      <c r="AU610" s="234" t="s">
        <v>90</v>
      </c>
      <c r="AV610" s="13" t="s">
        <v>88</v>
      </c>
      <c r="AW610" s="13" t="s">
        <v>42</v>
      </c>
      <c r="AX610" s="13" t="s">
        <v>80</v>
      </c>
      <c r="AY610" s="234" t="s">
        <v>133</v>
      </c>
    </row>
    <row r="611" s="14" customFormat="1">
      <c r="A611" s="14"/>
      <c r="B611" s="235"/>
      <c r="C611" s="236"/>
      <c r="D611" s="226" t="s">
        <v>144</v>
      </c>
      <c r="E611" s="237" t="s">
        <v>19</v>
      </c>
      <c r="F611" s="238" t="s">
        <v>88</v>
      </c>
      <c r="G611" s="236"/>
      <c r="H611" s="239">
        <v>1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144</v>
      </c>
      <c r="AU611" s="245" t="s">
        <v>90</v>
      </c>
      <c r="AV611" s="14" t="s">
        <v>90</v>
      </c>
      <c r="AW611" s="14" t="s">
        <v>42</v>
      </c>
      <c r="AX611" s="14" t="s">
        <v>88</v>
      </c>
      <c r="AY611" s="245" t="s">
        <v>133</v>
      </c>
    </row>
    <row r="612" s="2" customFormat="1" ht="16.5" customHeight="1">
      <c r="A612" s="40"/>
      <c r="B612" s="41"/>
      <c r="C612" s="206" t="s">
        <v>703</v>
      </c>
      <c r="D612" s="206" t="s">
        <v>135</v>
      </c>
      <c r="E612" s="207" t="s">
        <v>704</v>
      </c>
      <c r="F612" s="208" t="s">
        <v>705</v>
      </c>
      <c r="G612" s="209" t="s">
        <v>226</v>
      </c>
      <c r="H612" s="210">
        <v>1</v>
      </c>
      <c r="I612" s="211"/>
      <c r="J612" s="212">
        <f>ROUND(I612*H612,2)</f>
        <v>0</v>
      </c>
      <c r="K612" s="208" t="s">
        <v>139</v>
      </c>
      <c r="L612" s="46"/>
      <c r="M612" s="213" t="s">
        <v>19</v>
      </c>
      <c r="N612" s="214" t="s">
        <v>51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303</v>
      </c>
      <c r="AT612" s="217" t="s">
        <v>135</v>
      </c>
      <c r="AU612" s="217" t="s">
        <v>90</v>
      </c>
      <c r="AY612" s="18" t="s">
        <v>133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8" t="s">
        <v>88</v>
      </c>
      <c r="BK612" s="218">
        <f>ROUND(I612*H612,2)</f>
        <v>0</v>
      </c>
      <c r="BL612" s="18" t="s">
        <v>303</v>
      </c>
      <c r="BM612" s="217" t="s">
        <v>706</v>
      </c>
    </row>
    <row r="613" s="2" customFormat="1">
      <c r="A613" s="40"/>
      <c r="B613" s="41"/>
      <c r="C613" s="42"/>
      <c r="D613" s="219" t="s">
        <v>142</v>
      </c>
      <c r="E613" s="42"/>
      <c r="F613" s="220" t="s">
        <v>707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8" t="s">
        <v>142</v>
      </c>
      <c r="AU613" s="18" t="s">
        <v>90</v>
      </c>
    </row>
    <row r="614" s="13" customFormat="1">
      <c r="A614" s="13"/>
      <c r="B614" s="224"/>
      <c r="C614" s="225"/>
      <c r="D614" s="226" t="s">
        <v>144</v>
      </c>
      <c r="E614" s="227" t="s">
        <v>19</v>
      </c>
      <c r="F614" s="228" t="s">
        <v>607</v>
      </c>
      <c r="G614" s="225"/>
      <c r="H614" s="227" t="s">
        <v>19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144</v>
      </c>
      <c r="AU614" s="234" t="s">
        <v>90</v>
      </c>
      <c r="AV614" s="13" t="s">
        <v>88</v>
      </c>
      <c r="AW614" s="13" t="s">
        <v>42</v>
      </c>
      <c r="AX614" s="13" t="s">
        <v>80</v>
      </c>
      <c r="AY614" s="234" t="s">
        <v>133</v>
      </c>
    </row>
    <row r="615" s="14" customFormat="1">
      <c r="A615" s="14"/>
      <c r="B615" s="235"/>
      <c r="C615" s="236"/>
      <c r="D615" s="226" t="s">
        <v>144</v>
      </c>
      <c r="E615" s="237" t="s">
        <v>19</v>
      </c>
      <c r="F615" s="238" t="s">
        <v>88</v>
      </c>
      <c r="G615" s="236"/>
      <c r="H615" s="239">
        <v>1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144</v>
      </c>
      <c r="AU615" s="245" t="s">
        <v>90</v>
      </c>
      <c r="AV615" s="14" t="s">
        <v>90</v>
      </c>
      <c r="AW615" s="14" t="s">
        <v>42</v>
      </c>
      <c r="AX615" s="14" t="s">
        <v>88</v>
      </c>
      <c r="AY615" s="245" t="s">
        <v>133</v>
      </c>
    </row>
    <row r="616" s="2" customFormat="1" ht="21.75" customHeight="1">
      <c r="A616" s="40"/>
      <c r="B616" s="41"/>
      <c r="C616" s="206" t="s">
        <v>708</v>
      </c>
      <c r="D616" s="206" t="s">
        <v>135</v>
      </c>
      <c r="E616" s="207" t="s">
        <v>709</v>
      </c>
      <c r="F616" s="208" t="s">
        <v>710</v>
      </c>
      <c r="G616" s="209" t="s">
        <v>226</v>
      </c>
      <c r="H616" s="210">
        <v>1</v>
      </c>
      <c r="I616" s="211"/>
      <c r="J616" s="212">
        <f>ROUND(I616*H616,2)</f>
        <v>0</v>
      </c>
      <c r="K616" s="208" t="s">
        <v>139</v>
      </c>
      <c r="L616" s="46"/>
      <c r="M616" s="213" t="s">
        <v>19</v>
      </c>
      <c r="N616" s="214" t="s">
        <v>51</v>
      </c>
      <c r="O616" s="86"/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303</v>
      </c>
      <c r="AT616" s="217" t="s">
        <v>135</v>
      </c>
      <c r="AU616" s="217" t="s">
        <v>90</v>
      </c>
      <c r="AY616" s="18" t="s">
        <v>133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8" t="s">
        <v>88</v>
      </c>
      <c r="BK616" s="218">
        <f>ROUND(I616*H616,2)</f>
        <v>0</v>
      </c>
      <c r="BL616" s="18" t="s">
        <v>303</v>
      </c>
      <c r="BM616" s="217" t="s">
        <v>711</v>
      </c>
    </row>
    <row r="617" s="2" customFormat="1">
      <c r="A617" s="40"/>
      <c r="B617" s="41"/>
      <c r="C617" s="42"/>
      <c r="D617" s="219" t="s">
        <v>142</v>
      </c>
      <c r="E617" s="42"/>
      <c r="F617" s="220" t="s">
        <v>712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8" t="s">
        <v>142</v>
      </c>
      <c r="AU617" s="18" t="s">
        <v>90</v>
      </c>
    </row>
    <row r="618" s="13" customFormat="1">
      <c r="A618" s="13"/>
      <c r="B618" s="224"/>
      <c r="C618" s="225"/>
      <c r="D618" s="226" t="s">
        <v>144</v>
      </c>
      <c r="E618" s="227" t="s">
        <v>19</v>
      </c>
      <c r="F618" s="228" t="s">
        <v>607</v>
      </c>
      <c r="G618" s="225"/>
      <c r="H618" s="227" t="s">
        <v>19</v>
      </c>
      <c r="I618" s="229"/>
      <c r="J618" s="225"/>
      <c r="K618" s="225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144</v>
      </c>
      <c r="AU618" s="234" t="s">
        <v>90</v>
      </c>
      <c r="AV618" s="13" t="s">
        <v>88</v>
      </c>
      <c r="AW618" s="13" t="s">
        <v>42</v>
      </c>
      <c r="AX618" s="13" t="s">
        <v>80</v>
      </c>
      <c r="AY618" s="234" t="s">
        <v>133</v>
      </c>
    </row>
    <row r="619" s="14" customFormat="1">
      <c r="A619" s="14"/>
      <c r="B619" s="235"/>
      <c r="C619" s="236"/>
      <c r="D619" s="226" t="s">
        <v>144</v>
      </c>
      <c r="E619" s="237" t="s">
        <v>19</v>
      </c>
      <c r="F619" s="238" t="s">
        <v>88</v>
      </c>
      <c r="G619" s="236"/>
      <c r="H619" s="239">
        <v>1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144</v>
      </c>
      <c r="AU619" s="245" t="s">
        <v>90</v>
      </c>
      <c r="AV619" s="14" t="s">
        <v>90</v>
      </c>
      <c r="AW619" s="14" t="s">
        <v>42</v>
      </c>
      <c r="AX619" s="14" t="s">
        <v>88</v>
      </c>
      <c r="AY619" s="245" t="s">
        <v>133</v>
      </c>
    </row>
    <row r="620" s="2" customFormat="1" ht="24.15" customHeight="1">
      <c r="A620" s="40"/>
      <c r="B620" s="41"/>
      <c r="C620" s="206" t="s">
        <v>713</v>
      </c>
      <c r="D620" s="206" t="s">
        <v>135</v>
      </c>
      <c r="E620" s="207" t="s">
        <v>714</v>
      </c>
      <c r="F620" s="208" t="s">
        <v>715</v>
      </c>
      <c r="G620" s="209" t="s">
        <v>226</v>
      </c>
      <c r="H620" s="210">
        <v>1</v>
      </c>
      <c r="I620" s="211"/>
      <c r="J620" s="212">
        <f>ROUND(I620*H620,2)</f>
        <v>0</v>
      </c>
      <c r="K620" s="208" t="s">
        <v>139</v>
      </c>
      <c r="L620" s="46"/>
      <c r="M620" s="213" t="s">
        <v>19</v>
      </c>
      <c r="N620" s="214" t="s">
        <v>51</v>
      </c>
      <c r="O620" s="86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303</v>
      </c>
      <c r="AT620" s="217" t="s">
        <v>135</v>
      </c>
      <c r="AU620" s="217" t="s">
        <v>90</v>
      </c>
      <c r="AY620" s="18" t="s">
        <v>133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8" t="s">
        <v>88</v>
      </c>
      <c r="BK620" s="218">
        <f>ROUND(I620*H620,2)</f>
        <v>0</v>
      </c>
      <c r="BL620" s="18" t="s">
        <v>303</v>
      </c>
      <c r="BM620" s="217" t="s">
        <v>716</v>
      </c>
    </row>
    <row r="621" s="2" customFormat="1">
      <c r="A621" s="40"/>
      <c r="B621" s="41"/>
      <c r="C621" s="42"/>
      <c r="D621" s="219" t="s">
        <v>142</v>
      </c>
      <c r="E621" s="42"/>
      <c r="F621" s="220" t="s">
        <v>717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8" t="s">
        <v>142</v>
      </c>
      <c r="AU621" s="18" t="s">
        <v>90</v>
      </c>
    </row>
    <row r="622" s="13" customFormat="1">
      <c r="A622" s="13"/>
      <c r="B622" s="224"/>
      <c r="C622" s="225"/>
      <c r="D622" s="226" t="s">
        <v>144</v>
      </c>
      <c r="E622" s="227" t="s">
        <v>19</v>
      </c>
      <c r="F622" s="228" t="s">
        <v>607</v>
      </c>
      <c r="G622" s="225"/>
      <c r="H622" s="227" t="s">
        <v>19</v>
      </c>
      <c r="I622" s="229"/>
      <c r="J622" s="225"/>
      <c r="K622" s="225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144</v>
      </c>
      <c r="AU622" s="234" t="s">
        <v>90</v>
      </c>
      <c r="AV622" s="13" t="s">
        <v>88</v>
      </c>
      <c r="AW622" s="13" t="s">
        <v>42</v>
      </c>
      <c r="AX622" s="13" t="s">
        <v>80</v>
      </c>
      <c r="AY622" s="234" t="s">
        <v>133</v>
      </c>
    </row>
    <row r="623" s="14" customFormat="1">
      <c r="A623" s="14"/>
      <c r="B623" s="235"/>
      <c r="C623" s="236"/>
      <c r="D623" s="226" t="s">
        <v>144</v>
      </c>
      <c r="E623" s="237" t="s">
        <v>19</v>
      </c>
      <c r="F623" s="238" t="s">
        <v>88</v>
      </c>
      <c r="G623" s="236"/>
      <c r="H623" s="239">
        <v>1</v>
      </c>
      <c r="I623" s="240"/>
      <c r="J623" s="236"/>
      <c r="K623" s="236"/>
      <c r="L623" s="241"/>
      <c r="M623" s="242"/>
      <c r="N623" s="243"/>
      <c r="O623" s="243"/>
      <c r="P623" s="243"/>
      <c r="Q623" s="243"/>
      <c r="R623" s="243"/>
      <c r="S623" s="243"/>
      <c r="T623" s="24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5" t="s">
        <v>144</v>
      </c>
      <c r="AU623" s="245" t="s">
        <v>90</v>
      </c>
      <c r="AV623" s="14" t="s">
        <v>90</v>
      </c>
      <c r="AW623" s="14" t="s">
        <v>42</v>
      </c>
      <c r="AX623" s="14" t="s">
        <v>88</v>
      </c>
      <c r="AY623" s="245" t="s">
        <v>133</v>
      </c>
    </row>
    <row r="624" s="2" customFormat="1" ht="37.8" customHeight="1">
      <c r="A624" s="40"/>
      <c r="B624" s="41"/>
      <c r="C624" s="206" t="s">
        <v>718</v>
      </c>
      <c r="D624" s="206" t="s">
        <v>135</v>
      </c>
      <c r="E624" s="207" t="s">
        <v>719</v>
      </c>
      <c r="F624" s="208" t="s">
        <v>720</v>
      </c>
      <c r="G624" s="209" t="s">
        <v>226</v>
      </c>
      <c r="H624" s="210">
        <v>1</v>
      </c>
      <c r="I624" s="211"/>
      <c r="J624" s="212">
        <f>ROUND(I624*H624,2)</f>
        <v>0</v>
      </c>
      <c r="K624" s="208" t="s">
        <v>139</v>
      </c>
      <c r="L624" s="46"/>
      <c r="M624" s="213" t="s">
        <v>19</v>
      </c>
      <c r="N624" s="214" t="s">
        <v>51</v>
      </c>
      <c r="O624" s="86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303</v>
      </c>
      <c r="AT624" s="217" t="s">
        <v>135</v>
      </c>
      <c r="AU624" s="217" t="s">
        <v>90</v>
      </c>
      <c r="AY624" s="18" t="s">
        <v>133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8" t="s">
        <v>88</v>
      </c>
      <c r="BK624" s="218">
        <f>ROUND(I624*H624,2)</f>
        <v>0</v>
      </c>
      <c r="BL624" s="18" t="s">
        <v>303</v>
      </c>
      <c r="BM624" s="217" t="s">
        <v>721</v>
      </c>
    </row>
    <row r="625" s="2" customFormat="1">
      <c r="A625" s="40"/>
      <c r="B625" s="41"/>
      <c r="C625" s="42"/>
      <c r="D625" s="219" t="s">
        <v>142</v>
      </c>
      <c r="E625" s="42"/>
      <c r="F625" s="220" t="s">
        <v>722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8" t="s">
        <v>142</v>
      </c>
      <c r="AU625" s="18" t="s">
        <v>90</v>
      </c>
    </row>
    <row r="626" s="13" customFormat="1">
      <c r="A626" s="13"/>
      <c r="B626" s="224"/>
      <c r="C626" s="225"/>
      <c r="D626" s="226" t="s">
        <v>144</v>
      </c>
      <c r="E626" s="227" t="s">
        <v>19</v>
      </c>
      <c r="F626" s="228" t="s">
        <v>607</v>
      </c>
      <c r="G626" s="225"/>
      <c r="H626" s="227" t="s">
        <v>19</v>
      </c>
      <c r="I626" s="229"/>
      <c r="J626" s="225"/>
      <c r="K626" s="225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144</v>
      </c>
      <c r="AU626" s="234" t="s">
        <v>90</v>
      </c>
      <c r="AV626" s="13" t="s">
        <v>88</v>
      </c>
      <c r="AW626" s="13" t="s">
        <v>42</v>
      </c>
      <c r="AX626" s="13" t="s">
        <v>80</v>
      </c>
      <c r="AY626" s="234" t="s">
        <v>133</v>
      </c>
    </row>
    <row r="627" s="14" customFormat="1">
      <c r="A627" s="14"/>
      <c r="B627" s="235"/>
      <c r="C627" s="236"/>
      <c r="D627" s="226" t="s">
        <v>144</v>
      </c>
      <c r="E627" s="237" t="s">
        <v>19</v>
      </c>
      <c r="F627" s="238" t="s">
        <v>88</v>
      </c>
      <c r="G627" s="236"/>
      <c r="H627" s="239">
        <v>1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144</v>
      </c>
      <c r="AU627" s="245" t="s">
        <v>90</v>
      </c>
      <c r="AV627" s="14" t="s">
        <v>90</v>
      </c>
      <c r="AW627" s="14" t="s">
        <v>42</v>
      </c>
      <c r="AX627" s="14" t="s">
        <v>88</v>
      </c>
      <c r="AY627" s="245" t="s">
        <v>133</v>
      </c>
    </row>
    <row r="628" s="2" customFormat="1" ht="24.15" customHeight="1">
      <c r="A628" s="40"/>
      <c r="B628" s="41"/>
      <c r="C628" s="206" t="s">
        <v>723</v>
      </c>
      <c r="D628" s="206" t="s">
        <v>135</v>
      </c>
      <c r="E628" s="207" t="s">
        <v>724</v>
      </c>
      <c r="F628" s="208" t="s">
        <v>725</v>
      </c>
      <c r="G628" s="209" t="s">
        <v>226</v>
      </c>
      <c r="H628" s="210">
        <v>2</v>
      </c>
      <c r="I628" s="211"/>
      <c r="J628" s="212">
        <f>ROUND(I628*H628,2)</f>
        <v>0</v>
      </c>
      <c r="K628" s="208" t="s">
        <v>139</v>
      </c>
      <c r="L628" s="46"/>
      <c r="M628" s="213" t="s">
        <v>19</v>
      </c>
      <c r="N628" s="214" t="s">
        <v>51</v>
      </c>
      <c r="O628" s="86"/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303</v>
      </c>
      <c r="AT628" s="217" t="s">
        <v>135</v>
      </c>
      <c r="AU628" s="217" t="s">
        <v>90</v>
      </c>
      <c r="AY628" s="18" t="s">
        <v>133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8" t="s">
        <v>88</v>
      </c>
      <c r="BK628" s="218">
        <f>ROUND(I628*H628,2)</f>
        <v>0</v>
      </c>
      <c r="BL628" s="18" t="s">
        <v>303</v>
      </c>
      <c r="BM628" s="217" t="s">
        <v>726</v>
      </c>
    </row>
    <row r="629" s="2" customFormat="1">
      <c r="A629" s="40"/>
      <c r="B629" s="41"/>
      <c r="C629" s="42"/>
      <c r="D629" s="219" t="s">
        <v>142</v>
      </c>
      <c r="E629" s="42"/>
      <c r="F629" s="220" t="s">
        <v>727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8" t="s">
        <v>142</v>
      </c>
      <c r="AU629" s="18" t="s">
        <v>90</v>
      </c>
    </row>
    <row r="630" s="13" customFormat="1">
      <c r="A630" s="13"/>
      <c r="B630" s="224"/>
      <c r="C630" s="225"/>
      <c r="D630" s="226" t="s">
        <v>144</v>
      </c>
      <c r="E630" s="227" t="s">
        <v>19</v>
      </c>
      <c r="F630" s="228" t="s">
        <v>728</v>
      </c>
      <c r="G630" s="225"/>
      <c r="H630" s="227" t="s">
        <v>19</v>
      </c>
      <c r="I630" s="229"/>
      <c r="J630" s="225"/>
      <c r="K630" s="225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144</v>
      </c>
      <c r="AU630" s="234" t="s">
        <v>90</v>
      </c>
      <c r="AV630" s="13" t="s">
        <v>88</v>
      </c>
      <c r="AW630" s="13" t="s">
        <v>42</v>
      </c>
      <c r="AX630" s="13" t="s">
        <v>80</v>
      </c>
      <c r="AY630" s="234" t="s">
        <v>133</v>
      </c>
    </row>
    <row r="631" s="13" customFormat="1">
      <c r="A631" s="13"/>
      <c r="B631" s="224"/>
      <c r="C631" s="225"/>
      <c r="D631" s="226" t="s">
        <v>144</v>
      </c>
      <c r="E631" s="227" t="s">
        <v>19</v>
      </c>
      <c r="F631" s="228" t="s">
        <v>508</v>
      </c>
      <c r="G631" s="225"/>
      <c r="H631" s="227" t="s">
        <v>19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144</v>
      </c>
      <c r="AU631" s="234" t="s">
        <v>90</v>
      </c>
      <c r="AV631" s="13" t="s">
        <v>88</v>
      </c>
      <c r="AW631" s="13" t="s">
        <v>42</v>
      </c>
      <c r="AX631" s="13" t="s">
        <v>80</v>
      </c>
      <c r="AY631" s="234" t="s">
        <v>133</v>
      </c>
    </row>
    <row r="632" s="14" customFormat="1">
      <c r="A632" s="14"/>
      <c r="B632" s="235"/>
      <c r="C632" s="236"/>
      <c r="D632" s="226" t="s">
        <v>144</v>
      </c>
      <c r="E632" s="237" t="s">
        <v>19</v>
      </c>
      <c r="F632" s="238" t="s">
        <v>509</v>
      </c>
      <c r="G632" s="236"/>
      <c r="H632" s="239">
        <v>2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144</v>
      </c>
      <c r="AU632" s="245" t="s">
        <v>90</v>
      </c>
      <c r="AV632" s="14" t="s">
        <v>90</v>
      </c>
      <c r="AW632" s="14" t="s">
        <v>42</v>
      </c>
      <c r="AX632" s="14" t="s">
        <v>88</v>
      </c>
      <c r="AY632" s="245" t="s">
        <v>133</v>
      </c>
    </row>
    <row r="633" s="2" customFormat="1" ht="16.5" customHeight="1">
      <c r="A633" s="40"/>
      <c r="B633" s="41"/>
      <c r="C633" s="206" t="s">
        <v>729</v>
      </c>
      <c r="D633" s="206" t="s">
        <v>135</v>
      </c>
      <c r="E633" s="207" t="s">
        <v>730</v>
      </c>
      <c r="F633" s="208" t="s">
        <v>731</v>
      </c>
      <c r="G633" s="209" t="s">
        <v>226</v>
      </c>
      <c r="H633" s="210">
        <v>2</v>
      </c>
      <c r="I633" s="211"/>
      <c r="J633" s="212">
        <f>ROUND(I633*H633,2)</f>
        <v>0</v>
      </c>
      <c r="K633" s="208" t="s">
        <v>139</v>
      </c>
      <c r="L633" s="46"/>
      <c r="M633" s="213" t="s">
        <v>19</v>
      </c>
      <c r="N633" s="214" t="s">
        <v>51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303</v>
      </c>
      <c r="AT633" s="217" t="s">
        <v>135</v>
      </c>
      <c r="AU633" s="217" t="s">
        <v>90</v>
      </c>
      <c r="AY633" s="18" t="s">
        <v>133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8" t="s">
        <v>88</v>
      </c>
      <c r="BK633" s="218">
        <f>ROUND(I633*H633,2)</f>
        <v>0</v>
      </c>
      <c r="BL633" s="18" t="s">
        <v>303</v>
      </c>
      <c r="BM633" s="217" t="s">
        <v>732</v>
      </c>
    </row>
    <row r="634" s="2" customFormat="1">
      <c r="A634" s="40"/>
      <c r="B634" s="41"/>
      <c r="C634" s="42"/>
      <c r="D634" s="219" t="s">
        <v>142</v>
      </c>
      <c r="E634" s="42"/>
      <c r="F634" s="220" t="s">
        <v>733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8" t="s">
        <v>142</v>
      </c>
      <c r="AU634" s="18" t="s">
        <v>90</v>
      </c>
    </row>
    <row r="635" s="13" customFormat="1">
      <c r="A635" s="13"/>
      <c r="B635" s="224"/>
      <c r="C635" s="225"/>
      <c r="D635" s="226" t="s">
        <v>144</v>
      </c>
      <c r="E635" s="227" t="s">
        <v>19</v>
      </c>
      <c r="F635" s="228" t="s">
        <v>728</v>
      </c>
      <c r="G635" s="225"/>
      <c r="H635" s="227" t="s">
        <v>19</v>
      </c>
      <c r="I635" s="229"/>
      <c r="J635" s="225"/>
      <c r="K635" s="225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144</v>
      </c>
      <c r="AU635" s="234" t="s">
        <v>90</v>
      </c>
      <c r="AV635" s="13" t="s">
        <v>88</v>
      </c>
      <c r="AW635" s="13" t="s">
        <v>42</v>
      </c>
      <c r="AX635" s="13" t="s">
        <v>80</v>
      </c>
      <c r="AY635" s="234" t="s">
        <v>133</v>
      </c>
    </row>
    <row r="636" s="13" customFormat="1">
      <c r="A636" s="13"/>
      <c r="B636" s="224"/>
      <c r="C636" s="225"/>
      <c r="D636" s="226" t="s">
        <v>144</v>
      </c>
      <c r="E636" s="227" t="s">
        <v>19</v>
      </c>
      <c r="F636" s="228" t="s">
        <v>508</v>
      </c>
      <c r="G636" s="225"/>
      <c r="H636" s="227" t="s">
        <v>19</v>
      </c>
      <c r="I636" s="229"/>
      <c r="J636" s="225"/>
      <c r="K636" s="225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144</v>
      </c>
      <c r="AU636" s="234" t="s">
        <v>90</v>
      </c>
      <c r="AV636" s="13" t="s">
        <v>88</v>
      </c>
      <c r="AW636" s="13" t="s">
        <v>42</v>
      </c>
      <c r="AX636" s="13" t="s">
        <v>80</v>
      </c>
      <c r="AY636" s="234" t="s">
        <v>133</v>
      </c>
    </row>
    <row r="637" s="14" customFormat="1">
      <c r="A637" s="14"/>
      <c r="B637" s="235"/>
      <c r="C637" s="236"/>
      <c r="D637" s="226" t="s">
        <v>144</v>
      </c>
      <c r="E637" s="237" t="s">
        <v>19</v>
      </c>
      <c r="F637" s="238" t="s">
        <v>509</v>
      </c>
      <c r="G637" s="236"/>
      <c r="H637" s="239">
        <v>2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144</v>
      </c>
      <c r="AU637" s="245" t="s">
        <v>90</v>
      </c>
      <c r="AV637" s="14" t="s">
        <v>90</v>
      </c>
      <c r="AW637" s="14" t="s">
        <v>42</v>
      </c>
      <c r="AX637" s="14" t="s">
        <v>88</v>
      </c>
      <c r="AY637" s="245" t="s">
        <v>133</v>
      </c>
    </row>
    <row r="638" s="2" customFormat="1" ht="33" customHeight="1">
      <c r="A638" s="40"/>
      <c r="B638" s="41"/>
      <c r="C638" s="206" t="s">
        <v>734</v>
      </c>
      <c r="D638" s="206" t="s">
        <v>135</v>
      </c>
      <c r="E638" s="207" t="s">
        <v>735</v>
      </c>
      <c r="F638" s="208" t="s">
        <v>736</v>
      </c>
      <c r="G638" s="209" t="s">
        <v>226</v>
      </c>
      <c r="H638" s="210">
        <v>2</v>
      </c>
      <c r="I638" s="211"/>
      <c r="J638" s="212">
        <f>ROUND(I638*H638,2)</f>
        <v>0</v>
      </c>
      <c r="K638" s="208" t="s">
        <v>139</v>
      </c>
      <c r="L638" s="46"/>
      <c r="M638" s="213" t="s">
        <v>19</v>
      </c>
      <c r="N638" s="214" t="s">
        <v>51</v>
      </c>
      <c r="O638" s="86"/>
      <c r="P638" s="215">
        <f>O638*H638</f>
        <v>0</v>
      </c>
      <c r="Q638" s="215">
        <v>0</v>
      </c>
      <c r="R638" s="215">
        <f>Q638*H638</f>
        <v>0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303</v>
      </c>
      <c r="AT638" s="217" t="s">
        <v>135</v>
      </c>
      <c r="AU638" s="217" t="s">
        <v>90</v>
      </c>
      <c r="AY638" s="18" t="s">
        <v>133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8" t="s">
        <v>88</v>
      </c>
      <c r="BK638" s="218">
        <f>ROUND(I638*H638,2)</f>
        <v>0</v>
      </c>
      <c r="BL638" s="18" t="s">
        <v>303</v>
      </c>
      <c r="BM638" s="217" t="s">
        <v>737</v>
      </c>
    </row>
    <row r="639" s="2" customFormat="1">
      <c r="A639" s="40"/>
      <c r="B639" s="41"/>
      <c r="C639" s="42"/>
      <c r="D639" s="219" t="s">
        <v>142</v>
      </c>
      <c r="E639" s="42"/>
      <c r="F639" s="220" t="s">
        <v>738</v>
      </c>
      <c r="G639" s="42"/>
      <c r="H639" s="42"/>
      <c r="I639" s="221"/>
      <c r="J639" s="42"/>
      <c r="K639" s="42"/>
      <c r="L639" s="46"/>
      <c r="M639" s="222"/>
      <c r="N639" s="223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8" t="s">
        <v>142</v>
      </c>
      <c r="AU639" s="18" t="s">
        <v>90</v>
      </c>
    </row>
    <row r="640" s="13" customFormat="1">
      <c r="A640" s="13"/>
      <c r="B640" s="224"/>
      <c r="C640" s="225"/>
      <c r="D640" s="226" t="s">
        <v>144</v>
      </c>
      <c r="E640" s="227" t="s">
        <v>19</v>
      </c>
      <c r="F640" s="228" t="s">
        <v>728</v>
      </c>
      <c r="G640" s="225"/>
      <c r="H640" s="227" t="s">
        <v>19</v>
      </c>
      <c r="I640" s="229"/>
      <c r="J640" s="225"/>
      <c r="K640" s="225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144</v>
      </c>
      <c r="AU640" s="234" t="s">
        <v>90</v>
      </c>
      <c r="AV640" s="13" t="s">
        <v>88</v>
      </c>
      <c r="AW640" s="13" t="s">
        <v>42</v>
      </c>
      <c r="AX640" s="13" t="s">
        <v>80</v>
      </c>
      <c r="AY640" s="234" t="s">
        <v>133</v>
      </c>
    </row>
    <row r="641" s="13" customFormat="1">
      <c r="A641" s="13"/>
      <c r="B641" s="224"/>
      <c r="C641" s="225"/>
      <c r="D641" s="226" t="s">
        <v>144</v>
      </c>
      <c r="E641" s="227" t="s">
        <v>19</v>
      </c>
      <c r="F641" s="228" t="s">
        <v>508</v>
      </c>
      <c r="G641" s="225"/>
      <c r="H641" s="227" t="s">
        <v>19</v>
      </c>
      <c r="I641" s="229"/>
      <c r="J641" s="225"/>
      <c r="K641" s="225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144</v>
      </c>
      <c r="AU641" s="234" t="s">
        <v>90</v>
      </c>
      <c r="AV641" s="13" t="s">
        <v>88</v>
      </c>
      <c r="AW641" s="13" t="s">
        <v>42</v>
      </c>
      <c r="AX641" s="13" t="s">
        <v>80</v>
      </c>
      <c r="AY641" s="234" t="s">
        <v>133</v>
      </c>
    </row>
    <row r="642" s="14" customFormat="1">
      <c r="A642" s="14"/>
      <c r="B642" s="235"/>
      <c r="C642" s="236"/>
      <c r="D642" s="226" t="s">
        <v>144</v>
      </c>
      <c r="E642" s="237" t="s">
        <v>19</v>
      </c>
      <c r="F642" s="238" t="s">
        <v>509</v>
      </c>
      <c r="G642" s="236"/>
      <c r="H642" s="239">
        <v>2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144</v>
      </c>
      <c r="AU642" s="245" t="s">
        <v>90</v>
      </c>
      <c r="AV642" s="14" t="s">
        <v>90</v>
      </c>
      <c r="AW642" s="14" t="s">
        <v>42</v>
      </c>
      <c r="AX642" s="14" t="s">
        <v>88</v>
      </c>
      <c r="AY642" s="245" t="s">
        <v>133</v>
      </c>
    </row>
    <row r="643" s="2" customFormat="1" ht="33" customHeight="1">
      <c r="A643" s="40"/>
      <c r="B643" s="41"/>
      <c r="C643" s="206" t="s">
        <v>739</v>
      </c>
      <c r="D643" s="206" t="s">
        <v>135</v>
      </c>
      <c r="E643" s="207" t="s">
        <v>740</v>
      </c>
      <c r="F643" s="208" t="s">
        <v>741</v>
      </c>
      <c r="G643" s="209" t="s">
        <v>226</v>
      </c>
      <c r="H643" s="210">
        <v>2</v>
      </c>
      <c r="I643" s="211"/>
      <c r="J643" s="212">
        <f>ROUND(I643*H643,2)</f>
        <v>0</v>
      </c>
      <c r="K643" s="208" t="s">
        <v>139</v>
      </c>
      <c r="L643" s="46"/>
      <c r="M643" s="213" t="s">
        <v>19</v>
      </c>
      <c r="N643" s="214" t="s">
        <v>51</v>
      </c>
      <c r="O643" s="86"/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7" t="s">
        <v>303</v>
      </c>
      <c r="AT643" s="217" t="s">
        <v>135</v>
      </c>
      <c r="AU643" s="217" t="s">
        <v>90</v>
      </c>
      <c r="AY643" s="18" t="s">
        <v>133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8" t="s">
        <v>88</v>
      </c>
      <c r="BK643" s="218">
        <f>ROUND(I643*H643,2)</f>
        <v>0</v>
      </c>
      <c r="BL643" s="18" t="s">
        <v>303</v>
      </c>
      <c r="BM643" s="217" t="s">
        <v>742</v>
      </c>
    </row>
    <row r="644" s="2" customFormat="1">
      <c r="A644" s="40"/>
      <c r="B644" s="41"/>
      <c r="C644" s="42"/>
      <c r="D644" s="219" t="s">
        <v>142</v>
      </c>
      <c r="E644" s="42"/>
      <c r="F644" s="220" t="s">
        <v>743</v>
      </c>
      <c r="G644" s="42"/>
      <c r="H644" s="42"/>
      <c r="I644" s="221"/>
      <c r="J644" s="42"/>
      <c r="K644" s="42"/>
      <c r="L644" s="46"/>
      <c r="M644" s="222"/>
      <c r="N644" s="223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8" t="s">
        <v>142</v>
      </c>
      <c r="AU644" s="18" t="s">
        <v>90</v>
      </c>
    </row>
    <row r="645" s="13" customFormat="1">
      <c r="A645" s="13"/>
      <c r="B645" s="224"/>
      <c r="C645" s="225"/>
      <c r="D645" s="226" t="s">
        <v>144</v>
      </c>
      <c r="E645" s="227" t="s">
        <v>19</v>
      </c>
      <c r="F645" s="228" t="s">
        <v>728</v>
      </c>
      <c r="G645" s="225"/>
      <c r="H645" s="227" t="s">
        <v>19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144</v>
      </c>
      <c r="AU645" s="234" t="s">
        <v>90</v>
      </c>
      <c r="AV645" s="13" t="s">
        <v>88</v>
      </c>
      <c r="AW645" s="13" t="s">
        <v>42</v>
      </c>
      <c r="AX645" s="13" t="s">
        <v>80</v>
      </c>
      <c r="AY645" s="234" t="s">
        <v>133</v>
      </c>
    </row>
    <row r="646" s="13" customFormat="1">
      <c r="A646" s="13"/>
      <c r="B646" s="224"/>
      <c r="C646" s="225"/>
      <c r="D646" s="226" t="s">
        <v>144</v>
      </c>
      <c r="E646" s="227" t="s">
        <v>19</v>
      </c>
      <c r="F646" s="228" t="s">
        <v>508</v>
      </c>
      <c r="G646" s="225"/>
      <c r="H646" s="227" t="s">
        <v>19</v>
      </c>
      <c r="I646" s="229"/>
      <c r="J646" s="225"/>
      <c r="K646" s="225"/>
      <c r="L646" s="230"/>
      <c r="M646" s="231"/>
      <c r="N646" s="232"/>
      <c r="O646" s="232"/>
      <c r="P646" s="232"/>
      <c r="Q646" s="232"/>
      <c r="R646" s="232"/>
      <c r="S646" s="232"/>
      <c r="T646" s="23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4" t="s">
        <v>144</v>
      </c>
      <c r="AU646" s="234" t="s">
        <v>90</v>
      </c>
      <c r="AV646" s="13" t="s">
        <v>88</v>
      </c>
      <c r="AW646" s="13" t="s">
        <v>42</v>
      </c>
      <c r="AX646" s="13" t="s">
        <v>80</v>
      </c>
      <c r="AY646" s="234" t="s">
        <v>133</v>
      </c>
    </row>
    <row r="647" s="14" customFormat="1">
      <c r="A647" s="14"/>
      <c r="B647" s="235"/>
      <c r="C647" s="236"/>
      <c r="D647" s="226" t="s">
        <v>144</v>
      </c>
      <c r="E647" s="237" t="s">
        <v>19</v>
      </c>
      <c r="F647" s="238" t="s">
        <v>509</v>
      </c>
      <c r="G647" s="236"/>
      <c r="H647" s="239">
        <v>2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144</v>
      </c>
      <c r="AU647" s="245" t="s">
        <v>90</v>
      </c>
      <c r="AV647" s="14" t="s">
        <v>90</v>
      </c>
      <c r="AW647" s="14" t="s">
        <v>42</v>
      </c>
      <c r="AX647" s="14" t="s">
        <v>88</v>
      </c>
      <c r="AY647" s="245" t="s">
        <v>133</v>
      </c>
    </row>
    <row r="648" s="2" customFormat="1" ht="33" customHeight="1">
      <c r="A648" s="40"/>
      <c r="B648" s="41"/>
      <c r="C648" s="206" t="s">
        <v>744</v>
      </c>
      <c r="D648" s="206" t="s">
        <v>135</v>
      </c>
      <c r="E648" s="207" t="s">
        <v>745</v>
      </c>
      <c r="F648" s="208" t="s">
        <v>746</v>
      </c>
      <c r="G648" s="209" t="s">
        <v>226</v>
      </c>
      <c r="H648" s="210">
        <v>2</v>
      </c>
      <c r="I648" s="211"/>
      <c r="J648" s="212">
        <f>ROUND(I648*H648,2)</f>
        <v>0</v>
      </c>
      <c r="K648" s="208" t="s">
        <v>139</v>
      </c>
      <c r="L648" s="46"/>
      <c r="M648" s="213" t="s">
        <v>19</v>
      </c>
      <c r="N648" s="214" t="s">
        <v>51</v>
      </c>
      <c r="O648" s="86"/>
      <c r="P648" s="215">
        <f>O648*H648</f>
        <v>0</v>
      </c>
      <c r="Q648" s="215">
        <v>0</v>
      </c>
      <c r="R648" s="215">
        <f>Q648*H648</f>
        <v>0</v>
      </c>
      <c r="S648" s="215">
        <v>0</v>
      </c>
      <c r="T648" s="216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7" t="s">
        <v>303</v>
      </c>
      <c r="AT648" s="217" t="s">
        <v>135</v>
      </c>
      <c r="AU648" s="217" t="s">
        <v>90</v>
      </c>
      <c r="AY648" s="18" t="s">
        <v>133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18" t="s">
        <v>88</v>
      </c>
      <c r="BK648" s="218">
        <f>ROUND(I648*H648,2)</f>
        <v>0</v>
      </c>
      <c r="BL648" s="18" t="s">
        <v>303</v>
      </c>
      <c r="BM648" s="217" t="s">
        <v>747</v>
      </c>
    </row>
    <row r="649" s="2" customFormat="1">
      <c r="A649" s="40"/>
      <c r="B649" s="41"/>
      <c r="C649" s="42"/>
      <c r="D649" s="219" t="s">
        <v>142</v>
      </c>
      <c r="E649" s="42"/>
      <c r="F649" s="220" t="s">
        <v>748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8" t="s">
        <v>142</v>
      </c>
      <c r="AU649" s="18" t="s">
        <v>90</v>
      </c>
    </row>
    <row r="650" s="13" customFormat="1">
      <c r="A650" s="13"/>
      <c r="B650" s="224"/>
      <c r="C650" s="225"/>
      <c r="D650" s="226" t="s">
        <v>144</v>
      </c>
      <c r="E650" s="227" t="s">
        <v>19</v>
      </c>
      <c r="F650" s="228" t="s">
        <v>728</v>
      </c>
      <c r="G650" s="225"/>
      <c r="H650" s="227" t="s">
        <v>19</v>
      </c>
      <c r="I650" s="229"/>
      <c r="J650" s="225"/>
      <c r="K650" s="225"/>
      <c r="L650" s="230"/>
      <c r="M650" s="231"/>
      <c r="N650" s="232"/>
      <c r="O650" s="232"/>
      <c r="P650" s="232"/>
      <c r="Q650" s="232"/>
      <c r="R650" s="232"/>
      <c r="S650" s="232"/>
      <c r="T650" s="23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4" t="s">
        <v>144</v>
      </c>
      <c r="AU650" s="234" t="s">
        <v>90</v>
      </c>
      <c r="AV650" s="13" t="s">
        <v>88</v>
      </c>
      <c r="AW650" s="13" t="s">
        <v>42</v>
      </c>
      <c r="AX650" s="13" t="s">
        <v>80</v>
      </c>
      <c r="AY650" s="234" t="s">
        <v>133</v>
      </c>
    </row>
    <row r="651" s="13" customFormat="1">
      <c r="A651" s="13"/>
      <c r="B651" s="224"/>
      <c r="C651" s="225"/>
      <c r="D651" s="226" t="s">
        <v>144</v>
      </c>
      <c r="E651" s="227" t="s">
        <v>19</v>
      </c>
      <c r="F651" s="228" t="s">
        <v>508</v>
      </c>
      <c r="G651" s="225"/>
      <c r="H651" s="227" t="s">
        <v>19</v>
      </c>
      <c r="I651" s="229"/>
      <c r="J651" s="225"/>
      <c r="K651" s="225"/>
      <c r="L651" s="230"/>
      <c r="M651" s="231"/>
      <c r="N651" s="232"/>
      <c r="O651" s="232"/>
      <c r="P651" s="232"/>
      <c r="Q651" s="232"/>
      <c r="R651" s="232"/>
      <c r="S651" s="232"/>
      <c r="T651" s="23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4" t="s">
        <v>144</v>
      </c>
      <c r="AU651" s="234" t="s">
        <v>90</v>
      </c>
      <c r="AV651" s="13" t="s">
        <v>88</v>
      </c>
      <c r="AW651" s="13" t="s">
        <v>42</v>
      </c>
      <c r="AX651" s="13" t="s">
        <v>80</v>
      </c>
      <c r="AY651" s="234" t="s">
        <v>133</v>
      </c>
    </row>
    <row r="652" s="14" customFormat="1">
      <c r="A652" s="14"/>
      <c r="B652" s="235"/>
      <c r="C652" s="236"/>
      <c r="D652" s="226" t="s">
        <v>144</v>
      </c>
      <c r="E652" s="237" t="s">
        <v>19</v>
      </c>
      <c r="F652" s="238" t="s">
        <v>509</v>
      </c>
      <c r="G652" s="236"/>
      <c r="H652" s="239">
        <v>2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5" t="s">
        <v>144</v>
      </c>
      <c r="AU652" s="245" t="s">
        <v>90</v>
      </c>
      <c r="AV652" s="14" t="s">
        <v>90</v>
      </c>
      <c r="AW652" s="14" t="s">
        <v>42</v>
      </c>
      <c r="AX652" s="14" t="s">
        <v>88</v>
      </c>
      <c r="AY652" s="245" t="s">
        <v>133</v>
      </c>
    </row>
    <row r="653" s="2" customFormat="1" ht="16.5" customHeight="1">
      <c r="A653" s="40"/>
      <c r="B653" s="41"/>
      <c r="C653" s="206" t="s">
        <v>749</v>
      </c>
      <c r="D653" s="206" t="s">
        <v>135</v>
      </c>
      <c r="E653" s="207" t="s">
        <v>750</v>
      </c>
      <c r="F653" s="208" t="s">
        <v>751</v>
      </c>
      <c r="G653" s="209" t="s">
        <v>226</v>
      </c>
      <c r="H653" s="210">
        <v>1</v>
      </c>
      <c r="I653" s="211"/>
      <c r="J653" s="212">
        <f>ROUND(I653*H653,2)</f>
        <v>0</v>
      </c>
      <c r="K653" s="208" t="s">
        <v>139</v>
      </c>
      <c r="L653" s="46"/>
      <c r="M653" s="213" t="s">
        <v>19</v>
      </c>
      <c r="N653" s="214" t="s">
        <v>51</v>
      </c>
      <c r="O653" s="86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303</v>
      </c>
      <c r="AT653" s="217" t="s">
        <v>135</v>
      </c>
      <c r="AU653" s="217" t="s">
        <v>90</v>
      </c>
      <c r="AY653" s="18" t="s">
        <v>133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8" t="s">
        <v>88</v>
      </c>
      <c r="BK653" s="218">
        <f>ROUND(I653*H653,2)</f>
        <v>0</v>
      </c>
      <c r="BL653" s="18" t="s">
        <v>303</v>
      </c>
      <c r="BM653" s="217" t="s">
        <v>752</v>
      </c>
    </row>
    <row r="654" s="2" customFormat="1">
      <c r="A654" s="40"/>
      <c r="B654" s="41"/>
      <c r="C654" s="42"/>
      <c r="D654" s="219" t="s">
        <v>142</v>
      </c>
      <c r="E654" s="42"/>
      <c r="F654" s="220" t="s">
        <v>753</v>
      </c>
      <c r="G654" s="42"/>
      <c r="H654" s="42"/>
      <c r="I654" s="221"/>
      <c r="J654" s="42"/>
      <c r="K654" s="42"/>
      <c r="L654" s="46"/>
      <c r="M654" s="222"/>
      <c r="N654" s="22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8" t="s">
        <v>142</v>
      </c>
      <c r="AU654" s="18" t="s">
        <v>90</v>
      </c>
    </row>
    <row r="655" s="13" customFormat="1">
      <c r="A655" s="13"/>
      <c r="B655" s="224"/>
      <c r="C655" s="225"/>
      <c r="D655" s="226" t="s">
        <v>144</v>
      </c>
      <c r="E655" s="227" t="s">
        <v>19</v>
      </c>
      <c r="F655" s="228" t="s">
        <v>728</v>
      </c>
      <c r="G655" s="225"/>
      <c r="H655" s="227" t="s">
        <v>19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144</v>
      </c>
      <c r="AU655" s="234" t="s">
        <v>90</v>
      </c>
      <c r="AV655" s="13" t="s">
        <v>88</v>
      </c>
      <c r="AW655" s="13" t="s">
        <v>42</v>
      </c>
      <c r="AX655" s="13" t="s">
        <v>80</v>
      </c>
      <c r="AY655" s="234" t="s">
        <v>133</v>
      </c>
    </row>
    <row r="656" s="14" customFormat="1">
      <c r="A656" s="14"/>
      <c r="B656" s="235"/>
      <c r="C656" s="236"/>
      <c r="D656" s="226" t="s">
        <v>144</v>
      </c>
      <c r="E656" s="237" t="s">
        <v>19</v>
      </c>
      <c r="F656" s="238" t="s">
        <v>88</v>
      </c>
      <c r="G656" s="236"/>
      <c r="H656" s="239">
        <v>1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144</v>
      </c>
      <c r="AU656" s="245" t="s">
        <v>90</v>
      </c>
      <c r="AV656" s="14" t="s">
        <v>90</v>
      </c>
      <c r="AW656" s="14" t="s">
        <v>42</v>
      </c>
      <c r="AX656" s="14" t="s">
        <v>88</v>
      </c>
      <c r="AY656" s="245" t="s">
        <v>133</v>
      </c>
    </row>
    <row r="657" s="2" customFormat="1" ht="33" customHeight="1">
      <c r="A657" s="40"/>
      <c r="B657" s="41"/>
      <c r="C657" s="206" t="s">
        <v>754</v>
      </c>
      <c r="D657" s="206" t="s">
        <v>135</v>
      </c>
      <c r="E657" s="207" t="s">
        <v>755</v>
      </c>
      <c r="F657" s="208" t="s">
        <v>756</v>
      </c>
      <c r="G657" s="209" t="s">
        <v>226</v>
      </c>
      <c r="H657" s="210">
        <v>1</v>
      </c>
      <c r="I657" s="211"/>
      <c r="J657" s="212">
        <f>ROUND(I657*H657,2)</f>
        <v>0</v>
      </c>
      <c r="K657" s="208" t="s">
        <v>139</v>
      </c>
      <c r="L657" s="46"/>
      <c r="M657" s="213" t="s">
        <v>19</v>
      </c>
      <c r="N657" s="214" t="s">
        <v>51</v>
      </c>
      <c r="O657" s="86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303</v>
      </c>
      <c r="AT657" s="217" t="s">
        <v>135</v>
      </c>
      <c r="AU657" s="217" t="s">
        <v>90</v>
      </c>
      <c r="AY657" s="18" t="s">
        <v>133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8" t="s">
        <v>88</v>
      </c>
      <c r="BK657" s="218">
        <f>ROUND(I657*H657,2)</f>
        <v>0</v>
      </c>
      <c r="BL657" s="18" t="s">
        <v>303</v>
      </c>
      <c r="BM657" s="217" t="s">
        <v>757</v>
      </c>
    </row>
    <row r="658" s="2" customFormat="1">
      <c r="A658" s="40"/>
      <c r="B658" s="41"/>
      <c r="C658" s="42"/>
      <c r="D658" s="219" t="s">
        <v>142</v>
      </c>
      <c r="E658" s="42"/>
      <c r="F658" s="220" t="s">
        <v>758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8" t="s">
        <v>142</v>
      </c>
      <c r="AU658" s="18" t="s">
        <v>90</v>
      </c>
    </row>
    <row r="659" s="13" customFormat="1">
      <c r="A659" s="13"/>
      <c r="B659" s="224"/>
      <c r="C659" s="225"/>
      <c r="D659" s="226" t="s">
        <v>144</v>
      </c>
      <c r="E659" s="227" t="s">
        <v>19</v>
      </c>
      <c r="F659" s="228" t="s">
        <v>728</v>
      </c>
      <c r="G659" s="225"/>
      <c r="H659" s="227" t="s">
        <v>19</v>
      </c>
      <c r="I659" s="229"/>
      <c r="J659" s="225"/>
      <c r="K659" s="225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144</v>
      </c>
      <c r="AU659" s="234" t="s">
        <v>90</v>
      </c>
      <c r="AV659" s="13" t="s">
        <v>88</v>
      </c>
      <c r="AW659" s="13" t="s">
        <v>42</v>
      </c>
      <c r="AX659" s="13" t="s">
        <v>80</v>
      </c>
      <c r="AY659" s="234" t="s">
        <v>133</v>
      </c>
    </row>
    <row r="660" s="14" customFormat="1">
      <c r="A660" s="14"/>
      <c r="B660" s="235"/>
      <c r="C660" s="236"/>
      <c r="D660" s="226" t="s">
        <v>144</v>
      </c>
      <c r="E660" s="237" t="s">
        <v>19</v>
      </c>
      <c r="F660" s="238" t="s">
        <v>88</v>
      </c>
      <c r="G660" s="236"/>
      <c r="H660" s="239">
        <v>1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144</v>
      </c>
      <c r="AU660" s="245" t="s">
        <v>90</v>
      </c>
      <c r="AV660" s="14" t="s">
        <v>90</v>
      </c>
      <c r="AW660" s="14" t="s">
        <v>42</v>
      </c>
      <c r="AX660" s="14" t="s">
        <v>88</v>
      </c>
      <c r="AY660" s="245" t="s">
        <v>133</v>
      </c>
    </row>
    <row r="661" s="2" customFormat="1" ht="24.15" customHeight="1">
      <c r="A661" s="40"/>
      <c r="B661" s="41"/>
      <c r="C661" s="206" t="s">
        <v>759</v>
      </c>
      <c r="D661" s="206" t="s">
        <v>135</v>
      </c>
      <c r="E661" s="207" t="s">
        <v>760</v>
      </c>
      <c r="F661" s="208" t="s">
        <v>761</v>
      </c>
      <c r="G661" s="209" t="s">
        <v>226</v>
      </c>
      <c r="H661" s="210">
        <v>2</v>
      </c>
      <c r="I661" s="211"/>
      <c r="J661" s="212">
        <f>ROUND(I661*H661,2)</f>
        <v>0</v>
      </c>
      <c r="K661" s="208" t="s">
        <v>139</v>
      </c>
      <c r="L661" s="46"/>
      <c r="M661" s="213" t="s">
        <v>19</v>
      </c>
      <c r="N661" s="214" t="s">
        <v>51</v>
      </c>
      <c r="O661" s="86"/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303</v>
      </c>
      <c r="AT661" s="217" t="s">
        <v>135</v>
      </c>
      <c r="AU661" s="217" t="s">
        <v>90</v>
      </c>
      <c r="AY661" s="18" t="s">
        <v>133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8" t="s">
        <v>88</v>
      </c>
      <c r="BK661" s="218">
        <f>ROUND(I661*H661,2)</f>
        <v>0</v>
      </c>
      <c r="BL661" s="18" t="s">
        <v>303</v>
      </c>
      <c r="BM661" s="217" t="s">
        <v>762</v>
      </c>
    </row>
    <row r="662" s="2" customFormat="1">
      <c r="A662" s="40"/>
      <c r="B662" s="41"/>
      <c r="C662" s="42"/>
      <c r="D662" s="219" t="s">
        <v>142</v>
      </c>
      <c r="E662" s="42"/>
      <c r="F662" s="220" t="s">
        <v>763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8" t="s">
        <v>142</v>
      </c>
      <c r="AU662" s="18" t="s">
        <v>90</v>
      </c>
    </row>
    <row r="663" s="13" customFormat="1">
      <c r="A663" s="13"/>
      <c r="B663" s="224"/>
      <c r="C663" s="225"/>
      <c r="D663" s="226" t="s">
        <v>144</v>
      </c>
      <c r="E663" s="227" t="s">
        <v>19</v>
      </c>
      <c r="F663" s="228" t="s">
        <v>728</v>
      </c>
      <c r="G663" s="225"/>
      <c r="H663" s="227" t="s">
        <v>19</v>
      </c>
      <c r="I663" s="229"/>
      <c r="J663" s="225"/>
      <c r="K663" s="225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144</v>
      </c>
      <c r="AU663" s="234" t="s">
        <v>90</v>
      </c>
      <c r="AV663" s="13" t="s">
        <v>88</v>
      </c>
      <c r="AW663" s="13" t="s">
        <v>42</v>
      </c>
      <c r="AX663" s="13" t="s">
        <v>80</v>
      </c>
      <c r="AY663" s="234" t="s">
        <v>133</v>
      </c>
    </row>
    <row r="664" s="13" customFormat="1">
      <c r="A664" s="13"/>
      <c r="B664" s="224"/>
      <c r="C664" s="225"/>
      <c r="D664" s="226" t="s">
        <v>144</v>
      </c>
      <c r="E664" s="227" t="s">
        <v>19</v>
      </c>
      <c r="F664" s="228" t="s">
        <v>508</v>
      </c>
      <c r="G664" s="225"/>
      <c r="H664" s="227" t="s">
        <v>19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144</v>
      </c>
      <c r="AU664" s="234" t="s">
        <v>90</v>
      </c>
      <c r="AV664" s="13" t="s">
        <v>88</v>
      </c>
      <c r="AW664" s="13" t="s">
        <v>42</v>
      </c>
      <c r="AX664" s="13" t="s">
        <v>80</v>
      </c>
      <c r="AY664" s="234" t="s">
        <v>133</v>
      </c>
    </row>
    <row r="665" s="14" customFormat="1">
      <c r="A665" s="14"/>
      <c r="B665" s="235"/>
      <c r="C665" s="236"/>
      <c r="D665" s="226" t="s">
        <v>144</v>
      </c>
      <c r="E665" s="237" t="s">
        <v>19</v>
      </c>
      <c r="F665" s="238" t="s">
        <v>509</v>
      </c>
      <c r="G665" s="236"/>
      <c r="H665" s="239">
        <v>2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144</v>
      </c>
      <c r="AU665" s="245" t="s">
        <v>90</v>
      </c>
      <c r="AV665" s="14" t="s">
        <v>90</v>
      </c>
      <c r="AW665" s="14" t="s">
        <v>42</v>
      </c>
      <c r="AX665" s="14" t="s">
        <v>88</v>
      </c>
      <c r="AY665" s="245" t="s">
        <v>133</v>
      </c>
    </row>
    <row r="666" s="2" customFormat="1" ht="24.15" customHeight="1">
      <c r="A666" s="40"/>
      <c r="B666" s="41"/>
      <c r="C666" s="206" t="s">
        <v>764</v>
      </c>
      <c r="D666" s="206" t="s">
        <v>135</v>
      </c>
      <c r="E666" s="207" t="s">
        <v>765</v>
      </c>
      <c r="F666" s="208" t="s">
        <v>766</v>
      </c>
      <c r="G666" s="209" t="s">
        <v>226</v>
      </c>
      <c r="H666" s="210">
        <v>2</v>
      </c>
      <c r="I666" s="211"/>
      <c r="J666" s="212">
        <f>ROUND(I666*H666,2)</f>
        <v>0</v>
      </c>
      <c r="K666" s="208" t="s">
        <v>139</v>
      </c>
      <c r="L666" s="46"/>
      <c r="M666" s="213" t="s">
        <v>19</v>
      </c>
      <c r="N666" s="214" t="s">
        <v>51</v>
      </c>
      <c r="O666" s="86"/>
      <c r="P666" s="215">
        <f>O666*H666</f>
        <v>0</v>
      </c>
      <c r="Q666" s="215">
        <v>0</v>
      </c>
      <c r="R666" s="215">
        <f>Q666*H666</f>
        <v>0</v>
      </c>
      <c r="S666" s="215">
        <v>0</v>
      </c>
      <c r="T666" s="21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7" t="s">
        <v>303</v>
      </c>
      <c r="AT666" s="217" t="s">
        <v>135</v>
      </c>
      <c r="AU666" s="217" t="s">
        <v>90</v>
      </c>
      <c r="AY666" s="18" t="s">
        <v>133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8" t="s">
        <v>88</v>
      </c>
      <c r="BK666" s="218">
        <f>ROUND(I666*H666,2)</f>
        <v>0</v>
      </c>
      <c r="BL666" s="18" t="s">
        <v>303</v>
      </c>
      <c r="BM666" s="217" t="s">
        <v>767</v>
      </c>
    </row>
    <row r="667" s="2" customFormat="1">
      <c r="A667" s="40"/>
      <c r="B667" s="41"/>
      <c r="C667" s="42"/>
      <c r="D667" s="219" t="s">
        <v>142</v>
      </c>
      <c r="E667" s="42"/>
      <c r="F667" s="220" t="s">
        <v>768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8" t="s">
        <v>142</v>
      </c>
      <c r="AU667" s="18" t="s">
        <v>90</v>
      </c>
    </row>
    <row r="668" s="13" customFormat="1">
      <c r="A668" s="13"/>
      <c r="B668" s="224"/>
      <c r="C668" s="225"/>
      <c r="D668" s="226" t="s">
        <v>144</v>
      </c>
      <c r="E668" s="227" t="s">
        <v>19</v>
      </c>
      <c r="F668" s="228" t="s">
        <v>728</v>
      </c>
      <c r="G668" s="225"/>
      <c r="H668" s="227" t="s">
        <v>19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144</v>
      </c>
      <c r="AU668" s="234" t="s">
        <v>90</v>
      </c>
      <c r="AV668" s="13" t="s">
        <v>88</v>
      </c>
      <c r="AW668" s="13" t="s">
        <v>42</v>
      </c>
      <c r="AX668" s="13" t="s">
        <v>80</v>
      </c>
      <c r="AY668" s="234" t="s">
        <v>133</v>
      </c>
    </row>
    <row r="669" s="13" customFormat="1">
      <c r="A669" s="13"/>
      <c r="B669" s="224"/>
      <c r="C669" s="225"/>
      <c r="D669" s="226" t="s">
        <v>144</v>
      </c>
      <c r="E669" s="227" t="s">
        <v>19</v>
      </c>
      <c r="F669" s="228" t="s">
        <v>508</v>
      </c>
      <c r="G669" s="225"/>
      <c r="H669" s="227" t="s">
        <v>19</v>
      </c>
      <c r="I669" s="229"/>
      <c r="J669" s="225"/>
      <c r="K669" s="225"/>
      <c r="L669" s="230"/>
      <c r="M669" s="231"/>
      <c r="N669" s="232"/>
      <c r="O669" s="232"/>
      <c r="P669" s="232"/>
      <c r="Q669" s="232"/>
      <c r="R669" s="232"/>
      <c r="S669" s="232"/>
      <c r="T669" s="23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4" t="s">
        <v>144</v>
      </c>
      <c r="AU669" s="234" t="s">
        <v>90</v>
      </c>
      <c r="AV669" s="13" t="s">
        <v>88</v>
      </c>
      <c r="AW669" s="13" t="s">
        <v>42</v>
      </c>
      <c r="AX669" s="13" t="s">
        <v>80</v>
      </c>
      <c r="AY669" s="234" t="s">
        <v>133</v>
      </c>
    </row>
    <row r="670" s="14" customFormat="1">
      <c r="A670" s="14"/>
      <c r="B670" s="235"/>
      <c r="C670" s="236"/>
      <c r="D670" s="226" t="s">
        <v>144</v>
      </c>
      <c r="E670" s="237" t="s">
        <v>19</v>
      </c>
      <c r="F670" s="238" t="s">
        <v>509</v>
      </c>
      <c r="G670" s="236"/>
      <c r="H670" s="239">
        <v>2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144</v>
      </c>
      <c r="AU670" s="245" t="s">
        <v>90</v>
      </c>
      <c r="AV670" s="14" t="s">
        <v>90</v>
      </c>
      <c r="AW670" s="14" t="s">
        <v>42</v>
      </c>
      <c r="AX670" s="14" t="s">
        <v>88</v>
      </c>
      <c r="AY670" s="245" t="s">
        <v>133</v>
      </c>
    </row>
    <row r="671" s="2" customFormat="1" ht="16.5" customHeight="1">
      <c r="A671" s="40"/>
      <c r="B671" s="41"/>
      <c r="C671" s="206" t="s">
        <v>769</v>
      </c>
      <c r="D671" s="206" t="s">
        <v>135</v>
      </c>
      <c r="E671" s="207" t="s">
        <v>770</v>
      </c>
      <c r="F671" s="208" t="s">
        <v>771</v>
      </c>
      <c r="G671" s="209" t="s">
        <v>226</v>
      </c>
      <c r="H671" s="210">
        <v>2</v>
      </c>
      <c r="I671" s="211"/>
      <c r="J671" s="212">
        <f>ROUND(I671*H671,2)</f>
        <v>0</v>
      </c>
      <c r="K671" s="208" t="s">
        <v>139</v>
      </c>
      <c r="L671" s="46"/>
      <c r="M671" s="213" t="s">
        <v>19</v>
      </c>
      <c r="N671" s="214" t="s">
        <v>51</v>
      </c>
      <c r="O671" s="86"/>
      <c r="P671" s="215">
        <f>O671*H671</f>
        <v>0</v>
      </c>
      <c r="Q671" s="215">
        <v>0</v>
      </c>
      <c r="R671" s="215">
        <f>Q671*H671</f>
        <v>0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303</v>
      </c>
      <c r="AT671" s="217" t="s">
        <v>135</v>
      </c>
      <c r="AU671" s="217" t="s">
        <v>90</v>
      </c>
      <c r="AY671" s="18" t="s">
        <v>133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8" t="s">
        <v>88</v>
      </c>
      <c r="BK671" s="218">
        <f>ROUND(I671*H671,2)</f>
        <v>0</v>
      </c>
      <c r="BL671" s="18" t="s">
        <v>303</v>
      </c>
      <c r="BM671" s="217" t="s">
        <v>772</v>
      </c>
    </row>
    <row r="672" s="2" customFormat="1">
      <c r="A672" s="40"/>
      <c r="B672" s="41"/>
      <c r="C672" s="42"/>
      <c r="D672" s="219" t="s">
        <v>142</v>
      </c>
      <c r="E672" s="42"/>
      <c r="F672" s="220" t="s">
        <v>773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8" t="s">
        <v>142</v>
      </c>
      <c r="AU672" s="18" t="s">
        <v>90</v>
      </c>
    </row>
    <row r="673" s="13" customFormat="1">
      <c r="A673" s="13"/>
      <c r="B673" s="224"/>
      <c r="C673" s="225"/>
      <c r="D673" s="226" t="s">
        <v>144</v>
      </c>
      <c r="E673" s="227" t="s">
        <v>19</v>
      </c>
      <c r="F673" s="228" t="s">
        <v>728</v>
      </c>
      <c r="G673" s="225"/>
      <c r="H673" s="227" t="s">
        <v>19</v>
      </c>
      <c r="I673" s="229"/>
      <c r="J673" s="225"/>
      <c r="K673" s="225"/>
      <c r="L673" s="230"/>
      <c r="M673" s="231"/>
      <c r="N673" s="232"/>
      <c r="O673" s="232"/>
      <c r="P673" s="232"/>
      <c r="Q673" s="232"/>
      <c r="R673" s="232"/>
      <c r="S673" s="232"/>
      <c r="T673" s="23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4" t="s">
        <v>144</v>
      </c>
      <c r="AU673" s="234" t="s">
        <v>90</v>
      </c>
      <c r="AV673" s="13" t="s">
        <v>88</v>
      </c>
      <c r="AW673" s="13" t="s">
        <v>42</v>
      </c>
      <c r="AX673" s="13" t="s">
        <v>80</v>
      </c>
      <c r="AY673" s="234" t="s">
        <v>133</v>
      </c>
    </row>
    <row r="674" s="13" customFormat="1">
      <c r="A674" s="13"/>
      <c r="B674" s="224"/>
      <c r="C674" s="225"/>
      <c r="D674" s="226" t="s">
        <v>144</v>
      </c>
      <c r="E674" s="227" t="s">
        <v>19</v>
      </c>
      <c r="F674" s="228" t="s">
        <v>508</v>
      </c>
      <c r="G674" s="225"/>
      <c r="H674" s="227" t="s">
        <v>19</v>
      </c>
      <c r="I674" s="229"/>
      <c r="J674" s="225"/>
      <c r="K674" s="225"/>
      <c r="L674" s="230"/>
      <c r="M674" s="231"/>
      <c r="N674" s="232"/>
      <c r="O674" s="232"/>
      <c r="P674" s="232"/>
      <c r="Q674" s="232"/>
      <c r="R674" s="232"/>
      <c r="S674" s="232"/>
      <c r="T674" s="23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4" t="s">
        <v>144</v>
      </c>
      <c r="AU674" s="234" t="s">
        <v>90</v>
      </c>
      <c r="AV674" s="13" t="s">
        <v>88</v>
      </c>
      <c r="AW674" s="13" t="s">
        <v>42</v>
      </c>
      <c r="AX674" s="13" t="s">
        <v>80</v>
      </c>
      <c r="AY674" s="234" t="s">
        <v>133</v>
      </c>
    </row>
    <row r="675" s="14" customFormat="1">
      <c r="A675" s="14"/>
      <c r="B675" s="235"/>
      <c r="C675" s="236"/>
      <c r="D675" s="226" t="s">
        <v>144</v>
      </c>
      <c r="E675" s="237" t="s">
        <v>19</v>
      </c>
      <c r="F675" s="238" t="s">
        <v>509</v>
      </c>
      <c r="G675" s="236"/>
      <c r="H675" s="239">
        <v>2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5" t="s">
        <v>144</v>
      </c>
      <c r="AU675" s="245" t="s">
        <v>90</v>
      </c>
      <c r="AV675" s="14" t="s">
        <v>90</v>
      </c>
      <c r="AW675" s="14" t="s">
        <v>42</v>
      </c>
      <c r="AX675" s="14" t="s">
        <v>88</v>
      </c>
      <c r="AY675" s="245" t="s">
        <v>133</v>
      </c>
    </row>
    <row r="676" s="2" customFormat="1" ht="21.75" customHeight="1">
      <c r="A676" s="40"/>
      <c r="B676" s="41"/>
      <c r="C676" s="206" t="s">
        <v>774</v>
      </c>
      <c r="D676" s="206" t="s">
        <v>135</v>
      </c>
      <c r="E676" s="207" t="s">
        <v>775</v>
      </c>
      <c r="F676" s="208" t="s">
        <v>776</v>
      </c>
      <c r="G676" s="209" t="s">
        <v>226</v>
      </c>
      <c r="H676" s="210">
        <v>1</v>
      </c>
      <c r="I676" s="211"/>
      <c r="J676" s="212">
        <f>ROUND(I676*H676,2)</f>
        <v>0</v>
      </c>
      <c r="K676" s="208" t="s">
        <v>139</v>
      </c>
      <c r="L676" s="46"/>
      <c r="M676" s="213" t="s">
        <v>19</v>
      </c>
      <c r="N676" s="214" t="s">
        <v>51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303</v>
      </c>
      <c r="AT676" s="217" t="s">
        <v>135</v>
      </c>
      <c r="AU676" s="217" t="s">
        <v>90</v>
      </c>
      <c r="AY676" s="18" t="s">
        <v>133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8" t="s">
        <v>88</v>
      </c>
      <c r="BK676" s="218">
        <f>ROUND(I676*H676,2)</f>
        <v>0</v>
      </c>
      <c r="BL676" s="18" t="s">
        <v>303</v>
      </c>
      <c r="BM676" s="217" t="s">
        <v>777</v>
      </c>
    </row>
    <row r="677" s="2" customFormat="1">
      <c r="A677" s="40"/>
      <c r="B677" s="41"/>
      <c r="C677" s="42"/>
      <c r="D677" s="219" t="s">
        <v>142</v>
      </c>
      <c r="E677" s="42"/>
      <c r="F677" s="220" t="s">
        <v>778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8" t="s">
        <v>142</v>
      </c>
      <c r="AU677" s="18" t="s">
        <v>90</v>
      </c>
    </row>
    <row r="678" s="13" customFormat="1">
      <c r="A678" s="13"/>
      <c r="B678" s="224"/>
      <c r="C678" s="225"/>
      <c r="D678" s="226" t="s">
        <v>144</v>
      </c>
      <c r="E678" s="227" t="s">
        <v>19</v>
      </c>
      <c r="F678" s="228" t="s">
        <v>728</v>
      </c>
      <c r="G678" s="225"/>
      <c r="H678" s="227" t="s">
        <v>19</v>
      </c>
      <c r="I678" s="229"/>
      <c r="J678" s="225"/>
      <c r="K678" s="225"/>
      <c r="L678" s="230"/>
      <c r="M678" s="231"/>
      <c r="N678" s="232"/>
      <c r="O678" s="232"/>
      <c r="P678" s="232"/>
      <c r="Q678" s="232"/>
      <c r="R678" s="232"/>
      <c r="S678" s="232"/>
      <c r="T678" s="23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4" t="s">
        <v>144</v>
      </c>
      <c r="AU678" s="234" t="s">
        <v>90</v>
      </c>
      <c r="AV678" s="13" t="s">
        <v>88</v>
      </c>
      <c r="AW678" s="13" t="s">
        <v>42</v>
      </c>
      <c r="AX678" s="13" t="s">
        <v>80</v>
      </c>
      <c r="AY678" s="234" t="s">
        <v>133</v>
      </c>
    </row>
    <row r="679" s="14" customFormat="1">
      <c r="A679" s="14"/>
      <c r="B679" s="235"/>
      <c r="C679" s="236"/>
      <c r="D679" s="226" t="s">
        <v>144</v>
      </c>
      <c r="E679" s="237" t="s">
        <v>19</v>
      </c>
      <c r="F679" s="238" t="s">
        <v>88</v>
      </c>
      <c r="G679" s="236"/>
      <c r="H679" s="239">
        <v>1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144</v>
      </c>
      <c r="AU679" s="245" t="s">
        <v>90</v>
      </c>
      <c r="AV679" s="14" t="s">
        <v>90</v>
      </c>
      <c r="AW679" s="14" t="s">
        <v>42</v>
      </c>
      <c r="AX679" s="14" t="s">
        <v>88</v>
      </c>
      <c r="AY679" s="245" t="s">
        <v>133</v>
      </c>
    </row>
    <row r="680" s="12" customFormat="1" ht="22.8" customHeight="1">
      <c r="A680" s="12"/>
      <c r="B680" s="190"/>
      <c r="C680" s="191"/>
      <c r="D680" s="192" t="s">
        <v>79</v>
      </c>
      <c r="E680" s="204" t="s">
        <v>779</v>
      </c>
      <c r="F680" s="204" t="s">
        <v>780</v>
      </c>
      <c r="G680" s="191"/>
      <c r="H680" s="191"/>
      <c r="I680" s="194"/>
      <c r="J680" s="205">
        <f>BK680</f>
        <v>0</v>
      </c>
      <c r="K680" s="191"/>
      <c r="L680" s="196"/>
      <c r="M680" s="197"/>
      <c r="N680" s="198"/>
      <c r="O680" s="198"/>
      <c r="P680" s="199">
        <f>SUM(P681:P778)</f>
        <v>0</v>
      </c>
      <c r="Q680" s="198"/>
      <c r="R680" s="199">
        <f>SUM(R681:R778)</f>
        <v>0.058692899999999999</v>
      </c>
      <c r="S680" s="198"/>
      <c r="T680" s="200">
        <f>SUM(T681:T778)</f>
        <v>18.742500000000003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1" t="s">
        <v>157</v>
      </c>
      <c r="AT680" s="202" t="s">
        <v>79</v>
      </c>
      <c r="AU680" s="202" t="s">
        <v>88</v>
      </c>
      <c r="AY680" s="201" t="s">
        <v>133</v>
      </c>
      <c r="BK680" s="203">
        <f>SUM(BK681:BK778)</f>
        <v>0</v>
      </c>
    </row>
    <row r="681" s="2" customFormat="1" ht="16.5" customHeight="1">
      <c r="A681" s="40"/>
      <c r="B681" s="41"/>
      <c r="C681" s="206" t="s">
        <v>781</v>
      </c>
      <c r="D681" s="206" t="s">
        <v>135</v>
      </c>
      <c r="E681" s="207" t="s">
        <v>782</v>
      </c>
      <c r="F681" s="208" t="s">
        <v>783</v>
      </c>
      <c r="G681" s="209" t="s">
        <v>784</v>
      </c>
      <c r="H681" s="210">
        <v>0.023</v>
      </c>
      <c r="I681" s="211"/>
      <c r="J681" s="212">
        <f>ROUND(I681*H681,2)</f>
        <v>0</v>
      </c>
      <c r="K681" s="208" t="s">
        <v>139</v>
      </c>
      <c r="L681" s="46"/>
      <c r="M681" s="213" t="s">
        <v>19</v>
      </c>
      <c r="N681" s="214" t="s">
        <v>51</v>
      </c>
      <c r="O681" s="86"/>
      <c r="P681" s="215">
        <f>O681*H681</f>
        <v>0</v>
      </c>
      <c r="Q681" s="215">
        <v>0.0088000000000000005</v>
      </c>
      <c r="R681" s="215">
        <f>Q681*H681</f>
        <v>0.00020240000000000001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303</v>
      </c>
      <c r="AT681" s="217" t="s">
        <v>135</v>
      </c>
      <c r="AU681" s="217" t="s">
        <v>90</v>
      </c>
      <c r="AY681" s="18" t="s">
        <v>133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8" t="s">
        <v>88</v>
      </c>
      <c r="BK681" s="218">
        <f>ROUND(I681*H681,2)</f>
        <v>0</v>
      </c>
      <c r="BL681" s="18" t="s">
        <v>303</v>
      </c>
      <c r="BM681" s="217" t="s">
        <v>785</v>
      </c>
    </row>
    <row r="682" s="2" customFormat="1">
      <c r="A682" s="40"/>
      <c r="B682" s="41"/>
      <c r="C682" s="42"/>
      <c r="D682" s="219" t="s">
        <v>142</v>
      </c>
      <c r="E682" s="42"/>
      <c r="F682" s="220" t="s">
        <v>786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8" t="s">
        <v>142</v>
      </c>
      <c r="AU682" s="18" t="s">
        <v>90</v>
      </c>
    </row>
    <row r="683" s="13" customFormat="1">
      <c r="A683" s="13"/>
      <c r="B683" s="224"/>
      <c r="C683" s="225"/>
      <c r="D683" s="226" t="s">
        <v>144</v>
      </c>
      <c r="E683" s="227" t="s">
        <v>19</v>
      </c>
      <c r="F683" s="228" t="s">
        <v>145</v>
      </c>
      <c r="G683" s="225"/>
      <c r="H683" s="227" t="s">
        <v>19</v>
      </c>
      <c r="I683" s="229"/>
      <c r="J683" s="225"/>
      <c r="K683" s="225"/>
      <c r="L683" s="230"/>
      <c r="M683" s="231"/>
      <c r="N683" s="232"/>
      <c r="O683" s="232"/>
      <c r="P683" s="232"/>
      <c r="Q683" s="232"/>
      <c r="R683" s="232"/>
      <c r="S683" s="232"/>
      <c r="T683" s="23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4" t="s">
        <v>144</v>
      </c>
      <c r="AU683" s="234" t="s">
        <v>90</v>
      </c>
      <c r="AV683" s="13" t="s">
        <v>88</v>
      </c>
      <c r="AW683" s="13" t="s">
        <v>42</v>
      </c>
      <c r="AX683" s="13" t="s">
        <v>80</v>
      </c>
      <c r="AY683" s="234" t="s">
        <v>133</v>
      </c>
    </row>
    <row r="684" s="13" customFormat="1">
      <c r="A684" s="13"/>
      <c r="B684" s="224"/>
      <c r="C684" s="225"/>
      <c r="D684" s="226" t="s">
        <v>144</v>
      </c>
      <c r="E684" s="227" t="s">
        <v>19</v>
      </c>
      <c r="F684" s="228" t="s">
        <v>787</v>
      </c>
      <c r="G684" s="225"/>
      <c r="H684" s="227" t="s">
        <v>19</v>
      </c>
      <c r="I684" s="229"/>
      <c r="J684" s="225"/>
      <c r="K684" s="225"/>
      <c r="L684" s="230"/>
      <c r="M684" s="231"/>
      <c r="N684" s="232"/>
      <c r="O684" s="232"/>
      <c r="P684" s="232"/>
      <c r="Q684" s="232"/>
      <c r="R684" s="232"/>
      <c r="S684" s="232"/>
      <c r="T684" s="23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4" t="s">
        <v>144</v>
      </c>
      <c r="AU684" s="234" t="s">
        <v>90</v>
      </c>
      <c r="AV684" s="13" t="s">
        <v>88</v>
      </c>
      <c r="AW684" s="13" t="s">
        <v>42</v>
      </c>
      <c r="AX684" s="13" t="s">
        <v>80</v>
      </c>
      <c r="AY684" s="234" t="s">
        <v>133</v>
      </c>
    </row>
    <row r="685" s="14" customFormat="1">
      <c r="A685" s="14"/>
      <c r="B685" s="235"/>
      <c r="C685" s="236"/>
      <c r="D685" s="226" t="s">
        <v>144</v>
      </c>
      <c r="E685" s="237" t="s">
        <v>19</v>
      </c>
      <c r="F685" s="238" t="s">
        <v>788</v>
      </c>
      <c r="G685" s="236"/>
      <c r="H685" s="239">
        <v>0.023</v>
      </c>
      <c r="I685" s="240"/>
      <c r="J685" s="236"/>
      <c r="K685" s="236"/>
      <c r="L685" s="241"/>
      <c r="M685" s="242"/>
      <c r="N685" s="243"/>
      <c r="O685" s="243"/>
      <c r="P685" s="243"/>
      <c r="Q685" s="243"/>
      <c r="R685" s="243"/>
      <c r="S685" s="243"/>
      <c r="T685" s="24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5" t="s">
        <v>144</v>
      </c>
      <c r="AU685" s="245" t="s">
        <v>90</v>
      </c>
      <c r="AV685" s="14" t="s">
        <v>90</v>
      </c>
      <c r="AW685" s="14" t="s">
        <v>42</v>
      </c>
      <c r="AX685" s="14" t="s">
        <v>88</v>
      </c>
      <c r="AY685" s="245" t="s">
        <v>133</v>
      </c>
    </row>
    <row r="686" s="2" customFormat="1" ht="16.5" customHeight="1">
      <c r="A686" s="40"/>
      <c r="B686" s="41"/>
      <c r="C686" s="206" t="s">
        <v>789</v>
      </c>
      <c r="D686" s="206" t="s">
        <v>135</v>
      </c>
      <c r="E686" s="207" t="s">
        <v>790</v>
      </c>
      <c r="F686" s="208" t="s">
        <v>791</v>
      </c>
      <c r="G686" s="209" t="s">
        <v>784</v>
      </c>
      <c r="H686" s="210">
        <v>0.11500000000000001</v>
      </c>
      <c r="I686" s="211"/>
      <c r="J686" s="212">
        <f>ROUND(I686*H686,2)</f>
        <v>0</v>
      </c>
      <c r="K686" s="208" t="s">
        <v>139</v>
      </c>
      <c r="L686" s="46"/>
      <c r="M686" s="213" t="s">
        <v>19</v>
      </c>
      <c r="N686" s="214" t="s">
        <v>51</v>
      </c>
      <c r="O686" s="86"/>
      <c r="P686" s="215">
        <f>O686*H686</f>
        <v>0</v>
      </c>
      <c r="Q686" s="215">
        <v>0.0099000000000000008</v>
      </c>
      <c r="R686" s="215">
        <f>Q686*H686</f>
        <v>0.0011385000000000002</v>
      </c>
      <c r="S686" s="215">
        <v>0</v>
      </c>
      <c r="T686" s="216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7" t="s">
        <v>303</v>
      </c>
      <c r="AT686" s="217" t="s">
        <v>135</v>
      </c>
      <c r="AU686" s="217" t="s">
        <v>90</v>
      </c>
      <c r="AY686" s="18" t="s">
        <v>133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18" t="s">
        <v>88</v>
      </c>
      <c r="BK686" s="218">
        <f>ROUND(I686*H686,2)</f>
        <v>0</v>
      </c>
      <c r="BL686" s="18" t="s">
        <v>303</v>
      </c>
      <c r="BM686" s="217" t="s">
        <v>792</v>
      </c>
    </row>
    <row r="687" s="2" customFormat="1">
      <c r="A687" s="40"/>
      <c r="B687" s="41"/>
      <c r="C687" s="42"/>
      <c r="D687" s="219" t="s">
        <v>142</v>
      </c>
      <c r="E687" s="42"/>
      <c r="F687" s="220" t="s">
        <v>793</v>
      </c>
      <c r="G687" s="42"/>
      <c r="H687" s="42"/>
      <c r="I687" s="221"/>
      <c r="J687" s="42"/>
      <c r="K687" s="42"/>
      <c r="L687" s="46"/>
      <c r="M687" s="222"/>
      <c r="N687" s="223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8" t="s">
        <v>142</v>
      </c>
      <c r="AU687" s="18" t="s">
        <v>90</v>
      </c>
    </row>
    <row r="688" s="13" customFormat="1">
      <c r="A688" s="13"/>
      <c r="B688" s="224"/>
      <c r="C688" s="225"/>
      <c r="D688" s="226" t="s">
        <v>144</v>
      </c>
      <c r="E688" s="227" t="s">
        <v>19</v>
      </c>
      <c r="F688" s="228" t="s">
        <v>145</v>
      </c>
      <c r="G688" s="225"/>
      <c r="H688" s="227" t="s">
        <v>19</v>
      </c>
      <c r="I688" s="229"/>
      <c r="J688" s="225"/>
      <c r="K688" s="225"/>
      <c r="L688" s="230"/>
      <c r="M688" s="231"/>
      <c r="N688" s="232"/>
      <c r="O688" s="232"/>
      <c r="P688" s="232"/>
      <c r="Q688" s="232"/>
      <c r="R688" s="232"/>
      <c r="S688" s="232"/>
      <c r="T688" s="23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4" t="s">
        <v>144</v>
      </c>
      <c r="AU688" s="234" t="s">
        <v>90</v>
      </c>
      <c r="AV688" s="13" t="s">
        <v>88</v>
      </c>
      <c r="AW688" s="13" t="s">
        <v>42</v>
      </c>
      <c r="AX688" s="13" t="s">
        <v>80</v>
      </c>
      <c r="AY688" s="234" t="s">
        <v>133</v>
      </c>
    </row>
    <row r="689" s="13" customFormat="1">
      <c r="A689" s="13"/>
      <c r="B689" s="224"/>
      <c r="C689" s="225"/>
      <c r="D689" s="226" t="s">
        <v>144</v>
      </c>
      <c r="E689" s="227" t="s">
        <v>19</v>
      </c>
      <c r="F689" s="228" t="s">
        <v>787</v>
      </c>
      <c r="G689" s="225"/>
      <c r="H689" s="227" t="s">
        <v>19</v>
      </c>
      <c r="I689" s="229"/>
      <c r="J689" s="225"/>
      <c r="K689" s="225"/>
      <c r="L689" s="230"/>
      <c r="M689" s="231"/>
      <c r="N689" s="232"/>
      <c r="O689" s="232"/>
      <c r="P689" s="232"/>
      <c r="Q689" s="232"/>
      <c r="R689" s="232"/>
      <c r="S689" s="232"/>
      <c r="T689" s="23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4" t="s">
        <v>144</v>
      </c>
      <c r="AU689" s="234" t="s">
        <v>90</v>
      </c>
      <c r="AV689" s="13" t="s">
        <v>88</v>
      </c>
      <c r="AW689" s="13" t="s">
        <v>42</v>
      </c>
      <c r="AX689" s="13" t="s">
        <v>80</v>
      </c>
      <c r="AY689" s="234" t="s">
        <v>133</v>
      </c>
    </row>
    <row r="690" s="14" customFormat="1">
      <c r="A690" s="14"/>
      <c r="B690" s="235"/>
      <c r="C690" s="236"/>
      <c r="D690" s="226" t="s">
        <v>144</v>
      </c>
      <c r="E690" s="237" t="s">
        <v>19</v>
      </c>
      <c r="F690" s="238" t="s">
        <v>794</v>
      </c>
      <c r="G690" s="236"/>
      <c r="H690" s="239">
        <v>0.11500000000000001</v>
      </c>
      <c r="I690" s="240"/>
      <c r="J690" s="236"/>
      <c r="K690" s="236"/>
      <c r="L690" s="241"/>
      <c r="M690" s="242"/>
      <c r="N690" s="243"/>
      <c r="O690" s="243"/>
      <c r="P690" s="243"/>
      <c r="Q690" s="243"/>
      <c r="R690" s="243"/>
      <c r="S690" s="243"/>
      <c r="T690" s="24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5" t="s">
        <v>144</v>
      </c>
      <c r="AU690" s="245" t="s">
        <v>90</v>
      </c>
      <c r="AV690" s="14" t="s">
        <v>90</v>
      </c>
      <c r="AW690" s="14" t="s">
        <v>42</v>
      </c>
      <c r="AX690" s="14" t="s">
        <v>88</v>
      </c>
      <c r="AY690" s="245" t="s">
        <v>133</v>
      </c>
    </row>
    <row r="691" s="2" customFormat="1" ht="33" customHeight="1">
      <c r="A691" s="40"/>
      <c r="B691" s="41"/>
      <c r="C691" s="206" t="s">
        <v>795</v>
      </c>
      <c r="D691" s="206" t="s">
        <v>135</v>
      </c>
      <c r="E691" s="207" t="s">
        <v>796</v>
      </c>
      <c r="F691" s="208" t="s">
        <v>797</v>
      </c>
      <c r="G691" s="209" t="s">
        <v>160</v>
      </c>
      <c r="H691" s="210">
        <v>8.0500000000000007</v>
      </c>
      <c r="I691" s="211"/>
      <c r="J691" s="212">
        <f>ROUND(I691*H691,2)</f>
        <v>0</v>
      </c>
      <c r="K691" s="208" t="s">
        <v>139</v>
      </c>
      <c r="L691" s="46"/>
      <c r="M691" s="213" t="s">
        <v>19</v>
      </c>
      <c r="N691" s="214" t="s">
        <v>51</v>
      </c>
      <c r="O691" s="86"/>
      <c r="P691" s="215">
        <f>O691*H691</f>
        <v>0</v>
      </c>
      <c r="Q691" s="215">
        <v>0</v>
      </c>
      <c r="R691" s="215">
        <f>Q691*H691</f>
        <v>0</v>
      </c>
      <c r="S691" s="215">
        <v>0</v>
      </c>
      <c r="T691" s="216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303</v>
      </c>
      <c r="AT691" s="217" t="s">
        <v>135</v>
      </c>
      <c r="AU691" s="217" t="s">
        <v>90</v>
      </c>
      <c r="AY691" s="18" t="s">
        <v>133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8" t="s">
        <v>88</v>
      </c>
      <c r="BK691" s="218">
        <f>ROUND(I691*H691,2)</f>
        <v>0</v>
      </c>
      <c r="BL691" s="18" t="s">
        <v>303</v>
      </c>
      <c r="BM691" s="217" t="s">
        <v>798</v>
      </c>
    </row>
    <row r="692" s="2" customFormat="1">
      <c r="A692" s="40"/>
      <c r="B692" s="41"/>
      <c r="C692" s="42"/>
      <c r="D692" s="219" t="s">
        <v>142</v>
      </c>
      <c r="E692" s="42"/>
      <c r="F692" s="220" t="s">
        <v>799</v>
      </c>
      <c r="G692" s="42"/>
      <c r="H692" s="42"/>
      <c r="I692" s="221"/>
      <c r="J692" s="42"/>
      <c r="K692" s="42"/>
      <c r="L692" s="46"/>
      <c r="M692" s="222"/>
      <c r="N692" s="223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8" t="s">
        <v>142</v>
      </c>
      <c r="AU692" s="18" t="s">
        <v>90</v>
      </c>
    </row>
    <row r="693" s="13" customFormat="1">
      <c r="A693" s="13"/>
      <c r="B693" s="224"/>
      <c r="C693" s="225"/>
      <c r="D693" s="226" t="s">
        <v>144</v>
      </c>
      <c r="E693" s="227" t="s">
        <v>19</v>
      </c>
      <c r="F693" s="228" t="s">
        <v>145</v>
      </c>
      <c r="G693" s="225"/>
      <c r="H693" s="227" t="s">
        <v>19</v>
      </c>
      <c r="I693" s="229"/>
      <c r="J693" s="225"/>
      <c r="K693" s="225"/>
      <c r="L693" s="230"/>
      <c r="M693" s="231"/>
      <c r="N693" s="232"/>
      <c r="O693" s="232"/>
      <c r="P693" s="232"/>
      <c r="Q693" s="232"/>
      <c r="R693" s="232"/>
      <c r="S693" s="232"/>
      <c r="T693" s="23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4" t="s">
        <v>144</v>
      </c>
      <c r="AU693" s="234" t="s">
        <v>90</v>
      </c>
      <c r="AV693" s="13" t="s">
        <v>88</v>
      </c>
      <c r="AW693" s="13" t="s">
        <v>42</v>
      </c>
      <c r="AX693" s="13" t="s">
        <v>80</v>
      </c>
      <c r="AY693" s="234" t="s">
        <v>133</v>
      </c>
    </row>
    <row r="694" s="13" customFormat="1">
      <c r="A694" s="13"/>
      <c r="B694" s="224"/>
      <c r="C694" s="225"/>
      <c r="D694" s="226" t="s">
        <v>144</v>
      </c>
      <c r="E694" s="227" t="s">
        <v>19</v>
      </c>
      <c r="F694" s="228" t="s">
        <v>800</v>
      </c>
      <c r="G694" s="225"/>
      <c r="H694" s="227" t="s">
        <v>19</v>
      </c>
      <c r="I694" s="229"/>
      <c r="J694" s="225"/>
      <c r="K694" s="225"/>
      <c r="L694" s="230"/>
      <c r="M694" s="231"/>
      <c r="N694" s="232"/>
      <c r="O694" s="232"/>
      <c r="P694" s="232"/>
      <c r="Q694" s="232"/>
      <c r="R694" s="232"/>
      <c r="S694" s="232"/>
      <c r="T694" s="23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4" t="s">
        <v>144</v>
      </c>
      <c r="AU694" s="234" t="s">
        <v>90</v>
      </c>
      <c r="AV694" s="13" t="s">
        <v>88</v>
      </c>
      <c r="AW694" s="13" t="s">
        <v>42</v>
      </c>
      <c r="AX694" s="13" t="s">
        <v>80</v>
      </c>
      <c r="AY694" s="234" t="s">
        <v>133</v>
      </c>
    </row>
    <row r="695" s="14" customFormat="1">
      <c r="A695" s="14"/>
      <c r="B695" s="235"/>
      <c r="C695" s="236"/>
      <c r="D695" s="226" t="s">
        <v>144</v>
      </c>
      <c r="E695" s="237" t="s">
        <v>19</v>
      </c>
      <c r="F695" s="238" t="s">
        <v>801</v>
      </c>
      <c r="G695" s="236"/>
      <c r="H695" s="239">
        <v>7.6500000000000004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144</v>
      </c>
      <c r="AU695" s="245" t="s">
        <v>90</v>
      </c>
      <c r="AV695" s="14" t="s">
        <v>90</v>
      </c>
      <c r="AW695" s="14" t="s">
        <v>42</v>
      </c>
      <c r="AX695" s="14" t="s">
        <v>80</v>
      </c>
      <c r="AY695" s="245" t="s">
        <v>133</v>
      </c>
    </row>
    <row r="696" s="13" customFormat="1">
      <c r="A696" s="13"/>
      <c r="B696" s="224"/>
      <c r="C696" s="225"/>
      <c r="D696" s="226" t="s">
        <v>144</v>
      </c>
      <c r="E696" s="227" t="s">
        <v>19</v>
      </c>
      <c r="F696" s="228" t="s">
        <v>802</v>
      </c>
      <c r="G696" s="225"/>
      <c r="H696" s="227" t="s">
        <v>19</v>
      </c>
      <c r="I696" s="229"/>
      <c r="J696" s="225"/>
      <c r="K696" s="225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144</v>
      </c>
      <c r="AU696" s="234" t="s">
        <v>90</v>
      </c>
      <c r="AV696" s="13" t="s">
        <v>88</v>
      </c>
      <c r="AW696" s="13" t="s">
        <v>42</v>
      </c>
      <c r="AX696" s="13" t="s">
        <v>80</v>
      </c>
      <c r="AY696" s="234" t="s">
        <v>133</v>
      </c>
    </row>
    <row r="697" s="14" customFormat="1">
      <c r="A697" s="14"/>
      <c r="B697" s="235"/>
      <c r="C697" s="236"/>
      <c r="D697" s="226" t="s">
        <v>144</v>
      </c>
      <c r="E697" s="237" t="s">
        <v>19</v>
      </c>
      <c r="F697" s="238" t="s">
        <v>803</v>
      </c>
      <c r="G697" s="236"/>
      <c r="H697" s="239">
        <v>0.40000000000000002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144</v>
      </c>
      <c r="AU697" s="245" t="s">
        <v>90</v>
      </c>
      <c r="AV697" s="14" t="s">
        <v>90</v>
      </c>
      <c r="AW697" s="14" t="s">
        <v>42</v>
      </c>
      <c r="AX697" s="14" t="s">
        <v>80</v>
      </c>
      <c r="AY697" s="245" t="s">
        <v>133</v>
      </c>
    </row>
    <row r="698" s="15" customFormat="1">
      <c r="A698" s="15"/>
      <c r="B698" s="246"/>
      <c r="C698" s="247"/>
      <c r="D698" s="226" t="s">
        <v>144</v>
      </c>
      <c r="E698" s="248" t="s">
        <v>19</v>
      </c>
      <c r="F698" s="249" t="s">
        <v>150</v>
      </c>
      <c r="G698" s="247"/>
      <c r="H698" s="250">
        <v>8.0500000000000007</v>
      </c>
      <c r="I698" s="251"/>
      <c r="J698" s="247"/>
      <c r="K698" s="247"/>
      <c r="L698" s="252"/>
      <c r="M698" s="253"/>
      <c r="N698" s="254"/>
      <c r="O698" s="254"/>
      <c r="P698" s="254"/>
      <c r="Q698" s="254"/>
      <c r="R698" s="254"/>
      <c r="S698" s="254"/>
      <c r="T698" s="25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6" t="s">
        <v>144</v>
      </c>
      <c r="AU698" s="256" t="s">
        <v>90</v>
      </c>
      <c r="AV698" s="15" t="s">
        <v>140</v>
      </c>
      <c r="AW698" s="15" t="s">
        <v>42</v>
      </c>
      <c r="AX698" s="15" t="s">
        <v>88</v>
      </c>
      <c r="AY698" s="256" t="s">
        <v>133</v>
      </c>
    </row>
    <row r="699" s="2" customFormat="1" ht="37.8" customHeight="1">
      <c r="A699" s="40"/>
      <c r="B699" s="41"/>
      <c r="C699" s="206" t="s">
        <v>804</v>
      </c>
      <c r="D699" s="206" t="s">
        <v>135</v>
      </c>
      <c r="E699" s="207" t="s">
        <v>805</v>
      </c>
      <c r="F699" s="208" t="s">
        <v>806</v>
      </c>
      <c r="G699" s="209" t="s">
        <v>218</v>
      </c>
      <c r="H699" s="210">
        <v>23</v>
      </c>
      <c r="I699" s="211"/>
      <c r="J699" s="212">
        <f>ROUND(I699*H699,2)</f>
        <v>0</v>
      </c>
      <c r="K699" s="208" t="s">
        <v>139</v>
      </c>
      <c r="L699" s="46"/>
      <c r="M699" s="213" t="s">
        <v>19</v>
      </c>
      <c r="N699" s="214" t="s">
        <v>51</v>
      </c>
      <c r="O699" s="86"/>
      <c r="P699" s="215">
        <f>O699*H699</f>
        <v>0</v>
      </c>
      <c r="Q699" s="215">
        <v>0</v>
      </c>
      <c r="R699" s="215">
        <f>Q699*H699</f>
        <v>0</v>
      </c>
      <c r="S699" s="215">
        <v>0</v>
      </c>
      <c r="T699" s="21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303</v>
      </c>
      <c r="AT699" s="217" t="s">
        <v>135</v>
      </c>
      <c r="AU699" s="217" t="s">
        <v>90</v>
      </c>
      <c r="AY699" s="18" t="s">
        <v>133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8" t="s">
        <v>88</v>
      </c>
      <c r="BK699" s="218">
        <f>ROUND(I699*H699,2)</f>
        <v>0</v>
      </c>
      <c r="BL699" s="18" t="s">
        <v>303</v>
      </c>
      <c r="BM699" s="217" t="s">
        <v>807</v>
      </c>
    </row>
    <row r="700" s="2" customFormat="1">
      <c r="A700" s="40"/>
      <c r="B700" s="41"/>
      <c r="C700" s="42"/>
      <c r="D700" s="219" t="s">
        <v>142</v>
      </c>
      <c r="E700" s="42"/>
      <c r="F700" s="220" t="s">
        <v>808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8" t="s">
        <v>142</v>
      </c>
      <c r="AU700" s="18" t="s">
        <v>90</v>
      </c>
    </row>
    <row r="701" s="13" customFormat="1">
      <c r="A701" s="13"/>
      <c r="B701" s="224"/>
      <c r="C701" s="225"/>
      <c r="D701" s="226" t="s">
        <v>144</v>
      </c>
      <c r="E701" s="227" t="s">
        <v>19</v>
      </c>
      <c r="F701" s="228" t="s">
        <v>145</v>
      </c>
      <c r="G701" s="225"/>
      <c r="H701" s="227" t="s">
        <v>19</v>
      </c>
      <c r="I701" s="229"/>
      <c r="J701" s="225"/>
      <c r="K701" s="225"/>
      <c r="L701" s="230"/>
      <c r="M701" s="231"/>
      <c r="N701" s="232"/>
      <c r="O701" s="232"/>
      <c r="P701" s="232"/>
      <c r="Q701" s="232"/>
      <c r="R701" s="232"/>
      <c r="S701" s="232"/>
      <c r="T701" s="23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4" t="s">
        <v>144</v>
      </c>
      <c r="AU701" s="234" t="s">
        <v>90</v>
      </c>
      <c r="AV701" s="13" t="s">
        <v>88</v>
      </c>
      <c r="AW701" s="13" t="s">
        <v>42</v>
      </c>
      <c r="AX701" s="13" t="s">
        <v>80</v>
      </c>
      <c r="AY701" s="234" t="s">
        <v>133</v>
      </c>
    </row>
    <row r="702" s="13" customFormat="1">
      <c r="A702" s="13"/>
      <c r="B702" s="224"/>
      <c r="C702" s="225"/>
      <c r="D702" s="226" t="s">
        <v>144</v>
      </c>
      <c r="E702" s="227" t="s">
        <v>19</v>
      </c>
      <c r="F702" s="228" t="s">
        <v>809</v>
      </c>
      <c r="G702" s="225"/>
      <c r="H702" s="227" t="s">
        <v>19</v>
      </c>
      <c r="I702" s="229"/>
      <c r="J702" s="225"/>
      <c r="K702" s="225"/>
      <c r="L702" s="230"/>
      <c r="M702" s="231"/>
      <c r="N702" s="232"/>
      <c r="O702" s="232"/>
      <c r="P702" s="232"/>
      <c r="Q702" s="232"/>
      <c r="R702" s="232"/>
      <c r="S702" s="232"/>
      <c r="T702" s="23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4" t="s">
        <v>144</v>
      </c>
      <c r="AU702" s="234" t="s">
        <v>90</v>
      </c>
      <c r="AV702" s="13" t="s">
        <v>88</v>
      </c>
      <c r="AW702" s="13" t="s">
        <v>42</v>
      </c>
      <c r="AX702" s="13" t="s">
        <v>80</v>
      </c>
      <c r="AY702" s="234" t="s">
        <v>133</v>
      </c>
    </row>
    <row r="703" s="14" customFormat="1">
      <c r="A703" s="14"/>
      <c r="B703" s="235"/>
      <c r="C703" s="236"/>
      <c r="D703" s="226" t="s">
        <v>144</v>
      </c>
      <c r="E703" s="237" t="s">
        <v>19</v>
      </c>
      <c r="F703" s="238" t="s">
        <v>283</v>
      </c>
      <c r="G703" s="236"/>
      <c r="H703" s="239">
        <v>23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144</v>
      </c>
      <c r="AU703" s="245" t="s">
        <v>90</v>
      </c>
      <c r="AV703" s="14" t="s">
        <v>90</v>
      </c>
      <c r="AW703" s="14" t="s">
        <v>42</v>
      </c>
      <c r="AX703" s="14" t="s">
        <v>88</v>
      </c>
      <c r="AY703" s="245" t="s">
        <v>133</v>
      </c>
    </row>
    <row r="704" s="2" customFormat="1" ht="24.15" customHeight="1">
      <c r="A704" s="40"/>
      <c r="B704" s="41"/>
      <c r="C704" s="206" t="s">
        <v>810</v>
      </c>
      <c r="D704" s="206" t="s">
        <v>135</v>
      </c>
      <c r="E704" s="207" t="s">
        <v>811</v>
      </c>
      <c r="F704" s="208" t="s">
        <v>812</v>
      </c>
      <c r="G704" s="209" t="s">
        <v>160</v>
      </c>
      <c r="H704" s="210">
        <v>1.6100000000000001</v>
      </c>
      <c r="I704" s="211"/>
      <c r="J704" s="212">
        <f>ROUND(I704*H704,2)</f>
        <v>0</v>
      </c>
      <c r="K704" s="208" t="s">
        <v>139</v>
      </c>
      <c r="L704" s="46"/>
      <c r="M704" s="213" t="s">
        <v>19</v>
      </c>
      <c r="N704" s="214" t="s">
        <v>51</v>
      </c>
      <c r="O704" s="86"/>
      <c r="P704" s="215">
        <f>O704*H704</f>
        <v>0</v>
      </c>
      <c r="Q704" s="215">
        <v>0</v>
      </c>
      <c r="R704" s="215">
        <f>Q704*H704</f>
        <v>0</v>
      </c>
      <c r="S704" s="215">
        <v>0</v>
      </c>
      <c r="T704" s="21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7" t="s">
        <v>303</v>
      </c>
      <c r="AT704" s="217" t="s">
        <v>135</v>
      </c>
      <c r="AU704" s="217" t="s">
        <v>90</v>
      </c>
      <c r="AY704" s="18" t="s">
        <v>133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8" t="s">
        <v>88</v>
      </c>
      <c r="BK704" s="218">
        <f>ROUND(I704*H704,2)</f>
        <v>0</v>
      </c>
      <c r="BL704" s="18" t="s">
        <v>303</v>
      </c>
      <c r="BM704" s="217" t="s">
        <v>813</v>
      </c>
    </row>
    <row r="705" s="2" customFormat="1">
      <c r="A705" s="40"/>
      <c r="B705" s="41"/>
      <c r="C705" s="42"/>
      <c r="D705" s="219" t="s">
        <v>142</v>
      </c>
      <c r="E705" s="42"/>
      <c r="F705" s="220" t="s">
        <v>814</v>
      </c>
      <c r="G705" s="42"/>
      <c r="H705" s="42"/>
      <c r="I705" s="221"/>
      <c r="J705" s="42"/>
      <c r="K705" s="42"/>
      <c r="L705" s="46"/>
      <c r="M705" s="222"/>
      <c r="N705" s="223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8" t="s">
        <v>142</v>
      </c>
      <c r="AU705" s="18" t="s">
        <v>90</v>
      </c>
    </row>
    <row r="706" s="13" customFormat="1">
      <c r="A706" s="13"/>
      <c r="B706" s="224"/>
      <c r="C706" s="225"/>
      <c r="D706" s="226" t="s">
        <v>144</v>
      </c>
      <c r="E706" s="227" t="s">
        <v>19</v>
      </c>
      <c r="F706" s="228" t="s">
        <v>145</v>
      </c>
      <c r="G706" s="225"/>
      <c r="H706" s="227" t="s">
        <v>19</v>
      </c>
      <c r="I706" s="229"/>
      <c r="J706" s="225"/>
      <c r="K706" s="225"/>
      <c r="L706" s="230"/>
      <c r="M706" s="231"/>
      <c r="N706" s="232"/>
      <c r="O706" s="232"/>
      <c r="P706" s="232"/>
      <c r="Q706" s="232"/>
      <c r="R706" s="232"/>
      <c r="S706" s="232"/>
      <c r="T706" s="23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4" t="s">
        <v>144</v>
      </c>
      <c r="AU706" s="234" t="s">
        <v>90</v>
      </c>
      <c r="AV706" s="13" t="s">
        <v>88</v>
      </c>
      <c r="AW706" s="13" t="s">
        <v>42</v>
      </c>
      <c r="AX706" s="13" t="s">
        <v>80</v>
      </c>
      <c r="AY706" s="234" t="s">
        <v>133</v>
      </c>
    </row>
    <row r="707" s="13" customFormat="1">
      <c r="A707" s="13"/>
      <c r="B707" s="224"/>
      <c r="C707" s="225"/>
      <c r="D707" s="226" t="s">
        <v>144</v>
      </c>
      <c r="E707" s="227" t="s">
        <v>19</v>
      </c>
      <c r="F707" s="228" t="s">
        <v>809</v>
      </c>
      <c r="G707" s="225"/>
      <c r="H707" s="227" t="s">
        <v>19</v>
      </c>
      <c r="I707" s="229"/>
      <c r="J707" s="225"/>
      <c r="K707" s="225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144</v>
      </c>
      <c r="AU707" s="234" t="s">
        <v>90</v>
      </c>
      <c r="AV707" s="13" t="s">
        <v>88</v>
      </c>
      <c r="AW707" s="13" t="s">
        <v>42</v>
      </c>
      <c r="AX707" s="13" t="s">
        <v>80</v>
      </c>
      <c r="AY707" s="234" t="s">
        <v>133</v>
      </c>
    </row>
    <row r="708" s="14" customFormat="1">
      <c r="A708" s="14"/>
      <c r="B708" s="235"/>
      <c r="C708" s="236"/>
      <c r="D708" s="226" t="s">
        <v>144</v>
      </c>
      <c r="E708" s="237" t="s">
        <v>19</v>
      </c>
      <c r="F708" s="238" t="s">
        <v>815</v>
      </c>
      <c r="G708" s="236"/>
      <c r="H708" s="239">
        <v>1.6100000000000001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144</v>
      </c>
      <c r="AU708" s="245" t="s">
        <v>90</v>
      </c>
      <c r="AV708" s="14" t="s">
        <v>90</v>
      </c>
      <c r="AW708" s="14" t="s">
        <v>42</v>
      </c>
      <c r="AX708" s="14" t="s">
        <v>88</v>
      </c>
      <c r="AY708" s="245" t="s">
        <v>133</v>
      </c>
    </row>
    <row r="709" s="2" customFormat="1" ht="33" customHeight="1">
      <c r="A709" s="40"/>
      <c r="B709" s="41"/>
      <c r="C709" s="206" t="s">
        <v>816</v>
      </c>
      <c r="D709" s="206" t="s">
        <v>135</v>
      </c>
      <c r="E709" s="207" t="s">
        <v>817</v>
      </c>
      <c r="F709" s="208" t="s">
        <v>818</v>
      </c>
      <c r="G709" s="209" t="s">
        <v>160</v>
      </c>
      <c r="H709" s="210">
        <v>14.49</v>
      </c>
      <c r="I709" s="211"/>
      <c r="J709" s="212">
        <f>ROUND(I709*H709,2)</f>
        <v>0</v>
      </c>
      <c r="K709" s="208" t="s">
        <v>139</v>
      </c>
      <c r="L709" s="46"/>
      <c r="M709" s="213" t="s">
        <v>19</v>
      </c>
      <c r="N709" s="214" t="s">
        <v>51</v>
      </c>
      <c r="O709" s="86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7" t="s">
        <v>303</v>
      </c>
      <c r="AT709" s="217" t="s">
        <v>135</v>
      </c>
      <c r="AU709" s="217" t="s">
        <v>90</v>
      </c>
      <c r="AY709" s="18" t="s">
        <v>133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8" t="s">
        <v>88</v>
      </c>
      <c r="BK709" s="218">
        <f>ROUND(I709*H709,2)</f>
        <v>0</v>
      </c>
      <c r="BL709" s="18" t="s">
        <v>303</v>
      </c>
      <c r="BM709" s="217" t="s">
        <v>819</v>
      </c>
    </row>
    <row r="710" s="2" customFormat="1">
      <c r="A710" s="40"/>
      <c r="B710" s="41"/>
      <c r="C710" s="42"/>
      <c r="D710" s="219" t="s">
        <v>142</v>
      </c>
      <c r="E710" s="42"/>
      <c r="F710" s="220" t="s">
        <v>820</v>
      </c>
      <c r="G710" s="42"/>
      <c r="H710" s="42"/>
      <c r="I710" s="221"/>
      <c r="J710" s="42"/>
      <c r="K710" s="42"/>
      <c r="L710" s="46"/>
      <c r="M710" s="222"/>
      <c r="N710" s="22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8" t="s">
        <v>142</v>
      </c>
      <c r="AU710" s="18" t="s">
        <v>90</v>
      </c>
    </row>
    <row r="711" s="13" customFormat="1">
      <c r="A711" s="13"/>
      <c r="B711" s="224"/>
      <c r="C711" s="225"/>
      <c r="D711" s="226" t="s">
        <v>144</v>
      </c>
      <c r="E711" s="227" t="s">
        <v>19</v>
      </c>
      <c r="F711" s="228" t="s">
        <v>145</v>
      </c>
      <c r="G711" s="225"/>
      <c r="H711" s="227" t="s">
        <v>19</v>
      </c>
      <c r="I711" s="229"/>
      <c r="J711" s="225"/>
      <c r="K711" s="225"/>
      <c r="L711" s="230"/>
      <c r="M711" s="231"/>
      <c r="N711" s="232"/>
      <c r="O711" s="232"/>
      <c r="P711" s="232"/>
      <c r="Q711" s="232"/>
      <c r="R711" s="232"/>
      <c r="S711" s="232"/>
      <c r="T711" s="23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4" t="s">
        <v>144</v>
      </c>
      <c r="AU711" s="234" t="s">
        <v>90</v>
      </c>
      <c r="AV711" s="13" t="s">
        <v>88</v>
      </c>
      <c r="AW711" s="13" t="s">
        <v>42</v>
      </c>
      <c r="AX711" s="13" t="s">
        <v>80</v>
      </c>
      <c r="AY711" s="234" t="s">
        <v>133</v>
      </c>
    </row>
    <row r="712" s="13" customFormat="1">
      <c r="A712" s="13"/>
      <c r="B712" s="224"/>
      <c r="C712" s="225"/>
      <c r="D712" s="226" t="s">
        <v>144</v>
      </c>
      <c r="E712" s="227" t="s">
        <v>19</v>
      </c>
      <c r="F712" s="228" t="s">
        <v>821</v>
      </c>
      <c r="G712" s="225"/>
      <c r="H712" s="227" t="s">
        <v>19</v>
      </c>
      <c r="I712" s="229"/>
      <c r="J712" s="225"/>
      <c r="K712" s="225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144</v>
      </c>
      <c r="AU712" s="234" t="s">
        <v>90</v>
      </c>
      <c r="AV712" s="13" t="s">
        <v>88</v>
      </c>
      <c r="AW712" s="13" t="s">
        <v>42</v>
      </c>
      <c r="AX712" s="13" t="s">
        <v>80</v>
      </c>
      <c r="AY712" s="234" t="s">
        <v>133</v>
      </c>
    </row>
    <row r="713" s="13" customFormat="1">
      <c r="A713" s="13"/>
      <c r="B713" s="224"/>
      <c r="C713" s="225"/>
      <c r="D713" s="226" t="s">
        <v>144</v>
      </c>
      <c r="E713" s="227" t="s">
        <v>19</v>
      </c>
      <c r="F713" s="228" t="s">
        <v>809</v>
      </c>
      <c r="G713" s="225"/>
      <c r="H713" s="227" t="s">
        <v>19</v>
      </c>
      <c r="I713" s="229"/>
      <c r="J713" s="225"/>
      <c r="K713" s="225"/>
      <c r="L713" s="230"/>
      <c r="M713" s="231"/>
      <c r="N713" s="232"/>
      <c r="O713" s="232"/>
      <c r="P713" s="232"/>
      <c r="Q713" s="232"/>
      <c r="R713" s="232"/>
      <c r="S713" s="232"/>
      <c r="T713" s="23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4" t="s">
        <v>144</v>
      </c>
      <c r="AU713" s="234" t="s">
        <v>90</v>
      </c>
      <c r="AV713" s="13" t="s">
        <v>88</v>
      </c>
      <c r="AW713" s="13" t="s">
        <v>42</v>
      </c>
      <c r="AX713" s="13" t="s">
        <v>80</v>
      </c>
      <c r="AY713" s="234" t="s">
        <v>133</v>
      </c>
    </row>
    <row r="714" s="14" customFormat="1">
      <c r="A714" s="14"/>
      <c r="B714" s="235"/>
      <c r="C714" s="236"/>
      <c r="D714" s="226" t="s">
        <v>144</v>
      </c>
      <c r="E714" s="237" t="s">
        <v>19</v>
      </c>
      <c r="F714" s="238" t="s">
        <v>822</v>
      </c>
      <c r="G714" s="236"/>
      <c r="H714" s="239">
        <v>14.49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144</v>
      </c>
      <c r="AU714" s="245" t="s">
        <v>90</v>
      </c>
      <c r="AV714" s="14" t="s">
        <v>90</v>
      </c>
      <c r="AW714" s="14" t="s">
        <v>42</v>
      </c>
      <c r="AX714" s="14" t="s">
        <v>88</v>
      </c>
      <c r="AY714" s="245" t="s">
        <v>133</v>
      </c>
    </row>
    <row r="715" s="2" customFormat="1" ht="33" customHeight="1">
      <c r="A715" s="40"/>
      <c r="B715" s="41"/>
      <c r="C715" s="206" t="s">
        <v>823</v>
      </c>
      <c r="D715" s="206" t="s">
        <v>135</v>
      </c>
      <c r="E715" s="207" t="s">
        <v>824</v>
      </c>
      <c r="F715" s="208" t="s">
        <v>825</v>
      </c>
      <c r="G715" s="209" t="s">
        <v>218</v>
      </c>
      <c r="H715" s="210">
        <v>23</v>
      </c>
      <c r="I715" s="211"/>
      <c r="J715" s="212">
        <f>ROUND(I715*H715,2)</f>
        <v>0</v>
      </c>
      <c r="K715" s="208" t="s">
        <v>139</v>
      </c>
      <c r="L715" s="46"/>
      <c r="M715" s="213" t="s">
        <v>19</v>
      </c>
      <c r="N715" s="214" t="s">
        <v>51</v>
      </c>
      <c r="O715" s="86"/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303</v>
      </c>
      <c r="AT715" s="217" t="s">
        <v>135</v>
      </c>
      <c r="AU715" s="217" t="s">
        <v>90</v>
      </c>
      <c r="AY715" s="18" t="s">
        <v>133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8" t="s">
        <v>88</v>
      </c>
      <c r="BK715" s="218">
        <f>ROUND(I715*H715,2)</f>
        <v>0</v>
      </c>
      <c r="BL715" s="18" t="s">
        <v>303</v>
      </c>
      <c r="BM715" s="217" t="s">
        <v>826</v>
      </c>
    </row>
    <row r="716" s="2" customFormat="1">
      <c r="A716" s="40"/>
      <c r="B716" s="41"/>
      <c r="C716" s="42"/>
      <c r="D716" s="219" t="s">
        <v>142</v>
      </c>
      <c r="E716" s="42"/>
      <c r="F716" s="220" t="s">
        <v>827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8" t="s">
        <v>142</v>
      </c>
      <c r="AU716" s="18" t="s">
        <v>90</v>
      </c>
    </row>
    <row r="717" s="13" customFormat="1">
      <c r="A717" s="13"/>
      <c r="B717" s="224"/>
      <c r="C717" s="225"/>
      <c r="D717" s="226" t="s">
        <v>144</v>
      </c>
      <c r="E717" s="227" t="s">
        <v>19</v>
      </c>
      <c r="F717" s="228" t="s">
        <v>145</v>
      </c>
      <c r="G717" s="225"/>
      <c r="H717" s="227" t="s">
        <v>19</v>
      </c>
      <c r="I717" s="229"/>
      <c r="J717" s="225"/>
      <c r="K717" s="225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144</v>
      </c>
      <c r="AU717" s="234" t="s">
        <v>90</v>
      </c>
      <c r="AV717" s="13" t="s">
        <v>88</v>
      </c>
      <c r="AW717" s="13" t="s">
        <v>42</v>
      </c>
      <c r="AX717" s="13" t="s">
        <v>80</v>
      </c>
      <c r="AY717" s="234" t="s">
        <v>133</v>
      </c>
    </row>
    <row r="718" s="13" customFormat="1">
      <c r="A718" s="13"/>
      <c r="B718" s="224"/>
      <c r="C718" s="225"/>
      <c r="D718" s="226" t="s">
        <v>144</v>
      </c>
      <c r="E718" s="227" t="s">
        <v>19</v>
      </c>
      <c r="F718" s="228" t="s">
        <v>809</v>
      </c>
      <c r="G718" s="225"/>
      <c r="H718" s="227" t="s">
        <v>19</v>
      </c>
      <c r="I718" s="229"/>
      <c r="J718" s="225"/>
      <c r="K718" s="225"/>
      <c r="L718" s="230"/>
      <c r="M718" s="231"/>
      <c r="N718" s="232"/>
      <c r="O718" s="232"/>
      <c r="P718" s="232"/>
      <c r="Q718" s="232"/>
      <c r="R718" s="232"/>
      <c r="S718" s="232"/>
      <c r="T718" s="23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4" t="s">
        <v>144</v>
      </c>
      <c r="AU718" s="234" t="s">
        <v>90</v>
      </c>
      <c r="AV718" s="13" t="s">
        <v>88</v>
      </c>
      <c r="AW718" s="13" t="s">
        <v>42</v>
      </c>
      <c r="AX718" s="13" t="s">
        <v>80</v>
      </c>
      <c r="AY718" s="234" t="s">
        <v>133</v>
      </c>
    </row>
    <row r="719" s="14" customFormat="1">
      <c r="A719" s="14"/>
      <c r="B719" s="235"/>
      <c r="C719" s="236"/>
      <c r="D719" s="226" t="s">
        <v>144</v>
      </c>
      <c r="E719" s="237" t="s">
        <v>19</v>
      </c>
      <c r="F719" s="238" t="s">
        <v>283</v>
      </c>
      <c r="G719" s="236"/>
      <c r="H719" s="239">
        <v>23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5" t="s">
        <v>144</v>
      </c>
      <c r="AU719" s="245" t="s">
        <v>90</v>
      </c>
      <c r="AV719" s="14" t="s">
        <v>90</v>
      </c>
      <c r="AW719" s="14" t="s">
        <v>42</v>
      </c>
      <c r="AX719" s="14" t="s">
        <v>88</v>
      </c>
      <c r="AY719" s="245" t="s">
        <v>133</v>
      </c>
    </row>
    <row r="720" s="2" customFormat="1" ht="16.5" customHeight="1">
      <c r="A720" s="40"/>
      <c r="B720" s="41"/>
      <c r="C720" s="206" t="s">
        <v>828</v>
      </c>
      <c r="D720" s="206" t="s">
        <v>135</v>
      </c>
      <c r="E720" s="207" t="s">
        <v>829</v>
      </c>
      <c r="F720" s="208" t="s">
        <v>830</v>
      </c>
      <c r="G720" s="209" t="s">
        <v>160</v>
      </c>
      <c r="H720" s="210">
        <v>0.40000000000000002</v>
      </c>
      <c r="I720" s="211"/>
      <c r="J720" s="212">
        <f>ROUND(I720*H720,2)</f>
        <v>0</v>
      </c>
      <c r="K720" s="208" t="s">
        <v>139</v>
      </c>
      <c r="L720" s="46"/>
      <c r="M720" s="213" t="s">
        <v>19</v>
      </c>
      <c r="N720" s="214" t="s">
        <v>51</v>
      </c>
      <c r="O720" s="86"/>
      <c r="P720" s="215">
        <f>O720*H720</f>
        <v>0</v>
      </c>
      <c r="Q720" s="215">
        <v>0</v>
      </c>
      <c r="R720" s="215">
        <f>Q720*H720</f>
        <v>0</v>
      </c>
      <c r="S720" s="215">
        <v>0</v>
      </c>
      <c r="T720" s="216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7" t="s">
        <v>303</v>
      </c>
      <c r="AT720" s="217" t="s">
        <v>135</v>
      </c>
      <c r="AU720" s="217" t="s">
        <v>90</v>
      </c>
      <c r="AY720" s="18" t="s">
        <v>133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18" t="s">
        <v>88</v>
      </c>
      <c r="BK720" s="218">
        <f>ROUND(I720*H720,2)</f>
        <v>0</v>
      </c>
      <c r="BL720" s="18" t="s">
        <v>303</v>
      </c>
      <c r="BM720" s="217" t="s">
        <v>831</v>
      </c>
    </row>
    <row r="721" s="2" customFormat="1">
      <c r="A721" s="40"/>
      <c r="B721" s="41"/>
      <c r="C721" s="42"/>
      <c r="D721" s="219" t="s">
        <v>142</v>
      </c>
      <c r="E721" s="42"/>
      <c r="F721" s="220" t="s">
        <v>832</v>
      </c>
      <c r="G721" s="42"/>
      <c r="H721" s="42"/>
      <c r="I721" s="221"/>
      <c r="J721" s="42"/>
      <c r="K721" s="42"/>
      <c r="L721" s="46"/>
      <c r="M721" s="222"/>
      <c r="N721" s="223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8" t="s">
        <v>142</v>
      </c>
      <c r="AU721" s="18" t="s">
        <v>90</v>
      </c>
    </row>
    <row r="722" s="13" customFormat="1">
      <c r="A722" s="13"/>
      <c r="B722" s="224"/>
      <c r="C722" s="225"/>
      <c r="D722" s="226" t="s">
        <v>144</v>
      </c>
      <c r="E722" s="227" t="s">
        <v>19</v>
      </c>
      <c r="F722" s="228" t="s">
        <v>145</v>
      </c>
      <c r="G722" s="225"/>
      <c r="H722" s="227" t="s">
        <v>19</v>
      </c>
      <c r="I722" s="229"/>
      <c r="J722" s="225"/>
      <c r="K722" s="225"/>
      <c r="L722" s="230"/>
      <c r="M722" s="231"/>
      <c r="N722" s="232"/>
      <c r="O722" s="232"/>
      <c r="P722" s="232"/>
      <c r="Q722" s="232"/>
      <c r="R722" s="232"/>
      <c r="S722" s="232"/>
      <c r="T722" s="23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4" t="s">
        <v>144</v>
      </c>
      <c r="AU722" s="234" t="s">
        <v>90</v>
      </c>
      <c r="AV722" s="13" t="s">
        <v>88</v>
      </c>
      <c r="AW722" s="13" t="s">
        <v>42</v>
      </c>
      <c r="AX722" s="13" t="s">
        <v>80</v>
      </c>
      <c r="AY722" s="234" t="s">
        <v>133</v>
      </c>
    </row>
    <row r="723" s="13" customFormat="1">
      <c r="A723" s="13"/>
      <c r="B723" s="224"/>
      <c r="C723" s="225"/>
      <c r="D723" s="226" t="s">
        <v>144</v>
      </c>
      <c r="E723" s="227" t="s">
        <v>19</v>
      </c>
      <c r="F723" s="228" t="s">
        <v>833</v>
      </c>
      <c r="G723" s="225"/>
      <c r="H723" s="227" t="s">
        <v>19</v>
      </c>
      <c r="I723" s="229"/>
      <c r="J723" s="225"/>
      <c r="K723" s="225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144</v>
      </c>
      <c r="AU723" s="234" t="s">
        <v>90</v>
      </c>
      <c r="AV723" s="13" t="s">
        <v>88</v>
      </c>
      <c r="AW723" s="13" t="s">
        <v>42</v>
      </c>
      <c r="AX723" s="13" t="s">
        <v>80</v>
      </c>
      <c r="AY723" s="234" t="s">
        <v>133</v>
      </c>
    </row>
    <row r="724" s="14" customFormat="1">
      <c r="A724" s="14"/>
      <c r="B724" s="235"/>
      <c r="C724" s="236"/>
      <c r="D724" s="226" t="s">
        <v>144</v>
      </c>
      <c r="E724" s="237" t="s">
        <v>19</v>
      </c>
      <c r="F724" s="238" t="s">
        <v>803</v>
      </c>
      <c r="G724" s="236"/>
      <c r="H724" s="239">
        <v>0.40000000000000002</v>
      </c>
      <c r="I724" s="240"/>
      <c r="J724" s="236"/>
      <c r="K724" s="236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144</v>
      </c>
      <c r="AU724" s="245" t="s">
        <v>90</v>
      </c>
      <c r="AV724" s="14" t="s">
        <v>90</v>
      </c>
      <c r="AW724" s="14" t="s">
        <v>42</v>
      </c>
      <c r="AX724" s="14" t="s">
        <v>88</v>
      </c>
      <c r="AY724" s="245" t="s">
        <v>133</v>
      </c>
    </row>
    <row r="725" s="2" customFormat="1" ht="24.15" customHeight="1">
      <c r="A725" s="40"/>
      <c r="B725" s="41"/>
      <c r="C725" s="206" t="s">
        <v>834</v>
      </c>
      <c r="D725" s="206" t="s">
        <v>135</v>
      </c>
      <c r="E725" s="207" t="s">
        <v>835</v>
      </c>
      <c r="F725" s="208" t="s">
        <v>836</v>
      </c>
      <c r="G725" s="209" t="s">
        <v>160</v>
      </c>
      <c r="H725" s="210">
        <v>7.6500000000000004</v>
      </c>
      <c r="I725" s="211"/>
      <c r="J725" s="212">
        <f>ROUND(I725*H725,2)</f>
        <v>0</v>
      </c>
      <c r="K725" s="208" t="s">
        <v>139</v>
      </c>
      <c r="L725" s="46"/>
      <c r="M725" s="213" t="s">
        <v>19</v>
      </c>
      <c r="N725" s="214" t="s">
        <v>51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303</v>
      </c>
      <c r="AT725" s="217" t="s">
        <v>135</v>
      </c>
      <c r="AU725" s="217" t="s">
        <v>90</v>
      </c>
      <c r="AY725" s="18" t="s">
        <v>133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8" t="s">
        <v>88</v>
      </c>
      <c r="BK725" s="218">
        <f>ROUND(I725*H725,2)</f>
        <v>0</v>
      </c>
      <c r="BL725" s="18" t="s">
        <v>303</v>
      </c>
      <c r="BM725" s="217" t="s">
        <v>837</v>
      </c>
    </row>
    <row r="726" s="2" customFormat="1">
      <c r="A726" s="40"/>
      <c r="B726" s="41"/>
      <c r="C726" s="42"/>
      <c r="D726" s="219" t="s">
        <v>142</v>
      </c>
      <c r="E726" s="42"/>
      <c r="F726" s="220" t="s">
        <v>838</v>
      </c>
      <c r="G726" s="42"/>
      <c r="H726" s="42"/>
      <c r="I726" s="221"/>
      <c r="J726" s="42"/>
      <c r="K726" s="42"/>
      <c r="L726" s="46"/>
      <c r="M726" s="222"/>
      <c r="N726" s="223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8" t="s">
        <v>142</v>
      </c>
      <c r="AU726" s="18" t="s">
        <v>90</v>
      </c>
    </row>
    <row r="727" s="13" customFormat="1">
      <c r="A727" s="13"/>
      <c r="B727" s="224"/>
      <c r="C727" s="225"/>
      <c r="D727" s="226" t="s">
        <v>144</v>
      </c>
      <c r="E727" s="227" t="s">
        <v>19</v>
      </c>
      <c r="F727" s="228" t="s">
        <v>145</v>
      </c>
      <c r="G727" s="225"/>
      <c r="H727" s="227" t="s">
        <v>19</v>
      </c>
      <c r="I727" s="229"/>
      <c r="J727" s="225"/>
      <c r="K727" s="225"/>
      <c r="L727" s="230"/>
      <c r="M727" s="231"/>
      <c r="N727" s="232"/>
      <c r="O727" s="232"/>
      <c r="P727" s="232"/>
      <c r="Q727" s="232"/>
      <c r="R727" s="232"/>
      <c r="S727" s="232"/>
      <c r="T727" s="23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4" t="s">
        <v>144</v>
      </c>
      <c r="AU727" s="234" t="s">
        <v>90</v>
      </c>
      <c r="AV727" s="13" t="s">
        <v>88</v>
      </c>
      <c r="AW727" s="13" t="s">
        <v>42</v>
      </c>
      <c r="AX727" s="13" t="s">
        <v>80</v>
      </c>
      <c r="AY727" s="234" t="s">
        <v>133</v>
      </c>
    </row>
    <row r="728" s="13" customFormat="1">
      <c r="A728" s="13"/>
      <c r="B728" s="224"/>
      <c r="C728" s="225"/>
      <c r="D728" s="226" t="s">
        <v>144</v>
      </c>
      <c r="E728" s="227" t="s">
        <v>19</v>
      </c>
      <c r="F728" s="228" t="s">
        <v>800</v>
      </c>
      <c r="G728" s="225"/>
      <c r="H728" s="227" t="s">
        <v>19</v>
      </c>
      <c r="I728" s="229"/>
      <c r="J728" s="225"/>
      <c r="K728" s="225"/>
      <c r="L728" s="230"/>
      <c r="M728" s="231"/>
      <c r="N728" s="232"/>
      <c r="O728" s="232"/>
      <c r="P728" s="232"/>
      <c r="Q728" s="232"/>
      <c r="R728" s="232"/>
      <c r="S728" s="232"/>
      <c r="T728" s="23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4" t="s">
        <v>144</v>
      </c>
      <c r="AU728" s="234" t="s">
        <v>90</v>
      </c>
      <c r="AV728" s="13" t="s">
        <v>88</v>
      </c>
      <c r="AW728" s="13" t="s">
        <v>42</v>
      </c>
      <c r="AX728" s="13" t="s">
        <v>80</v>
      </c>
      <c r="AY728" s="234" t="s">
        <v>133</v>
      </c>
    </row>
    <row r="729" s="14" customFormat="1">
      <c r="A729" s="14"/>
      <c r="B729" s="235"/>
      <c r="C729" s="236"/>
      <c r="D729" s="226" t="s">
        <v>144</v>
      </c>
      <c r="E729" s="237" t="s">
        <v>19</v>
      </c>
      <c r="F729" s="238" t="s">
        <v>801</v>
      </c>
      <c r="G729" s="236"/>
      <c r="H729" s="239">
        <v>7.6500000000000004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144</v>
      </c>
      <c r="AU729" s="245" t="s">
        <v>90</v>
      </c>
      <c r="AV729" s="14" t="s">
        <v>90</v>
      </c>
      <c r="AW729" s="14" t="s">
        <v>42</v>
      </c>
      <c r="AX729" s="14" t="s">
        <v>88</v>
      </c>
      <c r="AY729" s="245" t="s">
        <v>133</v>
      </c>
    </row>
    <row r="730" s="2" customFormat="1" ht="16.5" customHeight="1">
      <c r="A730" s="40"/>
      <c r="B730" s="41"/>
      <c r="C730" s="206" t="s">
        <v>839</v>
      </c>
      <c r="D730" s="206" t="s">
        <v>135</v>
      </c>
      <c r="E730" s="207" t="s">
        <v>840</v>
      </c>
      <c r="F730" s="208" t="s">
        <v>841</v>
      </c>
      <c r="G730" s="209" t="s">
        <v>270</v>
      </c>
      <c r="H730" s="210">
        <v>0.01</v>
      </c>
      <c r="I730" s="211"/>
      <c r="J730" s="212">
        <f>ROUND(I730*H730,2)</f>
        <v>0</v>
      </c>
      <c r="K730" s="208" t="s">
        <v>139</v>
      </c>
      <c r="L730" s="46"/>
      <c r="M730" s="213" t="s">
        <v>19</v>
      </c>
      <c r="N730" s="214" t="s">
        <v>51</v>
      </c>
      <c r="O730" s="86"/>
      <c r="P730" s="215">
        <f>O730*H730</f>
        <v>0</v>
      </c>
      <c r="Q730" s="215">
        <v>1.0606500000000001</v>
      </c>
      <c r="R730" s="215">
        <f>Q730*H730</f>
        <v>0.010606500000000001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303</v>
      </c>
      <c r="AT730" s="217" t="s">
        <v>135</v>
      </c>
      <c r="AU730" s="217" t="s">
        <v>90</v>
      </c>
      <c r="AY730" s="18" t="s">
        <v>133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8" t="s">
        <v>88</v>
      </c>
      <c r="BK730" s="218">
        <f>ROUND(I730*H730,2)</f>
        <v>0</v>
      </c>
      <c r="BL730" s="18" t="s">
        <v>303</v>
      </c>
      <c r="BM730" s="217" t="s">
        <v>842</v>
      </c>
    </row>
    <row r="731" s="2" customFormat="1">
      <c r="A731" s="40"/>
      <c r="B731" s="41"/>
      <c r="C731" s="42"/>
      <c r="D731" s="219" t="s">
        <v>142</v>
      </c>
      <c r="E731" s="42"/>
      <c r="F731" s="220" t="s">
        <v>843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8" t="s">
        <v>142</v>
      </c>
      <c r="AU731" s="18" t="s">
        <v>90</v>
      </c>
    </row>
    <row r="732" s="13" customFormat="1">
      <c r="A732" s="13"/>
      <c r="B732" s="224"/>
      <c r="C732" s="225"/>
      <c r="D732" s="226" t="s">
        <v>144</v>
      </c>
      <c r="E732" s="227" t="s">
        <v>19</v>
      </c>
      <c r="F732" s="228" t="s">
        <v>145</v>
      </c>
      <c r="G732" s="225"/>
      <c r="H732" s="227" t="s">
        <v>19</v>
      </c>
      <c r="I732" s="229"/>
      <c r="J732" s="225"/>
      <c r="K732" s="225"/>
      <c r="L732" s="230"/>
      <c r="M732" s="231"/>
      <c r="N732" s="232"/>
      <c r="O732" s="232"/>
      <c r="P732" s="232"/>
      <c r="Q732" s="232"/>
      <c r="R732" s="232"/>
      <c r="S732" s="232"/>
      <c r="T732" s="23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4" t="s">
        <v>144</v>
      </c>
      <c r="AU732" s="234" t="s">
        <v>90</v>
      </c>
      <c r="AV732" s="13" t="s">
        <v>88</v>
      </c>
      <c r="AW732" s="13" t="s">
        <v>42</v>
      </c>
      <c r="AX732" s="13" t="s">
        <v>80</v>
      </c>
      <c r="AY732" s="234" t="s">
        <v>133</v>
      </c>
    </row>
    <row r="733" s="13" customFormat="1">
      <c r="A733" s="13"/>
      <c r="B733" s="224"/>
      <c r="C733" s="225"/>
      <c r="D733" s="226" t="s">
        <v>144</v>
      </c>
      <c r="E733" s="227" t="s">
        <v>19</v>
      </c>
      <c r="F733" s="228" t="s">
        <v>844</v>
      </c>
      <c r="G733" s="225"/>
      <c r="H733" s="227" t="s">
        <v>19</v>
      </c>
      <c r="I733" s="229"/>
      <c r="J733" s="225"/>
      <c r="K733" s="225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144</v>
      </c>
      <c r="AU733" s="234" t="s">
        <v>90</v>
      </c>
      <c r="AV733" s="13" t="s">
        <v>88</v>
      </c>
      <c r="AW733" s="13" t="s">
        <v>42</v>
      </c>
      <c r="AX733" s="13" t="s">
        <v>80</v>
      </c>
      <c r="AY733" s="234" t="s">
        <v>133</v>
      </c>
    </row>
    <row r="734" s="14" customFormat="1">
      <c r="A734" s="14"/>
      <c r="B734" s="235"/>
      <c r="C734" s="236"/>
      <c r="D734" s="226" t="s">
        <v>144</v>
      </c>
      <c r="E734" s="237" t="s">
        <v>19</v>
      </c>
      <c r="F734" s="238" t="s">
        <v>845</v>
      </c>
      <c r="G734" s="236"/>
      <c r="H734" s="239">
        <v>0.01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144</v>
      </c>
      <c r="AU734" s="245" t="s">
        <v>90</v>
      </c>
      <c r="AV734" s="14" t="s">
        <v>90</v>
      </c>
      <c r="AW734" s="14" t="s">
        <v>42</v>
      </c>
      <c r="AX734" s="14" t="s">
        <v>88</v>
      </c>
      <c r="AY734" s="245" t="s">
        <v>133</v>
      </c>
    </row>
    <row r="735" s="2" customFormat="1" ht="16.5" customHeight="1">
      <c r="A735" s="40"/>
      <c r="B735" s="41"/>
      <c r="C735" s="206" t="s">
        <v>846</v>
      </c>
      <c r="D735" s="206" t="s">
        <v>135</v>
      </c>
      <c r="E735" s="207" t="s">
        <v>847</v>
      </c>
      <c r="F735" s="208" t="s">
        <v>848</v>
      </c>
      <c r="G735" s="209" t="s">
        <v>138</v>
      </c>
      <c r="H735" s="210">
        <v>22.800000000000001</v>
      </c>
      <c r="I735" s="211"/>
      <c r="J735" s="212">
        <f>ROUND(I735*H735,2)</f>
        <v>0</v>
      </c>
      <c r="K735" s="208" t="s">
        <v>139</v>
      </c>
      <c r="L735" s="46"/>
      <c r="M735" s="213" t="s">
        <v>19</v>
      </c>
      <c r="N735" s="214" t="s">
        <v>51</v>
      </c>
      <c r="O735" s="86"/>
      <c r="P735" s="215">
        <f>O735*H735</f>
        <v>0</v>
      </c>
      <c r="Q735" s="215">
        <v>0.00116</v>
      </c>
      <c r="R735" s="215">
        <f>Q735*H735</f>
        <v>0.026447999999999999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303</v>
      </c>
      <c r="AT735" s="217" t="s">
        <v>135</v>
      </c>
      <c r="AU735" s="217" t="s">
        <v>90</v>
      </c>
      <c r="AY735" s="18" t="s">
        <v>133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8" t="s">
        <v>88</v>
      </c>
      <c r="BK735" s="218">
        <f>ROUND(I735*H735,2)</f>
        <v>0</v>
      </c>
      <c r="BL735" s="18" t="s">
        <v>303</v>
      </c>
      <c r="BM735" s="217" t="s">
        <v>849</v>
      </c>
    </row>
    <row r="736" s="2" customFormat="1">
      <c r="A736" s="40"/>
      <c r="B736" s="41"/>
      <c r="C736" s="42"/>
      <c r="D736" s="219" t="s">
        <v>142</v>
      </c>
      <c r="E736" s="42"/>
      <c r="F736" s="220" t="s">
        <v>850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8" t="s">
        <v>142</v>
      </c>
      <c r="AU736" s="18" t="s">
        <v>90</v>
      </c>
    </row>
    <row r="737" s="13" customFormat="1">
      <c r="A737" s="13"/>
      <c r="B737" s="224"/>
      <c r="C737" s="225"/>
      <c r="D737" s="226" t="s">
        <v>144</v>
      </c>
      <c r="E737" s="227" t="s">
        <v>19</v>
      </c>
      <c r="F737" s="228" t="s">
        <v>145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144</v>
      </c>
      <c r="AU737" s="234" t="s">
        <v>90</v>
      </c>
      <c r="AV737" s="13" t="s">
        <v>88</v>
      </c>
      <c r="AW737" s="13" t="s">
        <v>42</v>
      </c>
      <c r="AX737" s="13" t="s">
        <v>80</v>
      </c>
      <c r="AY737" s="234" t="s">
        <v>133</v>
      </c>
    </row>
    <row r="738" s="13" customFormat="1">
      <c r="A738" s="13"/>
      <c r="B738" s="224"/>
      <c r="C738" s="225"/>
      <c r="D738" s="226" t="s">
        <v>144</v>
      </c>
      <c r="E738" s="227" t="s">
        <v>19</v>
      </c>
      <c r="F738" s="228" t="s">
        <v>851</v>
      </c>
      <c r="G738" s="225"/>
      <c r="H738" s="227" t="s">
        <v>19</v>
      </c>
      <c r="I738" s="229"/>
      <c r="J738" s="225"/>
      <c r="K738" s="225"/>
      <c r="L738" s="230"/>
      <c r="M738" s="231"/>
      <c r="N738" s="232"/>
      <c r="O738" s="232"/>
      <c r="P738" s="232"/>
      <c r="Q738" s="232"/>
      <c r="R738" s="232"/>
      <c r="S738" s="232"/>
      <c r="T738" s="23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4" t="s">
        <v>144</v>
      </c>
      <c r="AU738" s="234" t="s">
        <v>90</v>
      </c>
      <c r="AV738" s="13" t="s">
        <v>88</v>
      </c>
      <c r="AW738" s="13" t="s">
        <v>42</v>
      </c>
      <c r="AX738" s="13" t="s">
        <v>80</v>
      </c>
      <c r="AY738" s="234" t="s">
        <v>133</v>
      </c>
    </row>
    <row r="739" s="14" customFormat="1">
      <c r="A739" s="14"/>
      <c r="B739" s="235"/>
      <c r="C739" s="236"/>
      <c r="D739" s="226" t="s">
        <v>144</v>
      </c>
      <c r="E739" s="237" t="s">
        <v>19</v>
      </c>
      <c r="F739" s="238" t="s">
        <v>852</v>
      </c>
      <c r="G739" s="236"/>
      <c r="H739" s="239">
        <v>2.3999999999999999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5" t="s">
        <v>144</v>
      </c>
      <c r="AU739" s="245" t="s">
        <v>90</v>
      </c>
      <c r="AV739" s="14" t="s">
        <v>90</v>
      </c>
      <c r="AW739" s="14" t="s">
        <v>42</v>
      </c>
      <c r="AX739" s="14" t="s">
        <v>80</v>
      </c>
      <c r="AY739" s="245" t="s">
        <v>133</v>
      </c>
    </row>
    <row r="740" s="13" customFormat="1">
      <c r="A740" s="13"/>
      <c r="B740" s="224"/>
      <c r="C740" s="225"/>
      <c r="D740" s="226" t="s">
        <v>144</v>
      </c>
      <c r="E740" s="227" t="s">
        <v>19</v>
      </c>
      <c r="F740" s="228" t="s">
        <v>853</v>
      </c>
      <c r="G740" s="225"/>
      <c r="H740" s="227" t="s">
        <v>19</v>
      </c>
      <c r="I740" s="229"/>
      <c r="J740" s="225"/>
      <c r="K740" s="225"/>
      <c r="L740" s="230"/>
      <c r="M740" s="231"/>
      <c r="N740" s="232"/>
      <c r="O740" s="232"/>
      <c r="P740" s="232"/>
      <c r="Q740" s="232"/>
      <c r="R740" s="232"/>
      <c r="S740" s="232"/>
      <c r="T740" s="23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4" t="s">
        <v>144</v>
      </c>
      <c r="AU740" s="234" t="s">
        <v>90</v>
      </c>
      <c r="AV740" s="13" t="s">
        <v>88</v>
      </c>
      <c r="AW740" s="13" t="s">
        <v>42</v>
      </c>
      <c r="AX740" s="13" t="s">
        <v>80</v>
      </c>
      <c r="AY740" s="234" t="s">
        <v>133</v>
      </c>
    </row>
    <row r="741" s="14" customFormat="1">
      <c r="A741" s="14"/>
      <c r="B741" s="235"/>
      <c r="C741" s="236"/>
      <c r="D741" s="226" t="s">
        <v>144</v>
      </c>
      <c r="E741" s="237" t="s">
        <v>19</v>
      </c>
      <c r="F741" s="238" t="s">
        <v>854</v>
      </c>
      <c r="G741" s="236"/>
      <c r="H741" s="239">
        <v>20.399999999999999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144</v>
      </c>
      <c r="AU741" s="245" t="s">
        <v>90</v>
      </c>
      <c r="AV741" s="14" t="s">
        <v>90</v>
      </c>
      <c r="AW741" s="14" t="s">
        <v>42</v>
      </c>
      <c r="AX741" s="14" t="s">
        <v>80</v>
      </c>
      <c r="AY741" s="245" t="s">
        <v>133</v>
      </c>
    </row>
    <row r="742" s="15" customFormat="1">
      <c r="A742" s="15"/>
      <c r="B742" s="246"/>
      <c r="C742" s="247"/>
      <c r="D742" s="226" t="s">
        <v>144</v>
      </c>
      <c r="E742" s="248" t="s">
        <v>19</v>
      </c>
      <c r="F742" s="249" t="s">
        <v>150</v>
      </c>
      <c r="G742" s="247"/>
      <c r="H742" s="250">
        <v>22.800000000000001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6" t="s">
        <v>144</v>
      </c>
      <c r="AU742" s="256" t="s">
        <v>90</v>
      </c>
      <c r="AV742" s="15" t="s">
        <v>140</v>
      </c>
      <c r="AW742" s="15" t="s">
        <v>42</v>
      </c>
      <c r="AX742" s="15" t="s">
        <v>88</v>
      </c>
      <c r="AY742" s="256" t="s">
        <v>133</v>
      </c>
    </row>
    <row r="743" s="2" customFormat="1" ht="16.5" customHeight="1">
      <c r="A743" s="40"/>
      <c r="B743" s="41"/>
      <c r="C743" s="206" t="s">
        <v>855</v>
      </c>
      <c r="D743" s="206" t="s">
        <v>135</v>
      </c>
      <c r="E743" s="207" t="s">
        <v>856</v>
      </c>
      <c r="F743" s="208" t="s">
        <v>857</v>
      </c>
      <c r="G743" s="209" t="s">
        <v>138</v>
      </c>
      <c r="H743" s="210">
        <v>22.800000000000001</v>
      </c>
      <c r="I743" s="211"/>
      <c r="J743" s="212">
        <f>ROUND(I743*H743,2)</f>
        <v>0</v>
      </c>
      <c r="K743" s="208" t="s">
        <v>139</v>
      </c>
      <c r="L743" s="46"/>
      <c r="M743" s="213" t="s">
        <v>19</v>
      </c>
      <c r="N743" s="214" t="s">
        <v>51</v>
      </c>
      <c r="O743" s="86"/>
      <c r="P743" s="215">
        <f>O743*H743</f>
        <v>0</v>
      </c>
      <c r="Q743" s="215">
        <v>0</v>
      </c>
      <c r="R743" s="215">
        <f>Q743*H743</f>
        <v>0</v>
      </c>
      <c r="S743" s="215">
        <v>0</v>
      </c>
      <c r="T743" s="216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7" t="s">
        <v>303</v>
      </c>
      <c r="AT743" s="217" t="s">
        <v>135</v>
      </c>
      <c r="AU743" s="217" t="s">
        <v>90</v>
      </c>
      <c r="AY743" s="18" t="s">
        <v>133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18" t="s">
        <v>88</v>
      </c>
      <c r="BK743" s="218">
        <f>ROUND(I743*H743,2)</f>
        <v>0</v>
      </c>
      <c r="BL743" s="18" t="s">
        <v>303</v>
      </c>
      <c r="BM743" s="217" t="s">
        <v>858</v>
      </c>
    </row>
    <row r="744" s="2" customFormat="1">
      <c r="A744" s="40"/>
      <c r="B744" s="41"/>
      <c r="C744" s="42"/>
      <c r="D744" s="219" t="s">
        <v>142</v>
      </c>
      <c r="E744" s="42"/>
      <c r="F744" s="220" t="s">
        <v>859</v>
      </c>
      <c r="G744" s="42"/>
      <c r="H744" s="42"/>
      <c r="I744" s="221"/>
      <c r="J744" s="42"/>
      <c r="K744" s="42"/>
      <c r="L744" s="46"/>
      <c r="M744" s="222"/>
      <c r="N744" s="223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8" t="s">
        <v>142</v>
      </c>
      <c r="AU744" s="18" t="s">
        <v>90</v>
      </c>
    </row>
    <row r="745" s="13" customFormat="1">
      <c r="A745" s="13"/>
      <c r="B745" s="224"/>
      <c r="C745" s="225"/>
      <c r="D745" s="226" t="s">
        <v>144</v>
      </c>
      <c r="E745" s="227" t="s">
        <v>19</v>
      </c>
      <c r="F745" s="228" t="s">
        <v>145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144</v>
      </c>
      <c r="AU745" s="234" t="s">
        <v>90</v>
      </c>
      <c r="AV745" s="13" t="s">
        <v>88</v>
      </c>
      <c r="AW745" s="13" t="s">
        <v>42</v>
      </c>
      <c r="AX745" s="13" t="s">
        <v>80</v>
      </c>
      <c r="AY745" s="234" t="s">
        <v>133</v>
      </c>
    </row>
    <row r="746" s="13" customFormat="1">
      <c r="A746" s="13"/>
      <c r="B746" s="224"/>
      <c r="C746" s="225"/>
      <c r="D746" s="226" t="s">
        <v>144</v>
      </c>
      <c r="E746" s="227" t="s">
        <v>19</v>
      </c>
      <c r="F746" s="228" t="s">
        <v>851</v>
      </c>
      <c r="G746" s="225"/>
      <c r="H746" s="227" t="s">
        <v>19</v>
      </c>
      <c r="I746" s="229"/>
      <c r="J746" s="225"/>
      <c r="K746" s="225"/>
      <c r="L746" s="230"/>
      <c r="M746" s="231"/>
      <c r="N746" s="232"/>
      <c r="O746" s="232"/>
      <c r="P746" s="232"/>
      <c r="Q746" s="232"/>
      <c r="R746" s="232"/>
      <c r="S746" s="232"/>
      <c r="T746" s="23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4" t="s">
        <v>144</v>
      </c>
      <c r="AU746" s="234" t="s">
        <v>90</v>
      </c>
      <c r="AV746" s="13" t="s">
        <v>88</v>
      </c>
      <c r="AW746" s="13" t="s">
        <v>42</v>
      </c>
      <c r="AX746" s="13" t="s">
        <v>80</v>
      </c>
      <c r="AY746" s="234" t="s">
        <v>133</v>
      </c>
    </row>
    <row r="747" s="14" customFormat="1">
      <c r="A747" s="14"/>
      <c r="B747" s="235"/>
      <c r="C747" s="236"/>
      <c r="D747" s="226" t="s">
        <v>144</v>
      </c>
      <c r="E747" s="237" t="s">
        <v>19</v>
      </c>
      <c r="F747" s="238" t="s">
        <v>852</v>
      </c>
      <c r="G747" s="236"/>
      <c r="H747" s="239">
        <v>2.3999999999999999</v>
      </c>
      <c r="I747" s="240"/>
      <c r="J747" s="236"/>
      <c r="K747" s="236"/>
      <c r="L747" s="241"/>
      <c r="M747" s="242"/>
      <c r="N747" s="243"/>
      <c r="O747" s="243"/>
      <c r="P747" s="243"/>
      <c r="Q747" s="243"/>
      <c r="R747" s="243"/>
      <c r="S747" s="243"/>
      <c r="T747" s="24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5" t="s">
        <v>144</v>
      </c>
      <c r="AU747" s="245" t="s">
        <v>90</v>
      </c>
      <c r="AV747" s="14" t="s">
        <v>90</v>
      </c>
      <c r="AW747" s="14" t="s">
        <v>42</v>
      </c>
      <c r="AX747" s="14" t="s">
        <v>80</v>
      </c>
      <c r="AY747" s="245" t="s">
        <v>133</v>
      </c>
    </row>
    <row r="748" s="13" customFormat="1">
      <c r="A748" s="13"/>
      <c r="B748" s="224"/>
      <c r="C748" s="225"/>
      <c r="D748" s="226" t="s">
        <v>144</v>
      </c>
      <c r="E748" s="227" t="s">
        <v>19</v>
      </c>
      <c r="F748" s="228" t="s">
        <v>853</v>
      </c>
      <c r="G748" s="225"/>
      <c r="H748" s="227" t="s">
        <v>19</v>
      </c>
      <c r="I748" s="229"/>
      <c r="J748" s="225"/>
      <c r="K748" s="225"/>
      <c r="L748" s="230"/>
      <c r="M748" s="231"/>
      <c r="N748" s="232"/>
      <c r="O748" s="232"/>
      <c r="P748" s="232"/>
      <c r="Q748" s="232"/>
      <c r="R748" s="232"/>
      <c r="S748" s="232"/>
      <c r="T748" s="23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4" t="s">
        <v>144</v>
      </c>
      <c r="AU748" s="234" t="s">
        <v>90</v>
      </c>
      <c r="AV748" s="13" t="s">
        <v>88</v>
      </c>
      <c r="AW748" s="13" t="s">
        <v>42</v>
      </c>
      <c r="AX748" s="13" t="s">
        <v>80</v>
      </c>
      <c r="AY748" s="234" t="s">
        <v>133</v>
      </c>
    </row>
    <row r="749" s="14" customFormat="1">
      <c r="A749" s="14"/>
      <c r="B749" s="235"/>
      <c r="C749" s="236"/>
      <c r="D749" s="226" t="s">
        <v>144</v>
      </c>
      <c r="E749" s="237" t="s">
        <v>19</v>
      </c>
      <c r="F749" s="238" t="s">
        <v>854</v>
      </c>
      <c r="G749" s="236"/>
      <c r="H749" s="239">
        <v>20.399999999999999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144</v>
      </c>
      <c r="AU749" s="245" t="s">
        <v>90</v>
      </c>
      <c r="AV749" s="14" t="s">
        <v>90</v>
      </c>
      <c r="AW749" s="14" t="s">
        <v>42</v>
      </c>
      <c r="AX749" s="14" t="s">
        <v>80</v>
      </c>
      <c r="AY749" s="245" t="s">
        <v>133</v>
      </c>
    </row>
    <row r="750" s="15" customFormat="1">
      <c r="A750" s="15"/>
      <c r="B750" s="246"/>
      <c r="C750" s="247"/>
      <c r="D750" s="226" t="s">
        <v>144</v>
      </c>
      <c r="E750" s="248" t="s">
        <v>19</v>
      </c>
      <c r="F750" s="249" t="s">
        <v>150</v>
      </c>
      <c r="G750" s="247"/>
      <c r="H750" s="250">
        <v>22.800000000000001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6" t="s">
        <v>144</v>
      </c>
      <c r="AU750" s="256" t="s">
        <v>90</v>
      </c>
      <c r="AV750" s="15" t="s">
        <v>140</v>
      </c>
      <c r="AW750" s="15" t="s">
        <v>42</v>
      </c>
      <c r="AX750" s="15" t="s">
        <v>88</v>
      </c>
      <c r="AY750" s="256" t="s">
        <v>133</v>
      </c>
    </row>
    <row r="751" s="2" customFormat="1" ht="24.15" customHeight="1">
      <c r="A751" s="40"/>
      <c r="B751" s="41"/>
      <c r="C751" s="206" t="s">
        <v>860</v>
      </c>
      <c r="D751" s="206" t="s">
        <v>135</v>
      </c>
      <c r="E751" s="207" t="s">
        <v>861</v>
      </c>
      <c r="F751" s="208" t="s">
        <v>862</v>
      </c>
      <c r="G751" s="209" t="s">
        <v>218</v>
      </c>
      <c r="H751" s="210">
        <v>23</v>
      </c>
      <c r="I751" s="211"/>
      <c r="J751" s="212">
        <f>ROUND(I751*H751,2)</f>
        <v>0</v>
      </c>
      <c r="K751" s="208" t="s">
        <v>139</v>
      </c>
      <c r="L751" s="46"/>
      <c r="M751" s="213" t="s">
        <v>19</v>
      </c>
      <c r="N751" s="214" t="s">
        <v>51</v>
      </c>
      <c r="O751" s="86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303</v>
      </c>
      <c r="AT751" s="217" t="s">
        <v>135</v>
      </c>
      <c r="AU751" s="217" t="s">
        <v>90</v>
      </c>
      <c r="AY751" s="18" t="s">
        <v>133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8" t="s">
        <v>88</v>
      </c>
      <c r="BK751" s="218">
        <f>ROUND(I751*H751,2)</f>
        <v>0</v>
      </c>
      <c r="BL751" s="18" t="s">
        <v>303</v>
      </c>
      <c r="BM751" s="217" t="s">
        <v>863</v>
      </c>
    </row>
    <row r="752" s="2" customFormat="1">
      <c r="A752" s="40"/>
      <c r="B752" s="41"/>
      <c r="C752" s="42"/>
      <c r="D752" s="219" t="s">
        <v>142</v>
      </c>
      <c r="E752" s="42"/>
      <c r="F752" s="220" t="s">
        <v>864</v>
      </c>
      <c r="G752" s="42"/>
      <c r="H752" s="42"/>
      <c r="I752" s="221"/>
      <c r="J752" s="42"/>
      <c r="K752" s="42"/>
      <c r="L752" s="46"/>
      <c r="M752" s="222"/>
      <c r="N752" s="223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8" t="s">
        <v>142</v>
      </c>
      <c r="AU752" s="18" t="s">
        <v>90</v>
      </c>
    </row>
    <row r="753" s="13" customFormat="1">
      <c r="A753" s="13"/>
      <c r="B753" s="224"/>
      <c r="C753" s="225"/>
      <c r="D753" s="226" t="s">
        <v>144</v>
      </c>
      <c r="E753" s="227" t="s">
        <v>19</v>
      </c>
      <c r="F753" s="228" t="s">
        <v>145</v>
      </c>
      <c r="G753" s="225"/>
      <c r="H753" s="227" t="s">
        <v>19</v>
      </c>
      <c r="I753" s="229"/>
      <c r="J753" s="225"/>
      <c r="K753" s="225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144</v>
      </c>
      <c r="AU753" s="234" t="s">
        <v>90</v>
      </c>
      <c r="AV753" s="13" t="s">
        <v>88</v>
      </c>
      <c r="AW753" s="13" t="s">
        <v>42</v>
      </c>
      <c r="AX753" s="13" t="s">
        <v>80</v>
      </c>
      <c r="AY753" s="234" t="s">
        <v>133</v>
      </c>
    </row>
    <row r="754" s="13" customFormat="1">
      <c r="A754" s="13"/>
      <c r="B754" s="224"/>
      <c r="C754" s="225"/>
      <c r="D754" s="226" t="s">
        <v>144</v>
      </c>
      <c r="E754" s="227" t="s">
        <v>19</v>
      </c>
      <c r="F754" s="228" t="s">
        <v>809</v>
      </c>
      <c r="G754" s="225"/>
      <c r="H754" s="227" t="s">
        <v>19</v>
      </c>
      <c r="I754" s="229"/>
      <c r="J754" s="225"/>
      <c r="K754" s="225"/>
      <c r="L754" s="230"/>
      <c r="M754" s="231"/>
      <c r="N754" s="232"/>
      <c r="O754" s="232"/>
      <c r="P754" s="232"/>
      <c r="Q754" s="232"/>
      <c r="R754" s="232"/>
      <c r="S754" s="232"/>
      <c r="T754" s="23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4" t="s">
        <v>144</v>
      </c>
      <c r="AU754" s="234" t="s">
        <v>90</v>
      </c>
      <c r="AV754" s="13" t="s">
        <v>88</v>
      </c>
      <c r="AW754" s="13" t="s">
        <v>42</v>
      </c>
      <c r="AX754" s="13" t="s">
        <v>80</v>
      </c>
      <c r="AY754" s="234" t="s">
        <v>133</v>
      </c>
    </row>
    <row r="755" s="14" customFormat="1">
      <c r="A755" s="14"/>
      <c r="B755" s="235"/>
      <c r="C755" s="236"/>
      <c r="D755" s="226" t="s">
        <v>144</v>
      </c>
      <c r="E755" s="237" t="s">
        <v>19</v>
      </c>
      <c r="F755" s="238" t="s">
        <v>283</v>
      </c>
      <c r="G755" s="236"/>
      <c r="H755" s="239">
        <v>23</v>
      </c>
      <c r="I755" s="240"/>
      <c r="J755" s="236"/>
      <c r="K755" s="236"/>
      <c r="L755" s="241"/>
      <c r="M755" s="242"/>
      <c r="N755" s="243"/>
      <c r="O755" s="243"/>
      <c r="P755" s="243"/>
      <c r="Q755" s="243"/>
      <c r="R755" s="243"/>
      <c r="S755" s="243"/>
      <c r="T755" s="24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5" t="s">
        <v>144</v>
      </c>
      <c r="AU755" s="245" t="s">
        <v>90</v>
      </c>
      <c r="AV755" s="14" t="s">
        <v>90</v>
      </c>
      <c r="AW755" s="14" t="s">
        <v>42</v>
      </c>
      <c r="AX755" s="14" t="s">
        <v>88</v>
      </c>
      <c r="AY755" s="245" t="s">
        <v>133</v>
      </c>
    </row>
    <row r="756" s="2" customFormat="1" ht="16.5" customHeight="1">
      <c r="A756" s="40"/>
      <c r="B756" s="41"/>
      <c r="C756" s="257" t="s">
        <v>865</v>
      </c>
      <c r="D756" s="257" t="s">
        <v>231</v>
      </c>
      <c r="E756" s="258" t="s">
        <v>866</v>
      </c>
      <c r="F756" s="259" t="s">
        <v>867</v>
      </c>
      <c r="G756" s="260" t="s">
        <v>218</v>
      </c>
      <c r="H756" s="261">
        <v>23</v>
      </c>
      <c r="I756" s="262"/>
      <c r="J756" s="263">
        <f>ROUND(I756*H756,2)</f>
        <v>0</v>
      </c>
      <c r="K756" s="259" t="s">
        <v>139</v>
      </c>
      <c r="L756" s="264"/>
      <c r="M756" s="265" t="s">
        <v>19</v>
      </c>
      <c r="N756" s="266" t="s">
        <v>51</v>
      </c>
      <c r="O756" s="86"/>
      <c r="P756" s="215">
        <f>O756*H756</f>
        <v>0</v>
      </c>
      <c r="Q756" s="215">
        <v>2.0000000000000002E-05</v>
      </c>
      <c r="R756" s="215">
        <f>Q756*H756</f>
        <v>0.00046000000000000001</v>
      </c>
      <c r="S756" s="215">
        <v>0</v>
      </c>
      <c r="T756" s="216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7" t="s">
        <v>317</v>
      </c>
      <c r="AT756" s="217" t="s">
        <v>231</v>
      </c>
      <c r="AU756" s="217" t="s">
        <v>90</v>
      </c>
      <c r="AY756" s="18" t="s">
        <v>133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8" t="s">
        <v>88</v>
      </c>
      <c r="BK756" s="218">
        <f>ROUND(I756*H756,2)</f>
        <v>0</v>
      </c>
      <c r="BL756" s="18" t="s">
        <v>303</v>
      </c>
      <c r="BM756" s="217" t="s">
        <v>868</v>
      </c>
    </row>
    <row r="757" s="13" customFormat="1">
      <c r="A757" s="13"/>
      <c r="B757" s="224"/>
      <c r="C757" s="225"/>
      <c r="D757" s="226" t="s">
        <v>144</v>
      </c>
      <c r="E757" s="227" t="s">
        <v>19</v>
      </c>
      <c r="F757" s="228" t="s">
        <v>145</v>
      </c>
      <c r="G757" s="225"/>
      <c r="H757" s="227" t="s">
        <v>19</v>
      </c>
      <c r="I757" s="229"/>
      <c r="J757" s="225"/>
      <c r="K757" s="225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144</v>
      </c>
      <c r="AU757" s="234" t="s">
        <v>90</v>
      </c>
      <c r="AV757" s="13" t="s">
        <v>88</v>
      </c>
      <c r="AW757" s="13" t="s">
        <v>42</v>
      </c>
      <c r="AX757" s="13" t="s">
        <v>80</v>
      </c>
      <c r="AY757" s="234" t="s">
        <v>133</v>
      </c>
    </row>
    <row r="758" s="13" customFormat="1">
      <c r="A758" s="13"/>
      <c r="B758" s="224"/>
      <c r="C758" s="225"/>
      <c r="D758" s="226" t="s">
        <v>144</v>
      </c>
      <c r="E758" s="227" t="s">
        <v>19</v>
      </c>
      <c r="F758" s="228" t="s">
        <v>809</v>
      </c>
      <c r="G758" s="225"/>
      <c r="H758" s="227" t="s">
        <v>19</v>
      </c>
      <c r="I758" s="229"/>
      <c r="J758" s="225"/>
      <c r="K758" s="225"/>
      <c r="L758" s="230"/>
      <c r="M758" s="231"/>
      <c r="N758" s="232"/>
      <c r="O758" s="232"/>
      <c r="P758" s="232"/>
      <c r="Q758" s="232"/>
      <c r="R758" s="232"/>
      <c r="S758" s="232"/>
      <c r="T758" s="23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4" t="s">
        <v>144</v>
      </c>
      <c r="AU758" s="234" t="s">
        <v>90</v>
      </c>
      <c r="AV758" s="13" t="s">
        <v>88</v>
      </c>
      <c r="AW758" s="13" t="s">
        <v>42</v>
      </c>
      <c r="AX758" s="13" t="s">
        <v>80</v>
      </c>
      <c r="AY758" s="234" t="s">
        <v>133</v>
      </c>
    </row>
    <row r="759" s="14" customFormat="1">
      <c r="A759" s="14"/>
      <c r="B759" s="235"/>
      <c r="C759" s="236"/>
      <c r="D759" s="226" t="s">
        <v>144</v>
      </c>
      <c r="E759" s="237" t="s">
        <v>19</v>
      </c>
      <c r="F759" s="238" t="s">
        <v>283</v>
      </c>
      <c r="G759" s="236"/>
      <c r="H759" s="239">
        <v>23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5" t="s">
        <v>144</v>
      </c>
      <c r="AU759" s="245" t="s">
        <v>90</v>
      </c>
      <c r="AV759" s="14" t="s">
        <v>90</v>
      </c>
      <c r="AW759" s="14" t="s">
        <v>42</v>
      </c>
      <c r="AX759" s="14" t="s">
        <v>88</v>
      </c>
      <c r="AY759" s="245" t="s">
        <v>133</v>
      </c>
    </row>
    <row r="760" s="2" customFormat="1" ht="16.5" customHeight="1">
      <c r="A760" s="40"/>
      <c r="B760" s="41"/>
      <c r="C760" s="257" t="s">
        <v>869</v>
      </c>
      <c r="D760" s="257" t="s">
        <v>231</v>
      </c>
      <c r="E760" s="258" t="s">
        <v>870</v>
      </c>
      <c r="F760" s="259" t="s">
        <v>871</v>
      </c>
      <c r="G760" s="260" t="s">
        <v>218</v>
      </c>
      <c r="H760" s="261">
        <v>28.75</v>
      </c>
      <c r="I760" s="262"/>
      <c r="J760" s="263">
        <f>ROUND(I760*H760,2)</f>
        <v>0</v>
      </c>
      <c r="K760" s="259" t="s">
        <v>139</v>
      </c>
      <c r="L760" s="264"/>
      <c r="M760" s="265" t="s">
        <v>19</v>
      </c>
      <c r="N760" s="266" t="s">
        <v>51</v>
      </c>
      <c r="O760" s="86"/>
      <c r="P760" s="215">
        <f>O760*H760</f>
        <v>0</v>
      </c>
      <c r="Q760" s="215">
        <v>0.00068999999999999997</v>
      </c>
      <c r="R760" s="215">
        <f>Q760*H760</f>
        <v>0.019837499999999997</v>
      </c>
      <c r="S760" s="215">
        <v>0</v>
      </c>
      <c r="T760" s="21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7" t="s">
        <v>317</v>
      </c>
      <c r="AT760" s="217" t="s">
        <v>231</v>
      </c>
      <c r="AU760" s="217" t="s">
        <v>90</v>
      </c>
      <c r="AY760" s="18" t="s">
        <v>133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8" t="s">
        <v>88</v>
      </c>
      <c r="BK760" s="218">
        <f>ROUND(I760*H760,2)</f>
        <v>0</v>
      </c>
      <c r="BL760" s="18" t="s">
        <v>303</v>
      </c>
      <c r="BM760" s="217" t="s">
        <v>872</v>
      </c>
    </row>
    <row r="761" s="13" customFormat="1">
      <c r="A761" s="13"/>
      <c r="B761" s="224"/>
      <c r="C761" s="225"/>
      <c r="D761" s="226" t="s">
        <v>144</v>
      </c>
      <c r="E761" s="227" t="s">
        <v>19</v>
      </c>
      <c r="F761" s="228" t="s">
        <v>145</v>
      </c>
      <c r="G761" s="225"/>
      <c r="H761" s="227" t="s">
        <v>19</v>
      </c>
      <c r="I761" s="229"/>
      <c r="J761" s="225"/>
      <c r="K761" s="225"/>
      <c r="L761" s="230"/>
      <c r="M761" s="231"/>
      <c r="N761" s="232"/>
      <c r="O761" s="232"/>
      <c r="P761" s="232"/>
      <c r="Q761" s="232"/>
      <c r="R761" s="232"/>
      <c r="S761" s="232"/>
      <c r="T761" s="23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4" t="s">
        <v>144</v>
      </c>
      <c r="AU761" s="234" t="s">
        <v>90</v>
      </c>
      <c r="AV761" s="13" t="s">
        <v>88</v>
      </c>
      <c r="AW761" s="13" t="s">
        <v>42</v>
      </c>
      <c r="AX761" s="13" t="s">
        <v>80</v>
      </c>
      <c r="AY761" s="234" t="s">
        <v>133</v>
      </c>
    </row>
    <row r="762" s="13" customFormat="1">
      <c r="A762" s="13"/>
      <c r="B762" s="224"/>
      <c r="C762" s="225"/>
      <c r="D762" s="226" t="s">
        <v>144</v>
      </c>
      <c r="E762" s="227" t="s">
        <v>19</v>
      </c>
      <c r="F762" s="228" t="s">
        <v>809</v>
      </c>
      <c r="G762" s="225"/>
      <c r="H762" s="227" t="s">
        <v>19</v>
      </c>
      <c r="I762" s="229"/>
      <c r="J762" s="225"/>
      <c r="K762" s="225"/>
      <c r="L762" s="230"/>
      <c r="M762" s="231"/>
      <c r="N762" s="232"/>
      <c r="O762" s="232"/>
      <c r="P762" s="232"/>
      <c r="Q762" s="232"/>
      <c r="R762" s="232"/>
      <c r="S762" s="232"/>
      <c r="T762" s="23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4" t="s">
        <v>144</v>
      </c>
      <c r="AU762" s="234" t="s">
        <v>90</v>
      </c>
      <c r="AV762" s="13" t="s">
        <v>88</v>
      </c>
      <c r="AW762" s="13" t="s">
        <v>42</v>
      </c>
      <c r="AX762" s="13" t="s">
        <v>80</v>
      </c>
      <c r="AY762" s="234" t="s">
        <v>133</v>
      </c>
    </row>
    <row r="763" s="14" customFormat="1">
      <c r="A763" s="14"/>
      <c r="B763" s="235"/>
      <c r="C763" s="236"/>
      <c r="D763" s="226" t="s">
        <v>144</v>
      </c>
      <c r="E763" s="237" t="s">
        <v>19</v>
      </c>
      <c r="F763" s="238" t="s">
        <v>873</v>
      </c>
      <c r="G763" s="236"/>
      <c r="H763" s="239">
        <v>28.75</v>
      </c>
      <c r="I763" s="240"/>
      <c r="J763" s="236"/>
      <c r="K763" s="236"/>
      <c r="L763" s="241"/>
      <c r="M763" s="242"/>
      <c r="N763" s="243"/>
      <c r="O763" s="243"/>
      <c r="P763" s="243"/>
      <c r="Q763" s="243"/>
      <c r="R763" s="243"/>
      <c r="S763" s="243"/>
      <c r="T763" s="24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5" t="s">
        <v>144</v>
      </c>
      <c r="AU763" s="245" t="s">
        <v>90</v>
      </c>
      <c r="AV763" s="14" t="s">
        <v>90</v>
      </c>
      <c r="AW763" s="14" t="s">
        <v>42</v>
      </c>
      <c r="AX763" s="14" t="s">
        <v>88</v>
      </c>
      <c r="AY763" s="245" t="s">
        <v>133</v>
      </c>
    </row>
    <row r="764" s="2" customFormat="1" ht="16.5" customHeight="1">
      <c r="A764" s="40"/>
      <c r="B764" s="41"/>
      <c r="C764" s="206" t="s">
        <v>874</v>
      </c>
      <c r="D764" s="206" t="s">
        <v>135</v>
      </c>
      <c r="E764" s="207" t="s">
        <v>875</v>
      </c>
      <c r="F764" s="208" t="s">
        <v>876</v>
      </c>
      <c r="G764" s="209" t="s">
        <v>160</v>
      </c>
      <c r="H764" s="210">
        <v>7.6500000000000004</v>
      </c>
      <c r="I764" s="211"/>
      <c r="J764" s="212">
        <f>ROUND(I764*H764,2)</f>
        <v>0</v>
      </c>
      <c r="K764" s="208" t="s">
        <v>139</v>
      </c>
      <c r="L764" s="46"/>
      <c r="M764" s="213" t="s">
        <v>19</v>
      </c>
      <c r="N764" s="214" t="s">
        <v>51</v>
      </c>
      <c r="O764" s="86"/>
      <c r="P764" s="215">
        <f>O764*H764</f>
        <v>0</v>
      </c>
      <c r="Q764" s="215">
        <v>0</v>
      </c>
      <c r="R764" s="215">
        <f>Q764*H764</f>
        <v>0</v>
      </c>
      <c r="S764" s="215">
        <v>2.4500000000000002</v>
      </c>
      <c r="T764" s="216">
        <f>S764*H764</f>
        <v>18.742500000000003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7" t="s">
        <v>303</v>
      </c>
      <c r="AT764" s="217" t="s">
        <v>135</v>
      </c>
      <c r="AU764" s="217" t="s">
        <v>90</v>
      </c>
      <c r="AY764" s="18" t="s">
        <v>133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18" t="s">
        <v>88</v>
      </c>
      <c r="BK764" s="218">
        <f>ROUND(I764*H764,2)</f>
        <v>0</v>
      </c>
      <c r="BL764" s="18" t="s">
        <v>303</v>
      </c>
      <c r="BM764" s="217" t="s">
        <v>877</v>
      </c>
    </row>
    <row r="765" s="2" customFormat="1">
      <c r="A765" s="40"/>
      <c r="B765" s="41"/>
      <c r="C765" s="42"/>
      <c r="D765" s="219" t="s">
        <v>142</v>
      </c>
      <c r="E765" s="42"/>
      <c r="F765" s="220" t="s">
        <v>878</v>
      </c>
      <c r="G765" s="42"/>
      <c r="H765" s="42"/>
      <c r="I765" s="221"/>
      <c r="J765" s="42"/>
      <c r="K765" s="42"/>
      <c r="L765" s="46"/>
      <c r="M765" s="222"/>
      <c r="N765" s="223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8" t="s">
        <v>142</v>
      </c>
      <c r="AU765" s="18" t="s">
        <v>90</v>
      </c>
    </row>
    <row r="766" s="13" customFormat="1">
      <c r="A766" s="13"/>
      <c r="B766" s="224"/>
      <c r="C766" s="225"/>
      <c r="D766" s="226" t="s">
        <v>144</v>
      </c>
      <c r="E766" s="227" t="s">
        <v>19</v>
      </c>
      <c r="F766" s="228" t="s">
        <v>145</v>
      </c>
      <c r="G766" s="225"/>
      <c r="H766" s="227" t="s">
        <v>19</v>
      </c>
      <c r="I766" s="229"/>
      <c r="J766" s="225"/>
      <c r="K766" s="225"/>
      <c r="L766" s="230"/>
      <c r="M766" s="231"/>
      <c r="N766" s="232"/>
      <c r="O766" s="232"/>
      <c r="P766" s="232"/>
      <c r="Q766" s="232"/>
      <c r="R766" s="232"/>
      <c r="S766" s="232"/>
      <c r="T766" s="23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4" t="s">
        <v>144</v>
      </c>
      <c r="AU766" s="234" t="s">
        <v>90</v>
      </c>
      <c r="AV766" s="13" t="s">
        <v>88</v>
      </c>
      <c r="AW766" s="13" t="s">
        <v>42</v>
      </c>
      <c r="AX766" s="13" t="s">
        <v>80</v>
      </c>
      <c r="AY766" s="234" t="s">
        <v>133</v>
      </c>
    </row>
    <row r="767" s="13" customFormat="1">
      <c r="A767" s="13"/>
      <c r="B767" s="224"/>
      <c r="C767" s="225"/>
      <c r="D767" s="226" t="s">
        <v>144</v>
      </c>
      <c r="E767" s="227" t="s">
        <v>19</v>
      </c>
      <c r="F767" s="228" t="s">
        <v>879</v>
      </c>
      <c r="G767" s="225"/>
      <c r="H767" s="227" t="s">
        <v>19</v>
      </c>
      <c r="I767" s="229"/>
      <c r="J767" s="225"/>
      <c r="K767" s="225"/>
      <c r="L767" s="230"/>
      <c r="M767" s="231"/>
      <c r="N767" s="232"/>
      <c r="O767" s="232"/>
      <c r="P767" s="232"/>
      <c r="Q767" s="232"/>
      <c r="R767" s="232"/>
      <c r="S767" s="232"/>
      <c r="T767" s="23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4" t="s">
        <v>144</v>
      </c>
      <c r="AU767" s="234" t="s">
        <v>90</v>
      </c>
      <c r="AV767" s="13" t="s">
        <v>88</v>
      </c>
      <c r="AW767" s="13" t="s">
        <v>42</v>
      </c>
      <c r="AX767" s="13" t="s">
        <v>80</v>
      </c>
      <c r="AY767" s="234" t="s">
        <v>133</v>
      </c>
    </row>
    <row r="768" s="14" customFormat="1">
      <c r="A768" s="14"/>
      <c r="B768" s="235"/>
      <c r="C768" s="236"/>
      <c r="D768" s="226" t="s">
        <v>144</v>
      </c>
      <c r="E768" s="237" t="s">
        <v>19</v>
      </c>
      <c r="F768" s="238" t="s">
        <v>880</v>
      </c>
      <c r="G768" s="236"/>
      <c r="H768" s="239">
        <v>7.6500000000000004</v>
      </c>
      <c r="I768" s="240"/>
      <c r="J768" s="236"/>
      <c r="K768" s="236"/>
      <c r="L768" s="241"/>
      <c r="M768" s="242"/>
      <c r="N768" s="243"/>
      <c r="O768" s="243"/>
      <c r="P768" s="243"/>
      <c r="Q768" s="243"/>
      <c r="R768" s="243"/>
      <c r="S768" s="243"/>
      <c r="T768" s="24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5" t="s">
        <v>144</v>
      </c>
      <c r="AU768" s="245" t="s">
        <v>90</v>
      </c>
      <c r="AV768" s="14" t="s">
        <v>90</v>
      </c>
      <c r="AW768" s="14" t="s">
        <v>42</v>
      </c>
      <c r="AX768" s="14" t="s">
        <v>88</v>
      </c>
      <c r="AY768" s="245" t="s">
        <v>133</v>
      </c>
    </row>
    <row r="769" s="2" customFormat="1" ht="16.5" customHeight="1">
      <c r="A769" s="40"/>
      <c r="B769" s="41"/>
      <c r="C769" s="206" t="s">
        <v>881</v>
      </c>
      <c r="D769" s="206" t="s">
        <v>135</v>
      </c>
      <c r="E769" s="207" t="s">
        <v>882</v>
      </c>
      <c r="F769" s="208" t="s">
        <v>883</v>
      </c>
      <c r="G769" s="209" t="s">
        <v>270</v>
      </c>
      <c r="H769" s="210">
        <v>19.125</v>
      </c>
      <c r="I769" s="211"/>
      <c r="J769" s="212">
        <f>ROUND(I769*H769,2)</f>
        <v>0</v>
      </c>
      <c r="K769" s="208" t="s">
        <v>139</v>
      </c>
      <c r="L769" s="46"/>
      <c r="M769" s="213" t="s">
        <v>19</v>
      </c>
      <c r="N769" s="214" t="s">
        <v>51</v>
      </c>
      <c r="O769" s="86"/>
      <c r="P769" s="215">
        <f>O769*H769</f>
        <v>0</v>
      </c>
      <c r="Q769" s="215">
        <v>0</v>
      </c>
      <c r="R769" s="215">
        <f>Q769*H769</f>
        <v>0</v>
      </c>
      <c r="S769" s="215">
        <v>0</v>
      </c>
      <c r="T769" s="216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17" t="s">
        <v>303</v>
      </c>
      <c r="AT769" s="217" t="s">
        <v>135</v>
      </c>
      <c r="AU769" s="217" t="s">
        <v>90</v>
      </c>
      <c r="AY769" s="18" t="s">
        <v>133</v>
      </c>
      <c r="BE769" s="218">
        <f>IF(N769="základní",J769,0)</f>
        <v>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8" t="s">
        <v>88</v>
      </c>
      <c r="BK769" s="218">
        <f>ROUND(I769*H769,2)</f>
        <v>0</v>
      </c>
      <c r="BL769" s="18" t="s">
        <v>303</v>
      </c>
      <c r="BM769" s="217" t="s">
        <v>884</v>
      </c>
    </row>
    <row r="770" s="2" customFormat="1">
      <c r="A770" s="40"/>
      <c r="B770" s="41"/>
      <c r="C770" s="42"/>
      <c r="D770" s="219" t="s">
        <v>142</v>
      </c>
      <c r="E770" s="42"/>
      <c r="F770" s="220" t="s">
        <v>885</v>
      </c>
      <c r="G770" s="42"/>
      <c r="H770" s="42"/>
      <c r="I770" s="221"/>
      <c r="J770" s="42"/>
      <c r="K770" s="42"/>
      <c r="L770" s="46"/>
      <c r="M770" s="222"/>
      <c r="N770" s="223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8" t="s">
        <v>142</v>
      </c>
      <c r="AU770" s="18" t="s">
        <v>90</v>
      </c>
    </row>
    <row r="771" s="13" customFormat="1">
      <c r="A771" s="13"/>
      <c r="B771" s="224"/>
      <c r="C771" s="225"/>
      <c r="D771" s="226" t="s">
        <v>144</v>
      </c>
      <c r="E771" s="227" t="s">
        <v>19</v>
      </c>
      <c r="F771" s="228" t="s">
        <v>145</v>
      </c>
      <c r="G771" s="225"/>
      <c r="H771" s="227" t="s">
        <v>19</v>
      </c>
      <c r="I771" s="229"/>
      <c r="J771" s="225"/>
      <c r="K771" s="225"/>
      <c r="L771" s="230"/>
      <c r="M771" s="231"/>
      <c r="N771" s="232"/>
      <c r="O771" s="232"/>
      <c r="P771" s="232"/>
      <c r="Q771" s="232"/>
      <c r="R771" s="232"/>
      <c r="S771" s="232"/>
      <c r="T771" s="23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4" t="s">
        <v>144</v>
      </c>
      <c r="AU771" s="234" t="s">
        <v>90</v>
      </c>
      <c r="AV771" s="13" t="s">
        <v>88</v>
      </c>
      <c r="AW771" s="13" t="s">
        <v>42</v>
      </c>
      <c r="AX771" s="13" t="s">
        <v>80</v>
      </c>
      <c r="AY771" s="234" t="s">
        <v>133</v>
      </c>
    </row>
    <row r="772" s="13" customFormat="1">
      <c r="A772" s="13"/>
      <c r="B772" s="224"/>
      <c r="C772" s="225"/>
      <c r="D772" s="226" t="s">
        <v>144</v>
      </c>
      <c r="E772" s="227" t="s">
        <v>19</v>
      </c>
      <c r="F772" s="228" t="s">
        <v>879</v>
      </c>
      <c r="G772" s="225"/>
      <c r="H772" s="227" t="s">
        <v>19</v>
      </c>
      <c r="I772" s="229"/>
      <c r="J772" s="225"/>
      <c r="K772" s="225"/>
      <c r="L772" s="230"/>
      <c r="M772" s="231"/>
      <c r="N772" s="232"/>
      <c r="O772" s="232"/>
      <c r="P772" s="232"/>
      <c r="Q772" s="232"/>
      <c r="R772" s="232"/>
      <c r="S772" s="232"/>
      <c r="T772" s="23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4" t="s">
        <v>144</v>
      </c>
      <c r="AU772" s="234" t="s">
        <v>90</v>
      </c>
      <c r="AV772" s="13" t="s">
        <v>88</v>
      </c>
      <c r="AW772" s="13" t="s">
        <v>42</v>
      </c>
      <c r="AX772" s="13" t="s">
        <v>80</v>
      </c>
      <c r="AY772" s="234" t="s">
        <v>133</v>
      </c>
    </row>
    <row r="773" s="14" customFormat="1">
      <c r="A773" s="14"/>
      <c r="B773" s="235"/>
      <c r="C773" s="236"/>
      <c r="D773" s="226" t="s">
        <v>144</v>
      </c>
      <c r="E773" s="237" t="s">
        <v>19</v>
      </c>
      <c r="F773" s="238" t="s">
        <v>886</v>
      </c>
      <c r="G773" s="236"/>
      <c r="H773" s="239">
        <v>19.125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144</v>
      </c>
      <c r="AU773" s="245" t="s">
        <v>90</v>
      </c>
      <c r="AV773" s="14" t="s">
        <v>90</v>
      </c>
      <c r="AW773" s="14" t="s">
        <v>42</v>
      </c>
      <c r="AX773" s="14" t="s">
        <v>88</v>
      </c>
      <c r="AY773" s="245" t="s">
        <v>133</v>
      </c>
    </row>
    <row r="774" s="2" customFormat="1" ht="24.15" customHeight="1">
      <c r="A774" s="40"/>
      <c r="B774" s="41"/>
      <c r="C774" s="206" t="s">
        <v>887</v>
      </c>
      <c r="D774" s="206" t="s">
        <v>135</v>
      </c>
      <c r="E774" s="207" t="s">
        <v>888</v>
      </c>
      <c r="F774" s="208" t="s">
        <v>889</v>
      </c>
      <c r="G774" s="209" t="s">
        <v>270</v>
      </c>
      <c r="H774" s="210">
        <v>19.125</v>
      </c>
      <c r="I774" s="211"/>
      <c r="J774" s="212">
        <f>ROUND(I774*H774,2)</f>
        <v>0</v>
      </c>
      <c r="K774" s="208" t="s">
        <v>139</v>
      </c>
      <c r="L774" s="46"/>
      <c r="M774" s="213" t="s">
        <v>19</v>
      </c>
      <c r="N774" s="214" t="s">
        <v>51</v>
      </c>
      <c r="O774" s="86"/>
      <c r="P774" s="215">
        <f>O774*H774</f>
        <v>0</v>
      </c>
      <c r="Q774" s="215">
        <v>0</v>
      </c>
      <c r="R774" s="215">
        <f>Q774*H774</f>
        <v>0</v>
      </c>
      <c r="S774" s="215">
        <v>0</v>
      </c>
      <c r="T774" s="216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7" t="s">
        <v>303</v>
      </c>
      <c r="AT774" s="217" t="s">
        <v>135</v>
      </c>
      <c r="AU774" s="217" t="s">
        <v>90</v>
      </c>
      <c r="AY774" s="18" t="s">
        <v>133</v>
      </c>
      <c r="BE774" s="218">
        <f>IF(N774="základní",J774,0)</f>
        <v>0</v>
      </c>
      <c r="BF774" s="218">
        <f>IF(N774="snížená",J774,0)</f>
        <v>0</v>
      </c>
      <c r="BG774" s="218">
        <f>IF(N774="zákl. přenesená",J774,0)</f>
        <v>0</v>
      </c>
      <c r="BH774" s="218">
        <f>IF(N774="sníž. přenesená",J774,0)</f>
        <v>0</v>
      </c>
      <c r="BI774" s="218">
        <f>IF(N774="nulová",J774,0)</f>
        <v>0</v>
      </c>
      <c r="BJ774" s="18" t="s">
        <v>88</v>
      </c>
      <c r="BK774" s="218">
        <f>ROUND(I774*H774,2)</f>
        <v>0</v>
      </c>
      <c r="BL774" s="18" t="s">
        <v>303</v>
      </c>
      <c r="BM774" s="217" t="s">
        <v>890</v>
      </c>
    </row>
    <row r="775" s="2" customFormat="1">
      <c r="A775" s="40"/>
      <c r="B775" s="41"/>
      <c r="C775" s="42"/>
      <c r="D775" s="219" t="s">
        <v>142</v>
      </c>
      <c r="E775" s="42"/>
      <c r="F775" s="220" t="s">
        <v>891</v>
      </c>
      <c r="G775" s="42"/>
      <c r="H775" s="42"/>
      <c r="I775" s="221"/>
      <c r="J775" s="42"/>
      <c r="K775" s="42"/>
      <c r="L775" s="46"/>
      <c r="M775" s="222"/>
      <c r="N775" s="223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8" t="s">
        <v>142</v>
      </c>
      <c r="AU775" s="18" t="s">
        <v>90</v>
      </c>
    </row>
    <row r="776" s="13" customFormat="1">
      <c r="A776" s="13"/>
      <c r="B776" s="224"/>
      <c r="C776" s="225"/>
      <c r="D776" s="226" t="s">
        <v>144</v>
      </c>
      <c r="E776" s="227" t="s">
        <v>19</v>
      </c>
      <c r="F776" s="228" t="s">
        <v>145</v>
      </c>
      <c r="G776" s="225"/>
      <c r="H776" s="227" t="s">
        <v>19</v>
      </c>
      <c r="I776" s="229"/>
      <c r="J776" s="225"/>
      <c r="K776" s="225"/>
      <c r="L776" s="230"/>
      <c r="M776" s="231"/>
      <c r="N776" s="232"/>
      <c r="O776" s="232"/>
      <c r="P776" s="232"/>
      <c r="Q776" s="232"/>
      <c r="R776" s="232"/>
      <c r="S776" s="232"/>
      <c r="T776" s="23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4" t="s">
        <v>144</v>
      </c>
      <c r="AU776" s="234" t="s">
        <v>90</v>
      </c>
      <c r="AV776" s="13" t="s">
        <v>88</v>
      </c>
      <c r="AW776" s="13" t="s">
        <v>42</v>
      </c>
      <c r="AX776" s="13" t="s">
        <v>80</v>
      </c>
      <c r="AY776" s="234" t="s">
        <v>133</v>
      </c>
    </row>
    <row r="777" s="13" customFormat="1">
      <c r="A777" s="13"/>
      <c r="B777" s="224"/>
      <c r="C777" s="225"/>
      <c r="D777" s="226" t="s">
        <v>144</v>
      </c>
      <c r="E777" s="227" t="s">
        <v>19</v>
      </c>
      <c r="F777" s="228" t="s">
        <v>879</v>
      </c>
      <c r="G777" s="225"/>
      <c r="H777" s="227" t="s">
        <v>19</v>
      </c>
      <c r="I777" s="229"/>
      <c r="J777" s="225"/>
      <c r="K777" s="225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144</v>
      </c>
      <c r="AU777" s="234" t="s">
        <v>90</v>
      </c>
      <c r="AV777" s="13" t="s">
        <v>88</v>
      </c>
      <c r="AW777" s="13" t="s">
        <v>42</v>
      </c>
      <c r="AX777" s="13" t="s">
        <v>80</v>
      </c>
      <c r="AY777" s="234" t="s">
        <v>133</v>
      </c>
    </row>
    <row r="778" s="14" customFormat="1">
      <c r="A778" s="14"/>
      <c r="B778" s="235"/>
      <c r="C778" s="236"/>
      <c r="D778" s="226" t="s">
        <v>144</v>
      </c>
      <c r="E778" s="237" t="s">
        <v>19</v>
      </c>
      <c r="F778" s="238" t="s">
        <v>886</v>
      </c>
      <c r="G778" s="236"/>
      <c r="H778" s="239">
        <v>19.125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5" t="s">
        <v>144</v>
      </c>
      <c r="AU778" s="245" t="s">
        <v>90</v>
      </c>
      <c r="AV778" s="14" t="s">
        <v>90</v>
      </c>
      <c r="AW778" s="14" t="s">
        <v>42</v>
      </c>
      <c r="AX778" s="14" t="s">
        <v>88</v>
      </c>
      <c r="AY778" s="245" t="s">
        <v>133</v>
      </c>
    </row>
    <row r="779" s="12" customFormat="1" ht="25.92" customHeight="1">
      <c r="A779" s="12"/>
      <c r="B779" s="190"/>
      <c r="C779" s="191"/>
      <c r="D779" s="192" t="s">
        <v>79</v>
      </c>
      <c r="E779" s="193" t="s">
        <v>892</v>
      </c>
      <c r="F779" s="193" t="s">
        <v>893</v>
      </c>
      <c r="G779" s="191"/>
      <c r="H779" s="191"/>
      <c r="I779" s="194"/>
      <c r="J779" s="195">
        <f>BK779</f>
        <v>0</v>
      </c>
      <c r="K779" s="191"/>
      <c r="L779" s="196"/>
      <c r="M779" s="197"/>
      <c r="N779" s="198"/>
      <c r="O779" s="198"/>
      <c r="P779" s="199">
        <f>SUM(P780:P784)</f>
        <v>0</v>
      </c>
      <c r="Q779" s="198"/>
      <c r="R779" s="199">
        <f>SUM(R780:R784)</f>
        <v>0</v>
      </c>
      <c r="S779" s="198"/>
      <c r="T779" s="200">
        <f>SUM(T780:T784)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01" t="s">
        <v>140</v>
      </c>
      <c r="AT779" s="202" t="s">
        <v>79</v>
      </c>
      <c r="AU779" s="202" t="s">
        <v>80</v>
      </c>
      <c r="AY779" s="201" t="s">
        <v>133</v>
      </c>
      <c r="BK779" s="203">
        <f>SUM(BK780:BK784)</f>
        <v>0</v>
      </c>
    </row>
    <row r="780" s="2" customFormat="1" ht="24.15" customHeight="1">
      <c r="A780" s="40"/>
      <c r="B780" s="41"/>
      <c r="C780" s="206" t="s">
        <v>894</v>
      </c>
      <c r="D780" s="206" t="s">
        <v>135</v>
      </c>
      <c r="E780" s="207" t="s">
        <v>895</v>
      </c>
      <c r="F780" s="208" t="s">
        <v>896</v>
      </c>
      <c r="G780" s="209" t="s">
        <v>897</v>
      </c>
      <c r="H780" s="210">
        <v>25</v>
      </c>
      <c r="I780" s="211"/>
      <c r="J780" s="212">
        <f>ROUND(I780*H780,2)</f>
        <v>0</v>
      </c>
      <c r="K780" s="208" t="s">
        <v>139</v>
      </c>
      <c r="L780" s="46"/>
      <c r="M780" s="213" t="s">
        <v>19</v>
      </c>
      <c r="N780" s="214" t="s">
        <v>51</v>
      </c>
      <c r="O780" s="86"/>
      <c r="P780" s="215">
        <f>O780*H780</f>
        <v>0</v>
      </c>
      <c r="Q780" s="215">
        <v>0</v>
      </c>
      <c r="R780" s="215">
        <f>Q780*H780</f>
        <v>0</v>
      </c>
      <c r="S780" s="215">
        <v>0</v>
      </c>
      <c r="T780" s="216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7" t="s">
        <v>898</v>
      </c>
      <c r="AT780" s="217" t="s">
        <v>135</v>
      </c>
      <c r="AU780" s="217" t="s">
        <v>88</v>
      </c>
      <c r="AY780" s="18" t="s">
        <v>133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8" t="s">
        <v>88</v>
      </c>
      <c r="BK780" s="218">
        <f>ROUND(I780*H780,2)</f>
        <v>0</v>
      </c>
      <c r="BL780" s="18" t="s">
        <v>898</v>
      </c>
      <c r="BM780" s="217" t="s">
        <v>899</v>
      </c>
    </row>
    <row r="781" s="2" customFormat="1">
      <c r="A781" s="40"/>
      <c r="B781" s="41"/>
      <c r="C781" s="42"/>
      <c r="D781" s="219" t="s">
        <v>142</v>
      </c>
      <c r="E781" s="42"/>
      <c r="F781" s="220" t="s">
        <v>900</v>
      </c>
      <c r="G781" s="42"/>
      <c r="H781" s="42"/>
      <c r="I781" s="221"/>
      <c r="J781" s="42"/>
      <c r="K781" s="42"/>
      <c r="L781" s="46"/>
      <c r="M781" s="222"/>
      <c r="N781" s="223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8" t="s">
        <v>142</v>
      </c>
      <c r="AU781" s="18" t="s">
        <v>88</v>
      </c>
    </row>
    <row r="782" s="13" customFormat="1">
      <c r="A782" s="13"/>
      <c r="B782" s="224"/>
      <c r="C782" s="225"/>
      <c r="D782" s="226" t="s">
        <v>144</v>
      </c>
      <c r="E782" s="227" t="s">
        <v>19</v>
      </c>
      <c r="F782" s="228" t="s">
        <v>901</v>
      </c>
      <c r="G782" s="225"/>
      <c r="H782" s="227" t="s">
        <v>19</v>
      </c>
      <c r="I782" s="229"/>
      <c r="J782" s="225"/>
      <c r="K782" s="225"/>
      <c r="L782" s="230"/>
      <c r="M782" s="231"/>
      <c r="N782" s="232"/>
      <c r="O782" s="232"/>
      <c r="P782" s="232"/>
      <c r="Q782" s="232"/>
      <c r="R782" s="232"/>
      <c r="S782" s="232"/>
      <c r="T782" s="23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4" t="s">
        <v>144</v>
      </c>
      <c r="AU782" s="234" t="s">
        <v>88</v>
      </c>
      <c r="AV782" s="13" t="s">
        <v>88</v>
      </c>
      <c r="AW782" s="13" t="s">
        <v>42</v>
      </c>
      <c r="AX782" s="13" t="s">
        <v>80</v>
      </c>
      <c r="AY782" s="234" t="s">
        <v>133</v>
      </c>
    </row>
    <row r="783" s="13" customFormat="1">
      <c r="A783" s="13"/>
      <c r="B783" s="224"/>
      <c r="C783" s="225"/>
      <c r="D783" s="226" t="s">
        <v>144</v>
      </c>
      <c r="E783" s="227" t="s">
        <v>19</v>
      </c>
      <c r="F783" s="228" t="s">
        <v>902</v>
      </c>
      <c r="G783" s="225"/>
      <c r="H783" s="227" t="s">
        <v>19</v>
      </c>
      <c r="I783" s="229"/>
      <c r="J783" s="225"/>
      <c r="K783" s="225"/>
      <c r="L783" s="230"/>
      <c r="M783" s="231"/>
      <c r="N783" s="232"/>
      <c r="O783" s="232"/>
      <c r="P783" s="232"/>
      <c r="Q783" s="232"/>
      <c r="R783" s="232"/>
      <c r="S783" s="232"/>
      <c r="T783" s="23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4" t="s">
        <v>144</v>
      </c>
      <c r="AU783" s="234" t="s">
        <v>88</v>
      </c>
      <c r="AV783" s="13" t="s">
        <v>88</v>
      </c>
      <c r="AW783" s="13" t="s">
        <v>42</v>
      </c>
      <c r="AX783" s="13" t="s">
        <v>80</v>
      </c>
      <c r="AY783" s="234" t="s">
        <v>133</v>
      </c>
    </row>
    <row r="784" s="14" customFormat="1">
      <c r="A784" s="14"/>
      <c r="B784" s="235"/>
      <c r="C784" s="236"/>
      <c r="D784" s="226" t="s">
        <v>144</v>
      </c>
      <c r="E784" s="237" t="s">
        <v>19</v>
      </c>
      <c r="F784" s="238" t="s">
        <v>300</v>
      </c>
      <c r="G784" s="236"/>
      <c r="H784" s="239">
        <v>25</v>
      </c>
      <c r="I784" s="240"/>
      <c r="J784" s="236"/>
      <c r="K784" s="236"/>
      <c r="L784" s="241"/>
      <c r="M784" s="267"/>
      <c r="N784" s="268"/>
      <c r="O784" s="268"/>
      <c r="P784" s="268"/>
      <c r="Q784" s="268"/>
      <c r="R784" s="268"/>
      <c r="S784" s="268"/>
      <c r="T784" s="26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5" t="s">
        <v>144</v>
      </c>
      <c r="AU784" s="245" t="s">
        <v>88</v>
      </c>
      <c r="AV784" s="14" t="s">
        <v>90</v>
      </c>
      <c r="AW784" s="14" t="s">
        <v>42</v>
      </c>
      <c r="AX784" s="14" t="s">
        <v>88</v>
      </c>
      <c r="AY784" s="245" t="s">
        <v>133</v>
      </c>
    </row>
    <row r="785" s="2" customFormat="1" ht="6.96" customHeight="1">
      <c r="A785" s="40"/>
      <c r="B785" s="61"/>
      <c r="C785" s="62"/>
      <c r="D785" s="62"/>
      <c r="E785" s="62"/>
      <c r="F785" s="62"/>
      <c r="G785" s="62"/>
      <c r="H785" s="62"/>
      <c r="I785" s="62"/>
      <c r="J785" s="62"/>
      <c r="K785" s="62"/>
      <c r="L785" s="46"/>
      <c r="M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</row>
  </sheetData>
  <sheetProtection sheet="1" autoFilter="0" formatColumns="0" formatRows="0" objects="1" scenarios="1" spinCount="100000" saltValue="CPVxcZTylSkpxkegysuOG6r/i8nXoA41xOwxCvLzdEFxAkLGZhlUGbePLcFHYtH3qYDhWyWUrt39z2aJW968RQ==" hashValue="yoS16Gc+QRIIS7erHEo1v6hE0AHxvDPcCkdW9wBgp9C2pT9sBkRCJXS8zh4iUTtyTrHoNr0oKhWjGYZBDUgzrA==" algorithmName="SHA-512" password="CC35"/>
  <autoFilter ref="C89:K78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1/113106123"/>
    <hyperlink ref="F102" r:id="rId2" display="https://podminky.urs.cz/item/CS_URS_2023_01/113107141"/>
    <hyperlink ref="F107" r:id="rId3" display="https://podminky.urs.cz/item/CS_URS_2023_01/122211101"/>
    <hyperlink ref="F112" r:id="rId4" display="https://podminky.urs.cz/item/CS_URS_2023_01/122702119"/>
    <hyperlink ref="F118" r:id="rId5" display="https://podminky.urs.cz/item/CS_URS_2023_01/162651112"/>
    <hyperlink ref="F124" r:id="rId6" display="https://podminky.urs.cz/item/CS_URS_2023_01/564801012"/>
    <hyperlink ref="F134" r:id="rId7" display="https://podminky.urs.cz/item/CS_URS_2023_01/564851011"/>
    <hyperlink ref="F144" r:id="rId8" display="https://podminky.urs.cz/item/CS_URS_2023_01/565175101"/>
    <hyperlink ref="F149" r:id="rId9" display="https://podminky.urs.cz/item/CS_URS_2023_01/572404111"/>
    <hyperlink ref="F154" r:id="rId10" display="https://podminky.urs.cz/item/CS_URS_2023_01/573191111"/>
    <hyperlink ref="F159" r:id="rId11" display="https://podminky.urs.cz/item/CS_URS_2023_01/578132113"/>
    <hyperlink ref="F164" r:id="rId12" display="https://podminky.urs.cz/item/CS_URS_2023_01/596211110"/>
    <hyperlink ref="F172" r:id="rId13" display="https://podminky.urs.cz/item/CS_URS_2023_01/599141111"/>
    <hyperlink ref="F178" r:id="rId14" display="https://podminky.urs.cz/item/CS_URS_2023_01/914111112"/>
    <hyperlink ref="F200" r:id="rId15" display="https://podminky.urs.cz/item/CS_URS_2023_01/915321115"/>
    <hyperlink ref="F205" r:id="rId16" display="https://podminky.urs.cz/item/CS_URS_2023_01/919735111"/>
    <hyperlink ref="F210" r:id="rId17" display="https://podminky.urs.cz/item/CS_URS_2023_01/966006211"/>
    <hyperlink ref="F218" r:id="rId18" display="https://podminky.urs.cz/item/CS_URS_2023_01/979054451"/>
    <hyperlink ref="F227" r:id="rId19" display="https://podminky.urs.cz/item/CS_URS_2023_01/997221561"/>
    <hyperlink ref="F235" r:id="rId20" display="https://podminky.urs.cz/item/CS_URS_2023_01/997221611"/>
    <hyperlink ref="F243" r:id="rId21" display="https://podminky.urs.cz/item/CS_URS_2023_01/997221645"/>
    <hyperlink ref="F249" r:id="rId22" display="https://podminky.urs.cz/item/CS_URS_2023_01/998223011"/>
    <hyperlink ref="F259" r:id="rId23" display="https://podminky.urs.cz/item/CS_URS_2023_01/210100013"/>
    <hyperlink ref="F264" r:id="rId24" display="https://podminky.urs.cz/item/CS_URS_2023_01/210101154"/>
    <hyperlink ref="F273" r:id="rId25" display="https://podminky.urs.cz/item/CS_URS_2023_01/210220301"/>
    <hyperlink ref="F280" r:id="rId26" display="https://podminky.urs.cz/item/CS_URS_2023_01/210220452"/>
    <hyperlink ref="F289" r:id="rId27" display="https://podminky.urs.cz/item/CS_URS_2023_01/210800411"/>
    <hyperlink ref="F298" r:id="rId28" display="https://podminky.urs.cz/item/CS_URS_2023_01/210812011"/>
    <hyperlink ref="F307" r:id="rId29" display="https://podminky.urs.cz/item/CS_URS_2023_01/210812111"/>
    <hyperlink ref="F316" r:id="rId30" display="https://podminky.urs.cz/item/CS_URS_2023_01/210813061"/>
    <hyperlink ref="F331" r:id="rId31" display="https://podminky.urs.cz/item/CS_URS_2023_01/218220452"/>
    <hyperlink ref="F335" r:id="rId32" display="https://podminky.urs.cz/item/CS_URS_2023_01/218812011"/>
    <hyperlink ref="F339" r:id="rId33" display="https://podminky.urs.cz/item/CS_URS_2023_01/218812111"/>
    <hyperlink ref="F344" r:id="rId34" display="https://podminky.urs.cz/item/CS_URS_2023_01/220061161"/>
    <hyperlink ref="F354" r:id="rId35" display="https://podminky.urs.cz/item/CS_URS_2023_01/220110152"/>
    <hyperlink ref="F359" r:id="rId36" display="https://podminky.urs.cz/item/CS_URS_2023_01/220110346"/>
    <hyperlink ref="F368" r:id="rId37" display="https://podminky.urs.cz/item/CS_URS_2023_01/220111431"/>
    <hyperlink ref="F373" r:id="rId38" display="https://podminky.urs.cz/item/CS_URS_2023_01/220111436"/>
    <hyperlink ref="F381" r:id="rId39" display="https://podminky.urs.cz/item/CS_URS_2023_01/220111741"/>
    <hyperlink ref="F411" r:id="rId40" display="https://podminky.urs.cz/item/CS_URS_2023_01/220300605"/>
    <hyperlink ref="F420" r:id="rId41" display="https://podminky.urs.cz/item/CS_URS_2023_01/220960003"/>
    <hyperlink ref="F433" r:id="rId42" display="https://podminky.urs.cz/item/CS_URS_2023_01/220960021"/>
    <hyperlink ref="F442" r:id="rId43" display="https://podminky.urs.cz/item/CS_URS_2023_01/220960036"/>
    <hyperlink ref="F459" r:id="rId44" display="https://podminky.urs.cz/item/CS_URS_2023_01/220960041"/>
    <hyperlink ref="F468" r:id="rId45" display="https://podminky.urs.cz/item/CS_URS_2023_01/220960042"/>
    <hyperlink ref="F485" r:id="rId46" display="https://podminky.urs.cz/item/CS_URS_2023_01/220960096"/>
    <hyperlink ref="F490" r:id="rId47" display="https://podminky.urs.cz/item/CS_URS_2023_01/220960101"/>
    <hyperlink ref="F495" r:id="rId48" display="https://podminky.urs.cz/item/CS_URS_2023_01/220960102"/>
    <hyperlink ref="F514" r:id="rId49" display="https://podminky.urs.cz/item/CS_URS_2023_01/220960113"/>
    <hyperlink ref="F526" r:id="rId50" display="https://podminky.urs.cz/item/CS_URS_2023_01/220960116-R"/>
    <hyperlink ref="F535" r:id="rId51" display="https://podminky.urs.cz/item/CS_URS_2023_01/220960120"/>
    <hyperlink ref="F544" r:id="rId52" display="https://podminky.urs.cz/item/CS_URS_2023_01/220960126"/>
    <hyperlink ref="F553" r:id="rId53" display="https://podminky.urs.cz/item/CS_URS_2023_01/220960143"/>
    <hyperlink ref="F562" r:id="rId54" display="https://podminky.urs.cz/item/CS_URS_2023_01/220960181"/>
    <hyperlink ref="F575" r:id="rId55" display="https://podminky.urs.cz/item/CS_URS_2023_01/220960192"/>
    <hyperlink ref="F580" r:id="rId56" display="https://podminky.urs.cz/item/CS_URS_2023_01/220960196"/>
    <hyperlink ref="F585" r:id="rId57" display="https://podminky.urs.cz/item/CS_URS_2023_01/220960197"/>
    <hyperlink ref="F590" r:id="rId58" display="https://podminky.urs.cz/item/CS_URS_2023_01/220960200"/>
    <hyperlink ref="F594" r:id="rId59" display="https://podminky.urs.cz/item/CS_URS_2023_01/220960220"/>
    <hyperlink ref="F598" r:id="rId60" display="https://podminky.urs.cz/item/CS_URS_2023_01/220960301"/>
    <hyperlink ref="F603" r:id="rId61" display="https://podminky.urs.cz/item/CS_URS_2023_01/220960302"/>
    <hyperlink ref="F608" r:id="rId62" display="https://podminky.urs.cz/item/CS_URS_2023_01/220960311"/>
    <hyperlink ref="F613" r:id="rId63" display="https://podminky.urs.cz/item/CS_URS_2023_01/220960422"/>
    <hyperlink ref="F617" r:id="rId64" display="https://podminky.urs.cz/item/CS_URS_2023_01/220960441"/>
    <hyperlink ref="F621" r:id="rId65" display="https://podminky.urs.cz/item/CS_URS_2023_01/220960443"/>
    <hyperlink ref="F625" r:id="rId66" display="https://podminky.urs.cz/item/CS_URS_2023_01/220960444"/>
    <hyperlink ref="F629" r:id="rId67" display="https://podminky.urs.cz/item/CS_URS_2023_01/228960003"/>
    <hyperlink ref="F634" r:id="rId68" display="https://podminky.urs.cz/item/CS_URS_2023_01/228960021"/>
    <hyperlink ref="F639" r:id="rId69" display="https://podminky.urs.cz/item/CS_URS_2023_01/228960036"/>
    <hyperlink ref="F644" r:id="rId70" display="https://podminky.urs.cz/item/CS_URS_2023_01/228960041"/>
    <hyperlink ref="F649" r:id="rId71" display="https://podminky.urs.cz/item/CS_URS_2023_01/228960042"/>
    <hyperlink ref="F654" r:id="rId72" display="https://podminky.urs.cz/item/CS_URS_2023_01/228960113"/>
    <hyperlink ref="F658" r:id="rId73" display="https://podminky.urs.cz/item/CS_URS_2023_01/228960116-R"/>
    <hyperlink ref="F662" r:id="rId74" display="https://podminky.urs.cz/item/CS_URS_2023_01/228960119"/>
    <hyperlink ref="F667" r:id="rId75" display="https://podminky.urs.cz/item/CS_URS_2023_01/228960126"/>
    <hyperlink ref="F672" r:id="rId76" display="https://podminky.urs.cz/item/CS_URS_2023_01/228960143"/>
    <hyperlink ref="F677" r:id="rId77" display="https://podminky.urs.cz/item/CS_URS_2023_01/228960181"/>
    <hyperlink ref="F682" r:id="rId78" display="https://podminky.urs.cz/item/CS_URS_2023_01/460010024"/>
    <hyperlink ref="F687" r:id="rId79" display="https://podminky.urs.cz/item/CS_URS_2023_01/460010025"/>
    <hyperlink ref="F692" r:id="rId80" display="https://podminky.urs.cz/item/CS_URS_2023_01/460131113"/>
    <hyperlink ref="F700" r:id="rId81" display="https://podminky.urs.cz/item/CS_URS_2023_01/460161152"/>
    <hyperlink ref="F705" r:id="rId82" display="https://podminky.urs.cz/item/CS_URS_2023_01/460341113"/>
    <hyperlink ref="F710" r:id="rId83" display="https://podminky.urs.cz/item/CS_URS_2023_01/460341121"/>
    <hyperlink ref="F716" r:id="rId84" display="https://podminky.urs.cz/item/CS_URS_2023_01/460431162"/>
    <hyperlink ref="F721" r:id="rId85" display="https://podminky.urs.cz/item/CS_URS_2023_01/460641113"/>
    <hyperlink ref="F726" r:id="rId86" display="https://podminky.urs.cz/item/CS_URS_2023_01/460641123"/>
    <hyperlink ref="F731" r:id="rId87" display="https://podminky.urs.cz/item/CS_URS_2023_01/460641212"/>
    <hyperlink ref="F736" r:id="rId88" display="https://podminky.urs.cz/item/CS_URS_2023_01/460641411"/>
    <hyperlink ref="F744" r:id="rId89" display="https://podminky.urs.cz/item/CS_URS_2023_01/460641412"/>
    <hyperlink ref="F752" r:id="rId90" display="https://podminky.urs.cz/item/CS_URS_2023_01/460661512"/>
    <hyperlink ref="F765" r:id="rId91" display="https://podminky.urs.cz/item/CS_URS_2023_01/468051131"/>
    <hyperlink ref="F770" r:id="rId92" display="https://podminky.urs.cz/item/CS_URS_2023_01/469972111"/>
    <hyperlink ref="F775" r:id="rId93" display="https://podminky.urs.cz/item/CS_URS_2023_01/469973112"/>
    <hyperlink ref="F781" r:id="rId94" display="https://podminky.urs.cz/item/CS_URS_2023_01/HZS3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SSZ a instalace MUR na PPCH ulice Královéhradecká, silnice I/14, Ústí nad Orlicí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6. 2. 2023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ROUND((SUM(BE85:BE197)),  2)</f>
        <v>0</v>
      </c>
      <c r="G33" s="40"/>
      <c r="H33" s="40"/>
      <c r="I33" s="150">
        <v>0.20999999999999999</v>
      </c>
      <c r="J33" s="149">
        <f>ROUND(((SUM(BE85:BE197))*I33),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ROUND((SUM(BF85:BF197)),  2)</f>
        <v>0</v>
      </c>
      <c r="G34" s="40"/>
      <c r="H34" s="40"/>
      <c r="I34" s="150">
        <v>0.14999999999999999</v>
      </c>
      <c r="J34" s="149">
        <f>ROUND(((SUM(BF85:BF197))*I34),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ROUND((SUM(BG85:BG197)),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ROUND((SUM(BH85:BH197)),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ROUND((SUM(BI85:BI197)),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SSZ a instalace MUR na PPCH ulice Královéhradecká, silnice I/14, Ústí nad Orlicí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402 - Měření úsekové rychlosti (MUR)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Ústí nad Orlicí </v>
      </c>
      <c r="G52" s="42"/>
      <c r="H52" s="42"/>
      <c r="I52" s="33" t="s">
        <v>24</v>
      </c>
      <c r="J52" s="74" t="str">
        <f>IF(J12="","",J12)</f>
        <v>6. 2. 2023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TEPVOS, spol. s r.o.</v>
      </c>
      <c r="G54" s="42"/>
      <c r="H54" s="42"/>
      <c r="I54" s="33" t="s">
        <v>38</v>
      </c>
      <c r="J54" s="38" t="str">
        <f>E21</f>
        <v>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AŽD Praha,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113</v>
      </c>
      <c r="E62" s="170"/>
      <c r="F62" s="170"/>
      <c r="G62" s="170"/>
      <c r="H62" s="170"/>
      <c r="I62" s="170"/>
      <c r="J62" s="171">
        <f>J117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114</v>
      </c>
      <c r="E63" s="176"/>
      <c r="F63" s="176"/>
      <c r="G63" s="176"/>
      <c r="H63" s="176"/>
      <c r="I63" s="176"/>
      <c r="J63" s="177">
        <f>J118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115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117</v>
      </c>
      <c r="E65" s="170"/>
      <c r="F65" s="170"/>
      <c r="G65" s="170"/>
      <c r="H65" s="170"/>
      <c r="I65" s="170"/>
      <c r="J65" s="171">
        <f>J192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Rekonstrukce SSZ a instalace MUR na PPCH ulice Královéhradecká, silnice I/14, Ústí nad Orlicí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101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402 - Měření úsekové rychlosti (MUR)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 xml:space="preserve">Ústí nad Orlicí </v>
      </c>
      <c r="G79" s="42"/>
      <c r="H79" s="42"/>
      <c r="I79" s="33" t="s">
        <v>24</v>
      </c>
      <c r="J79" s="74" t="str">
        <f>IF(J12="","",J12)</f>
        <v>6. 2. 2023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E15</f>
        <v>TEPVOS, spol. s r.o.</v>
      </c>
      <c r="G81" s="42"/>
      <c r="H81" s="42"/>
      <c r="I81" s="33" t="s">
        <v>38</v>
      </c>
      <c r="J81" s="38" t="str">
        <f>E21</f>
        <v>AŽD Praha,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36</v>
      </c>
      <c r="D82" s="42"/>
      <c r="E82" s="42"/>
      <c r="F82" s="28" t="str">
        <f>IF(E18="","",E18)</f>
        <v>Vyplň údaj</v>
      </c>
      <c r="G82" s="42"/>
      <c r="H82" s="42"/>
      <c r="I82" s="33" t="s">
        <v>43</v>
      </c>
      <c r="J82" s="38" t="str">
        <f>E24</f>
        <v>AŽD Praha,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119</v>
      </c>
      <c r="D84" s="182" t="s">
        <v>65</v>
      </c>
      <c r="E84" s="182" t="s">
        <v>61</v>
      </c>
      <c r="F84" s="182" t="s">
        <v>62</v>
      </c>
      <c r="G84" s="182" t="s">
        <v>120</v>
      </c>
      <c r="H84" s="182" t="s">
        <v>121</v>
      </c>
      <c r="I84" s="182" t="s">
        <v>122</v>
      </c>
      <c r="J84" s="182" t="s">
        <v>105</v>
      </c>
      <c r="K84" s="183" t="s">
        <v>123</v>
      </c>
      <c r="L84" s="184"/>
      <c r="M84" s="94" t="s">
        <v>19</v>
      </c>
      <c r="N84" s="95" t="s">
        <v>50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P86+P117+P192</f>
        <v>0</v>
      </c>
      <c r="Q85" s="98"/>
      <c r="R85" s="187">
        <f>R86+R117+R192</f>
        <v>0.036554959999999997</v>
      </c>
      <c r="S85" s="98"/>
      <c r="T85" s="188">
        <f>T86+T117+T192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79</v>
      </c>
      <c r="AU85" s="18" t="s">
        <v>106</v>
      </c>
      <c r="BK85" s="189">
        <f>BK86+BK117+BK192</f>
        <v>0</v>
      </c>
    </row>
    <row r="86" s="12" customFormat="1" ht="25.92" customHeight="1">
      <c r="A86" s="12"/>
      <c r="B86" s="190"/>
      <c r="C86" s="191"/>
      <c r="D86" s="192" t="s">
        <v>79</v>
      </c>
      <c r="E86" s="193" t="s">
        <v>131</v>
      </c>
      <c r="F86" s="193" t="s">
        <v>132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</f>
        <v>0</v>
      </c>
      <c r="Q86" s="198"/>
      <c r="R86" s="199">
        <f>R87</f>
        <v>0.031080959999999998</v>
      </c>
      <c r="S86" s="198"/>
      <c r="T86" s="20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88</v>
      </c>
      <c r="AT86" s="202" t="s">
        <v>79</v>
      </c>
      <c r="AU86" s="202" t="s">
        <v>80</v>
      </c>
      <c r="AY86" s="201" t="s">
        <v>133</v>
      </c>
      <c r="BK86" s="203">
        <f>BK87</f>
        <v>0</v>
      </c>
    </row>
    <row r="87" s="12" customFormat="1" ht="22.8" customHeight="1">
      <c r="A87" s="12"/>
      <c r="B87" s="190"/>
      <c r="C87" s="191"/>
      <c r="D87" s="192" t="s">
        <v>79</v>
      </c>
      <c r="E87" s="204" t="s">
        <v>195</v>
      </c>
      <c r="F87" s="204" t="s">
        <v>222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SUM(P88:P116)</f>
        <v>0</v>
      </c>
      <c r="Q87" s="198"/>
      <c r="R87" s="199">
        <f>SUM(R88:R116)</f>
        <v>0.031080959999999998</v>
      </c>
      <c r="S87" s="198"/>
      <c r="T87" s="200">
        <f>SUM(T88:T116)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88</v>
      </c>
      <c r="AT87" s="202" t="s">
        <v>79</v>
      </c>
      <c r="AU87" s="202" t="s">
        <v>88</v>
      </c>
      <c r="AY87" s="201" t="s">
        <v>133</v>
      </c>
      <c r="BK87" s="203">
        <f>SUM(BK88:BK116)</f>
        <v>0</v>
      </c>
    </row>
    <row r="88" s="2" customFormat="1" ht="16.5" customHeight="1">
      <c r="A88" s="40"/>
      <c r="B88" s="41"/>
      <c r="C88" s="206" t="s">
        <v>88</v>
      </c>
      <c r="D88" s="206" t="s">
        <v>135</v>
      </c>
      <c r="E88" s="207" t="s">
        <v>224</v>
      </c>
      <c r="F88" s="208" t="s">
        <v>225</v>
      </c>
      <c r="G88" s="209" t="s">
        <v>226</v>
      </c>
      <c r="H88" s="210">
        <v>4</v>
      </c>
      <c r="I88" s="211"/>
      <c r="J88" s="212">
        <f>ROUND(I88*H88,2)</f>
        <v>0</v>
      </c>
      <c r="K88" s="208" t="s">
        <v>139</v>
      </c>
      <c r="L88" s="46"/>
      <c r="M88" s="213" t="s">
        <v>19</v>
      </c>
      <c r="N88" s="214" t="s">
        <v>51</v>
      </c>
      <c r="O88" s="86"/>
      <c r="P88" s="215">
        <f>O88*H88</f>
        <v>0</v>
      </c>
      <c r="Q88" s="215">
        <v>1.0000000000000001E-05</v>
      </c>
      <c r="R88" s="215">
        <f>Q88*H88</f>
        <v>4.0000000000000003E-05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140</v>
      </c>
      <c r="AT88" s="217" t="s">
        <v>135</v>
      </c>
      <c r="AU88" s="217" t="s">
        <v>90</v>
      </c>
      <c r="AY88" s="18" t="s">
        <v>133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88</v>
      </c>
      <c r="BK88" s="218">
        <f>ROUND(I88*H88,2)</f>
        <v>0</v>
      </c>
      <c r="BL88" s="18" t="s">
        <v>140</v>
      </c>
      <c r="BM88" s="217" t="s">
        <v>904</v>
      </c>
    </row>
    <row r="89" s="2" customFormat="1">
      <c r="A89" s="40"/>
      <c r="B89" s="41"/>
      <c r="C89" s="42"/>
      <c r="D89" s="219" t="s">
        <v>142</v>
      </c>
      <c r="E89" s="42"/>
      <c r="F89" s="220" t="s">
        <v>228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142</v>
      </c>
      <c r="AU89" s="18" t="s">
        <v>90</v>
      </c>
    </row>
    <row r="90" s="13" customFormat="1">
      <c r="A90" s="13"/>
      <c r="B90" s="224"/>
      <c r="C90" s="225"/>
      <c r="D90" s="226" t="s">
        <v>144</v>
      </c>
      <c r="E90" s="227" t="s">
        <v>19</v>
      </c>
      <c r="F90" s="228" t="s">
        <v>145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144</v>
      </c>
      <c r="AU90" s="234" t="s">
        <v>90</v>
      </c>
      <c r="AV90" s="13" t="s">
        <v>88</v>
      </c>
      <c r="AW90" s="13" t="s">
        <v>42</v>
      </c>
      <c r="AX90" s="13" t="s">
        <v>80</v>
      </c>
      <c r="AY90" s="234" t="s">
        <v>133</v>
      </c>
    </row>
    <row r="91" s="13" customFormat="1">
      <c r="A91" s="13"/>
      <c r="B91" s="224"/>
      <c r="C91" s="225"/>
      <c r="D91" s="226" t="s">
        <v>144</v>
      </c>
      <c r="E91" s="227" t="s">
        <v>19</v>
      </c>
      <c r="F91" s="228" t="s">
        <v>905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144</v>
      </c>
      <c r="AU91" s="234" t="s">
        <v>90</v>
      </c>
      <c r="AV91" s="13" t="s">
        <v>88</v>
      </c>
      <c r="AW91" s="13" t="s">
        <v>42</v>
      </c>
      <c r="AX91" s="13" t="s">
        <v>80</v>
      </c>
      <c r="AY91" s="234" t="s">
        <v>133</v>
      </c>
    </row>
    <row r="92" s="14" customFormat="1">
      <c r="A92" s="14"/>
      <c r="B92" s="235"/>
      <c r="C92" s="236"/>
      <c r="D92" s="226" t="s">
        <v>144</v>
      </c>
      <c r="E92" s="237" t="s">
        <v>19</v>
      </c>
      <c r="F92" s="238" t="s">
        <v>90</v>
      </c>
      <c r="G92" s="236"/>
      <c r="H92" s="239">
        <v>2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144</v>
      </c>
      <c r="AU92" s="245" t="s">
        <v>90</v>
      </c>
      <c r="AV92" s="14" t="s">
        <v>90</v>
      </c>
      <c r="AW92" s="14" t="s">
        <v>42</v>
      </c>
      <c r="AX92" s="14" t="s">
        <v>80</v>
      </c>
      <c r="AY92" s="245" t="s">
        <v>133</v>
      </c>
    </row>
    <row r="93" s="13" customFormat="1">
      <c r="A93" s="13"/>
      <c r="B93" s="224"/>
      <c r="C93" s="225"/>
      <c r="D93" s="226" t="s">
        <v>144</v>
      </c>
      <c r="E93" s="227" t="s">
        <v>19</v>
      </c>
      <c r="F93" s="228" t="s">
        <v>906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144</v>
      </c>
      <c r="AU93" s="234" t="s">
        <v>90</v>
      </c>
      <c r="AV93" s="13" t="s">
        <v>88</v>
      </c>
      <c r="AW93" s="13" t="s">
        <v>42</v>
      </c>
      <c r="AX93" s="13" t="s">
        <v>80</v>
      </c>
      <c r="AY93" s="234" t="s">
        <v>133</v>
      </c>
    </row>
    <row r="94" s="14" customFormat="1">
      <c r="A94" s="14"/>
      <c r="B94" s="235"/>
      <c r="C94" s="236"/>
      <c r="D94" s="226" t="s">
        <v>144</v>
      </c>
      <c r="E94" s="237" t="s">
        <v>19</v>
      </c>
      <c r="F94" s="238" t="s">
        <v>90</v>
      </c>
      <c r="G94" s="236"/>
      <c r="H94" s="239">
        <v>2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144</v>
      </c>
      <c r="AU94" s="245" t="s">
        <v>90</v>
      </c>
      <c r="AV94" s="14" t="s">
        <v>90</v>
      </c>
      <c r="AW94" s="14" t="s">
        <v>42</v>
      </c>
      <c r="AX94" s="14" t="s">
        <v>80</v>
      </c>
      <c r="AY94" s="245" t="s">
        <v>133</v>
      </c>
    </row>
    <row r="95" s="15" customFormat="1">
      <c r="A95" s="15"/>
      <c r="B95" s="246"/>
      <c r="C95" s="247"/>
      <c r="D95" s="226" t="s">
        <v>144</v>
      </c>
      <c r="E95" s="248" t="s">
        <v>19</v>
      </c>
      <c r="F95" s="249" t="s">
        <v>150</v>
      </c>
      <c r="G95" s="247"/>
      <c r="H95" s="250">
        <v>4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144</v>
      </c>
      <c r="AU95" s="256" t="s">
        <v>90</v>
      </c>
      <c r="AV95" s="15" t="s">
        <v>140</v>
      </c>
      <c r="AW95" s="15" t="s">
        <v>42</v>
      </c>
      <c r="AX95" s="15" t="s">
        <v>88</v>
      </c>
      <c r="AY95" s="256" t="s">
        <v>133</v>
      </c>
    </row>
    <row r="96" s="2" customFormat="1" ht="16.5" customHeight="1">
      <c r="A96" s="40"/>
      <c r="B96" s="41"/>
      <c r="C96" s="257" t="s">
        <v>90</v>
      </c>
      <c r="D96" s="257" t="s">
        <v>231</v>
      </c>
      <c r="E96" s="258" t="s">
        <v>907</v>
      </c>
      <c r="F96" s="259" t="s">
        <v>908</v>
      </c>
      <c r="G96" s="260" t="s">
        <v>226</v>
      </c>
      <c r="H96" s="261">
        <v>4</v>
      </c>
      <c r="I96" s="262"/>
      <c r="J96" s="263">
        <f>ROUND(I96*H96,2)</f>
        <v>0</v>
      </c>
      <c r="K96" s="259" t="s">
        <v>139</v>
      </c>
      <c r="L96" s="264"/>
      <c r="M96" s="265" t="s">
        <v>19</v>
      </c>
      <c r="N96" s="266" t="s">
        <v>51</v>
      </c>
      <c r="O96" s="86"/>
      <c r="P96" s="215">
        <f>O96*H96</f>
        <v>0</v>
      </c>
      <c r="Q96" s="215">
        <v>0.0077000000000000002</v>
      </c>
      <c r="R96" s="215">
        <f>Q96*H96</f>
        <v>0.030800000000000001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189</v>
      </c>
      <c r="AT96" s="217" t="s">
        <v>231</v>
      </c>
      <c r="AU96" s="217" t="s">
        <v>90</v>
      </c>
      <c r="AY96" s="18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88</v>
      </c>
      <c r="BK96" s="218">
        <f>ROUND(I96*H96,2)</f>
        <v>0</v>
      </c>
      <c r="BL96" s="18" t="s">
        <v>140</v>
      </c>
      <c r="BM96" s="217" t="s">
        <v>909</v>
      </c>
    </row>
    <row r="97" s="13" customFormat="1">
      <c r="A97" s="13"/>
      <c r="B97" s="224"/>
      <c r="C97" s="225"/>
      <c r="D97" s="226" t="s">
        <v>144</v>
      </c>
      <c r="E97" s="227" t="s">
        <v>19</v>
      </c>
      <c r="F97" s="228" t="s">
        <v>145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144</v>
      </c>
      <c r="AU97" s="234" t="s">
        <v>90</v>
      </c>
      <c r="AV97" s="13" t="s">
        <v>88</v>
      </c>
      <c r="AW97" s="13" t="s">
        <v>42</v>
      </c>
      <c r="AX97" s="13" t="s">
        <v>80</v>
      </c>
      <c r="AY97" s="234" t="s">
        <v>133</v>
      </c>
    </row>
    <row r="98" s="13" customFormat="1">
      <c r="A98" s="13"/>
      <c r="B98" s="224"/>
      <c r="C98" s="225"/>
      <c r="D98" s="226" t="s">
        <v>144</v>
      </c>
      <c r="E98" s="227" t="s">
        <v>19</v>
      </c>
      <c r="F98" s="228" t="s">
        <v>905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144</v>
      </c>
      <c r="AU98" s="234" t="s">
        <v>90</v>
      </c>
      <c r="AV98" s="13" t="s">
        <v>88</v>
      </c>
      <c r="AW98" s="13" t="s">
        <v>42</v>
      </c>
      <c r="AX98" s="13" t="s">
        <v>80</v>
      </c>
      <c r="AY98" s="234" t="s">
        <v>133</v>
      </c>
    </row>
    <row r="99" s="14" customFormat="1">
      <c r="A99" s="14"/>
      <c r="B99" s="235"/>
      <c r="C99" s="236"/>
      <c r="D99" s="226" t="s">
        <v>144</v>
      </c>
      <c r="E99" s="237" t="s">
        <v>19</v>
      </c>
      <c r="F99" s="238" t="s">
        <v>90</v>
      </c>
      <c r="G99" s="236"/>
      <c r="H99" s="239">
        <v>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144</v>
      </c>
      <c r="AU99" s="245" t="s">
        <v>90</v>
      </c>
      <c r="AV99" s="14" t="s">
        <v>90</v>
      </c>
      <c r="AW99" s="14" t="s">
        <v>42</v>
      </c>
      <c r="AX99" s="14" t="s">
        <v>80</v>
      </c>
      <c r="AY99" s="245" t="s">
        <v>133</v>
      </c>
    </row>
    <row r="100" s="13" customFormat="1">
      <c r="A100" s="13"/>
      <c r="B100" s="224"/>
      <c r="C100" s="225"/>
      <c r="D100" s="226" t="s">
        <v>144</v>
      </c>
      <c r="E100" s="227" t="s">
        <v>19</v>
      </c>
      <c r="F100" s="228" t="s">
        <v>906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144</v>
      </c>
      <c r="AU100" s="234" t="s">
        <v>90</v>
      </c>
      <c r="AV100" s="13" t="s">
        <v>88</v>
      </c>
      <c r="AW100" s="13" t="s">
        <v>42</v>
      </c>
      <c r="AX100" s="13" t="s">
        <v>80</v>
      </c>
      <c r="AY100" s="234" t="s">
        <v>133</v>
      </c>
    </row>
    <row r="101" s="14" customFormat="1">
      <c r="A101" s="14"/>
      <c r="B101" s="235"/>
      <c r="C101" s="236"/>
      <c r="D101" s="226" t="s">
        <v>144</v>
      </c>
      <c r="E101" s="237" t="s">
        <v>19</v>
      </c>
      <c r="F101" s="238" t="s">
        <v>90</v>
      </c>
      <c r="G101" s="236"/>
      <c r="H101" s="239">
        <v>2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144</v>
      </c>
      <c r="AU101" s="245" t="s">
        <v>90</v>
      </c>
      <c r="AV101" s="14" t="s">
        <v>90</v>
      </c>
      <c r="AW101" s="14" t="s">
        <v>42</v>
      </c>
      <c r="AX101" s="14" t="s">
        <v>80</v>
      </c>
      <c r="AY101" s="245" t="s">
        <v>133</v>
      </c>
    </row>
    <row r="102" s="15" customFormat="1">
      <c r="A102" s="15"/>
      <c r="B102" s="246"/>
      <c r="C102" s="247"/>
      <c r="D102" s="226" t="s">
        <v>144</v>
      </c>
      <c r="E102" s="248" t="s">
        <v>19</v>
      </c>
      <c r="F102" s="249" t="s">
        <v>150</v>
      </c>
      <c r="G102" s="247"/>
      <c r="H102" s="250">
        <v>4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144</v>
      </c>
      <c r="AU102" s="256" t="s">
        <v>90</v>
      </c>
      <c r="AV102" s="15" t="s">
        <v>140</v>
      </c>
      <c r="AW102" s="15" t="s">
        <v>42</v>
      </c>
      <c r="AX102" s="15" t="s">
        <v>88</v>
      </c>
      <c r="AY102" s="256" t="s">
        <v>133</v>
      </c>
    </row>
    <row r="103" s="2" customFormat="1" ht="24.15" customHeight="1">
      <c r="A103" s="40"/>
      <c r="B103" s="41"/>
      <c r="C103" s="257" t="s">
        <v>157</v>
      </c>
      <c r="D103" s="257" t="s">
        <v>231</v>
      </c>
      <c r="E103" s="258" t="s">
        <v>232</v>
      </c>
      <c r="F103" s="259" t="s">
        <v>233</v>
      </c>
      <c r="G103" s="260" t="s">
        <v>234</v>
      </c>
      <c r="H103" s="261">
        <v>0.080000000000000002</v>
      </c>
      <c r="I103" s="262"/>
      <c r="J103" s="263">
        <f>ROUND(I103*H103,2)</f>
        <v>0</v>
      </c>
      <c r="K103" s="259" t="s">
        <v>139</v>
      </c>
      <c r="L103" s="264"/>
      <c r="M103" s="265" t="s">
        <v>19</v>
      </c>
      <c r="N103" s="266" t="s">
        <v>51</v>
      </c>
      <c r="O103" s="86"/>
      <c r="P103" s="215">
        <f>O103*H103</f>
        <v>0</v>
      </c>
      <c r="Q103" s="215">
        <v>0.00050000000000000001</v>
      </c>
      <c r="R103" s="215">
        <f>Q103*H103</f>
        <v>4.0000000000000003E-05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189</v>
      </c>
      <c r="AT103" s="217" t="s">
        <v>231</v>
      </c>
      <c r="AU103" s="217" t="s">
        <v>90</v>
      </c>
      <c r="AY103" s="18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88</v>
      </c>
      <c r="BK103" s="218">
        <f>ROUND(I103*H103,2)</f>
        <v>0</v>
      </c>
      <c r="BL103" s="18" t="s">
        <v>140</v>
      </c>
      <c r="BM103" s="217" t="s">
        <v>910</v>
      </c>
    </row>
    <row r="104" s="13" customFormat="1">
      <c r="A104" s="13"/>
      <c r="B104" s="224"/>
      <c r="C104" s="225"/>
      <c r="D104" s="226" t="s">
        <v>144</v>
      </c>
      <c r="E104" s="227" t="s">
        <v>19</v>
      </c>
      <c r="F104" s="228" t="s">
        <v>145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144</v>
      </c>
      <c r="AU104" s="234" t="s">
        <v>90</v>
      </c>
      <c r="AV104" s="13" t="s">
        <v>88</v>
      </c>
      <c r="AW104" s="13" t="s">
        <v>42</v>
      </c>
      <c r="AX104" s="13" t="s">
        <v>80</v>
      </c>
      <c r="AY104" s="234" t="s">
        <v>133</v>
      </c>
    </row>
    <row r="105" s="13" customFormat="1">
      <c r="A105" s="13"/>
      <c r="B105" s="224"/>
      <c r="C105" s="225"/>
      <c r="D105" s="226" t="s">
        <v>144</v>
      </c>
      <c r="E105" s="227" t="s">
        <v>19</v>
      </c>
      <c r="F105" s="228" t="s">
        <v>911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144</v>
      </c>
      <c r="AU105" s="234" t="s">
        <v>90</v>
      </c>
      <c r="AV105" s="13" t="s">
        <v>88</v>
      </c>
      <c r="AW105" s="13" t="s">
        <v>42</v>
      </c>
      <c r="AX105" s="13" t="s">
        <v>80</v>
      </c>
      <c r="AY105" s="234" t="s">
        <v>133</v>
      </c>
    </row>
    <row r="106" s="14" customFormat="1">
      <c r="A106" s="14"/>
      <c r="B106" s="235"/>
      <c r="C106" s="236"/>
      <c r="D106" s="226" t="s">
        <v>144</v>
      </c>
      <c r="E106" s="237" t="s">
        <v>19</v>
      </c>
      <c r="F106" s="238" t="s">
        <v>912</v>
      </c>
      <c r="G106" s="236"/>
      <c r="H106" s="239">
        <v>0.040000000000000001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144</v>
      </c>
      <c r="AU106" s="245" t="s">
        <v>90</v>
      </c>
      <c r="AV106" s="14" t="s">
        <v>90</v>
      </c>
      <c r="AW106" s="14" t="s">
        <v>42</v>
      </c>
      <c r="AX106" s="14" t="s">
        <v>80</v>
      </c>
      <c r="AY106" s="245" t="s">
        <v>133</v>
      </c>
    </row>
    <row r="107" s="13" customFormat="1">
      <c r="A107" s="13"/>
      <c r="B107" s="224"/>
      <c r="C107" s="225"/>
      <c r="D107" s="226" t="s">
        <v>144</v>
      </c>
      <c r="E107" s="227" t="s">
        <v>19</v>
      </c>
      <c r="F107" s="228" t="s">
        <v>913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144</v>
      </c>
      <c r="AU107" s="234" t="s">
        <v>90</v>
      </c>
      <c r="AV107" s="13" t="s">
        <v>88</v>
      </c>
      <c r="AW107" s="13" t="s">
        <v>42</v>
      </c>
      <c r="AX107" s="13" t="s">
        <v>80</v>
      </c>
      <c r="AY107" s="234" t="s">
        <v>133</v>
      </c>
    </row>
    <row r="108" s="14" customFormat="1">
      <c r="A108" s="14"/>
      <c r="B108" s="235"/>
      <c r="C108" s="236"/>
      <c r="D108" s="226" t="s">
        <v>144</v>
      </c>
      <c r="E108" s="237" t="s">
        <v>19</v>
      </c>
      <c r="F108" s="238" t="s">
        <v>912</v>
      </c>
      <c r="G108" s="236"/>
      <c r="H108" s="239">
        <v>0.040000000000000001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144</v>
      </c>
      <c r="AU108" s="245" t="s">
        <v>90</v>
      </c>
      <c r="AV108" s="14" t="s">
        <v>90</v>
      </c>
      <c r="AW108" s="14" t="s">
        <v>42</v>
      </c>
      <c r="AX108" s="14" t="s">
        <v>80</v>
      </c>
      <c r="AY108" s="245" t="s">
        <v>133</v>
      </c>
    </row>
    <row r="109" s="15" customFormat="1">
      <c r="A109" s="15"/>
      <c r="B109" s="246"/>
      <c r="C109" s="247"/>
      <c r="D109" s="226" t="s">
        <v>144</v>
      </c>
      <c r="E109" s="248" t="s">
        <v>19</v>
      </c>
      <c r="F109" s="249" t="s">
        <v>150</v>
      </c>
      <c r="G109" s="247"/>
      <c r="H109" s="250">
        <v>0.080000000000000002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144</v>
      </c>
      <c r="AU109" s="256" t="s">
        <v>90</v>
      </c>
      <c r="AV109" s="15" t="s">
        <v>140</v>
      </c>
      <c r="AW109" s="15" t="s">
        <v>42</v>
      </c>
      <c r="AX109" s="15" t="s">
        <v>88</v>
      </c>
      <c r="AY109" s="256" t="s">
        <v>133</v>
      </c>
    </row>
    <row r="110" s="2" customFormat="1" ht="16.5" customHeight="1">
      <c r="A110" s="40"/>
      <c r="B110" s="41"/>
      <c r="C110" s="257" t="s">
        <v>140</v>
      </c>
      <c r="D110" s="257" t="s">
        <v>231</v>
      </c>
      <c r="E110" s="258" t="s">
        <v>238</v>
      </c>
      <c r="F110" s="259" t="s">
        <v>239</v>
      </c>
      <c r="G110" s="260" t="s">
        <v>218</v>
      </c>
      <c r="H110" s="261">
        <v>2.512</v>
      </c>
      <c r="I110" s="262"/>
      <c r="J110" s="263">
        <f>ROUND(I110*H110,2)</f>
        <v>0</v>
      </c>
      <c r="K110" s="259" t="s">
        <v>139</v>
      </c>
      <c r="L110" s="264"/>
      <c r="M110" s="265" t="s">
        <v>19</v>
      </c>
      <c r="N110" s="266" t="s">
        <v>51</v>
      </c>
      <c r="O110" s="86"/>
      <c r="P110" s="215">
        <f>O110*H110</f>
        <v>0</v>
      </c>
      <c r="Q110" s="215">
        <v>8.0000000000000007E-05</v>
      </c>
      <c r="R110" s="215">
        <f>Q110*H110</f>
        <v>0.00020096000000000003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189</v>
      </c>
      <c r="AT110" s="217" t="s">
        <v>231</v>
      </c>
      <c r="AU110" s="217" t="s">
        <v>90</v>
      </c>
      <c r="AY110" s="18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88</v>
      </c>
      <c r="BK110" s="218">
        <f>ROUND(I110*H110,2)</f>
        <v>0</v>
      </c>
      <c r="BL110" s="18" t="s">
        <v>140</v>
      </c>
      <c r="BM110" s="217" t="s">
        <v>914</v>
      </c>
    </row>
    <row r="111" s="13" customFormat="1">
      <c r="A111" s="13"/>
      <c r="B111" s="224"/>
      <c r="C111" s="225"/>
      <c r="D111" s="226" t="s">
        <v>144</v>
      </c>
      <c r="E111" s="227" t="s">
        <v>19</v>
      </c>
      <c r="F111" s="228" t="s">
        <v>145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144</v>
      </c>
      <c r="AU111" s="234" t="s">
        <v>90</v>
      </c>
      <c r="AV111" s="13" t="s">
        <v>88</v>
      </c>
      <c r="AW111" s="13" t="s">
        <v>42</v>
      </c>
      <c r="AX111" s="13" t="s">
        <v>80</v>
      </c>
      <c r="AY111" s="234" t="s">
        <v>133</v>
      </c>
    </row>
    <row r="112" s="13" customFormat="1">
      <c r="A112" s="13"/>
      <c r="B112" s="224"/>
      <c r="C112" s="225"/>
      <c r="D112" s="226" t="s">
        <v>144</v>
      </c>
      <c r="E112" s="227" t="s">
        <v>19</v>
      </c>
      <c r="F112" s="228" t="s">
        <v>911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144</v>
      </c>
      <c r="AU112" s="234" t="s">
        <v>90</v>
      </c>
      <c r="AV112" s="13" t="s">
        <v>88</v>
      </c>
      <c r="AW112" s="13" t="s">
        <v>42</v>
      </c>
      <c r="AX112" s="13" t="s">
        <v>80</v>
      </c>
      <c r="AY112" s="234" t="s">
        <v>133</v>
      </c>
    </row>
    <row r="113" s="14" customFormat="1">
      <c r="A113" s="14"/>
      <c r="B113" s="235"/>
      <c r="C113" s="236"/>
      <c r="D113" s="226" t="s">
        <v>144</v>
      </c>
      <c r="E113" s="237" t="s">
        <v>19</v>
      </c>
      <c r="F113" s="238" t="s">
        <v>915</v>
      </c>
      <c r="G113" s="236"/>
      <c r="H113" s="239">
        <v>1.256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144</v>
      </c>
      <c r="AU113" s="245" t="s">
        <v>90</v>
      </c>
      <c r="AV113" s="14" t="s">
        <v>90</v>
      </c>
      <c r="AW113" s="14" t="s">
        <v>42</v>
      </c>
      <c r="AX113" s="14" t="s">
        <v>80</v>
      </c>
      <c r="AY113" s="245" t="s">
        <v>133</v>
      </c>
    </row>
    <row r="114" s="13" customFormat="1">
      <c r="A114" s="13"/>
      <c r="B114" s="224"/>
      <c r="C114" s="225"/>
      <c r="D114" s="226" t="s">
        <v>144</v>
      </c>
      <c r="E114" s="227" t="s">
        <v>19</v>
      </c>
      <c r="F114" s="228" t="s">
        <v>913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144</v>
      </c>
      <c r="AU114" s="234" t="s">
        <v>90</v>
      </c>
      <c r="AV114" s="13" t="s">
        <v>88</v>
      </c>
      <c r="AW114" s="13" t="s">
        <v>42</v>
      </c>
      <c r="AX114" s="13" t="s">
        <v>80</v>
      </c>
      <c r="AY114" s="234" t="s">
        <v>133</v>
      </c>
    </row>
    <row r="115" s="14" customFormat="1">
      <c r="A115" s="14"/>
      <c r="B115" s="235"/>
      <c r="C115" s="236"/>
      <c r="D115" s="226" t="s">
        <v>144</v>
      </c>
      <c r="E115" s="237" t="s">
        <v>19</v>
      </c>
      <c r="F115" s="238" t="s">
        <v>915</v>
      </c>
      <c r="G115" s="236"/>
      <c r="H115" s="239">
        <v>1.256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144</v>
      </c>
      <c r="AU115" s="245" t="s">
        <v>90</v>
      </c>
      <c r="AV115" s="14" t="s">
        <v>90</v>
      </c>
      <c r="AW115" s="14" t="s">
        <v>42</v>
      </c>
      <c r="AX115" s="14" t="s">
        <v>80</v>
      </c>
      <c r="AY115" s="245" t="s">
        <v>133</v>
      </c>
    </row>
    <row r="116" s="15" customFormat="1">
      <c r="A116" s="15"/>
      <c r="B116" s="246"/>
      <c r="C116" s="247"/>
      <c r="D116" s="226" t="s">
        <v>144</v>
      </c>
      <c r="E116" s="248" t="s">
        <v>19</v>
      </c>
      <c r="F116" s="249" t="s">
        <v>150</v>
      </c>
      <c r="G116" s="247"/>
      <c r="H116" s="250">
        <v>2.512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144</v>
      </c>
      <c r="AU116" s="256" t="s">
        <v>90</v>
      </c>
      <c r="AV116" s="15" t="s">
        <v>140</v>
      </c>
      <c r="AW116" s="15" t="s">
        <v>42</v>
      </c>
      <c r="AX116" s="15" t="s">
        <v>88</v>
      </c>
      <c r="AY116" s="256" t="s">
        <v>133</v>
      </c>
    </row>
    <row r="117" s="12" customFormat="1" ht="25.92" customHeight="1">
      <c r="A117" s="12"/>
      <c r="B117" s="190"/>
      <c r="C117" s="191"/>
      <c r="D117" s="192" t="s">
        <v>79</v>
      </c>
      <c r="E117" s="193" t="s">
        <v>231</v>
      </c>
      <c r="F117" s="193" t="s">
        <v>297</v>
      </c>
      <c r="G117" s="191"/>
      <c r="H117" s="191"/>
      <c r="I117" s="194"/>
      <c r="J117" s="195">
        <f>BK117</f>
        <v>0</v>
      </c>
      <c r="K117" s="191"/>
      <c r="L117" s="196"/>
      <c r="M117" s="197"/>
      <c r="N117" s="198"/>
      <c r="O117" s="198"/>
      <c r="P117" s="199">
        <f>P118+P128</f>
        <v>0</v>
      </c>
      <c r="Q117" s="198"/>
      <c r="R117" s="199">
        <f>R118+R128</f>
        <v>0.0054740000000000006</v>
      </c>
      <c r="S117" s="198"/>
      <c r="T117" s="200">
        <f>T118+T128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157</v>
      </c>
      <c r="AT117" s="202" t="s">
        <v>79</v>
      </c>
      <c r="AU117" s="202" t="s">
        <v>80</v>
      </c>
      <c r="AY117" s="201" t="s">
        <v>133</v>
      </c>
      <c r="BK117" s="203">
        <f>BK118+BK128</f>
        <v>0</v>
      </c>
    </row>
    <row r="118" s="12" customFormat="1" ht="22.8" customHeight="1">
      <c r="A118" s="12"/>
      <c r="B118" s="190"/>
      <c r="C118" s="191"/>
      <c r="D118" s="192" t="s">
        <v>79</v>
      </c>
      <c r="E118" s="204" t="s">
        <v>298</v>
      </c>
      <c r="F118" s="204" t="s">
        <v>299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SUM(P119:P127)</f>
        <v>0</v>
      </c>
      <c r="Q118" s="198"/>
      <c r="R118" s="199">
        <f>SUM(R119:R127)</f>
        <v>0.0054740000000000006</v>
      </c>
      <c r="S118" s="198"/>
      <c r="T118" s="200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157</v>
      </c>
      <c r="AT118" s="202" t="s">
        <v>79</v>
      </c>
      <c r="AU118" s="202" t="s">
        <v>88</v>
      </c>
      <c r="AY118" s="201" t="s">
        <v>133</v>
      </c>
      <c r="BK118" s="203">
        <f>SUM(BK119:BK127)</f>
        <v>0</v>
      </c>
    </row>
    <row r="119" s="2" customFormat="1" ht="24.15" customHeight="1">
      <c r="A119" s="40"/>
      <c r="B119" s="41"/>
      <c r="C119" s="206" t="s">
        <v>171</v>
      </c>
      <c r="D119" s="206" t="s">
        <v>135</v>
      </c>
      <c r="E119" s="207" t="s">
        <v>355</v>
      </c>
      <c r="F119" s="208" t="s">
        <v>356</v>
      </c>
      <c r="G119" s="209" t="s">
        <v>218</v>
      </c>
      <c r="H119" s="210">
        <v>28</v>
      </c>
      <c r="I119" s="211"/>
      <c r="J119" s="212">
        <f>ROUND(I119*H119,2)</f>
        <v>0</v>
      </c>
      <c r="K119" s="208" t="s">
        <v>139</v>
      </c>
      <c r="L119" s="46"/>
      <c r="M119" s="213" t="s">
        <v>19</v>
      </c>
      <c r="N119" s="214" t="s">
        <v>51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303</v>
      </c>
      <c r="AT119" s="217" t="s">
        <v>135</v>
      </c>
      <c r="AU119" s="217" t="s">
        <v>90</v>
      </c>
      <c r="AY119" s="18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88</v>
      </c>
      <c r="BK119" s="218">
        <f>ROUND(I119*H119,2)</f>
        <v>0</v>
      </c>
      <c r="BL119" s="18" t="s">
        <v>303</v>
      </c>
      <c r="BM119" s="217" t="s">
        <v>916</v>
      </c>
    </row>
    <row r="120" s="2" customFormat="1">
      <c r="A120" s="40"/>
      <c r="B120" s="41"/>
      <c r="C120" s="42"/>
      <c r="D120" s="219" t="s">
        <v>142</v>
      </c>
      <c r="E120" s="42"/>
      <c r="F120" s="220" t="s">
        <v>358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142</v>
      </c>
      <c r="AU120" s="18" t="s">
        <v>90</v>
      </c>
    </row>
    <row r="121" s="13" customFormat="1">
      <c r="A121" s="13"/>
      <c r="B121" s="224"/>
      <c r="C121" s="225"/>
      <c r="D121" s="226" t="s">
        <v>144</v>
      </c>
      <c r="E121" s="227" t="s">
        <v>19</v>
      </c>
      <c r="F121" s="228" t="s">
        <v>306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144</v>
      </c>
      <c r="AU121" s="234" t="s">
        <v>90</v>
      </c>
      <c r="AV121" s="13" t="s">
        <v>88</v>
      </c>
      <c r="AW121" s="13" t="s">
        <v>42</v>
      </c>
      <c r="AX121" s="13" t="s">
        <v>80</v>
      </c>
      <c r="AY121" s="234" t="s">
        <v>133</v>
      </c>
    </row>
    <row r="122" s="13" customFormat="1">
      <c r="A122" s="13"/>
      <c r="B122" s="224"/>
      <c r="C122" s="225"/>
      <c r="D122" s="226" t="s">
        <v>144</v>
      </c>
      <c r="E122" s="227" t="s">
        <v>19</v>
      </c>
      <c r="F122" s="228" t="s">
        <v>917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144</v>
      </c>
      <c r="AU122" s="234" t="s">
        <v>90</v>
      </c>
      <c r="AV122" s="13" t="s">
        <v>88</v>
      </c>
      <c r="AW122" s="13" t="s">
        <v>42</v>
      </c>
      <c r="AX122" s="13" t="s">
        <v>80</v>
      </c>
      <c r="AY122" s="234" t="s">
        <v>133</v>
      </c>
    </row>
    <row r="123" s="14" customFormat="1">
      <c r="A123" s="14"/>
      <c r="B123" s="235"/>
      <c r="C123" s="236"/>
      <c r="D123" s="226" t="s">
        <v>144</v>
      </c>
      <c r="E123" s="237" t="s">
        <v>19</v>
      </c>
      <c r="F123" s="238" t="s">
        <v>319</v>
      </c>
      <c r="G123" s="236"/>
      <c r="H123" s="239">
        <v>28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144</v>
      </c>
      <c r="AU123" s="245" t="s">
        <v>90</v>
      </c>
      <c r="AV123" s="14" t="s">
        <v>90</v>
      </c>
      <c r="AW123" s="14" t="s">
        <v>42</v>
      </c>
      <c r="AX123" s="14" t="s">
        <v>88</v>
      </c>
      <c r="AY123" s="245" t="s">
        <v>133</v>
      </c>
    </row>
    <row r="124" s="2" customFormat="1" ht="16.5" customHeight="1">
      <c r="A124" s="40"/>
      <c r="B124" s="41"/>
      <c r="C124" s="257" t="s">
        <v>177</v>
      </c>
      <c r="D124" s="257" t="s">
        <v>231</v>
      </c>
      <c r="E124" s="258" t="s">
        <v>918</v>
      </c>
      <c r="F124" s="259" t="s">
        <v>919</v>
      </c>
      <c r="G124" s="260" t="s">
        <v>218</v>
      </c>
      <c r="H124" s="261">
        <v>32.200000000000003</v>
      </c>
      <c r="I124" s="262"/>
      <c r="J124" s="263">
        <f>ROUND(I124*H124,2)</f>
        <v>0</v>
      </c>
      <c r="K124" s="259" t="s">
        <v>139</v>
      </c>
      <c r="L124" s="264"/>
      <c r="M124" s="265" t="s">
        <v>19</v>
      </c>
      <c r="N124" s="266" t="s">
        <v>51</v>
      </c>
      <c r="O124" s="86"/>
      <c r="P124" s="215">
        <f>O124*H124</f>
        <v>0</v>
      </c>
      <c r="Q124" s="215">
        <v>0.00017000000000000001</v>
      </c>
      <c r="R124" s="215">
        <f>Q124*H124</f>
        <v>0.0054740000000000006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317</v>
      </c>
      <c r="AT124" s="217" t="s">
        <v>231</v>
      </c>
      <c r="AU124" s="217" t="s">
        <v>90</v>
      </c>
      <c r="AY124" s="18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88</v>
      </c>
      <c r="BK124" s="218">
        <f>ROUND(I124*H124,2)</f>
        <v>0</v>
      </c>
      <c r="BL124" s="18" t="s">
        <v>303</v>
      </c>
      <c r="BM124" s="217" t="s">
        <v>920</v>
      </c>
    </row>
    <row r="125" s="13" customFormat="1">
      <c r="A125" s="13"/>
      <c r="B125" s="224"/>
      <c r="C125" s="225"/>
      <c r="D125" s="226" t="s">
        <v>144</v>
      </c>
      <c r="E125" s="227" t="s">
        <v>19</v>
      </c>
      <c r="F125" s="228" t="s">
        <v>306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144</v>
      </c>
      <c r="AU125" s="234" t="s">
        <v>90</v>
      </c>
      <c r="AV125" s="13" t="s">
        <v>88</v>
      </c>
      <c r="AW125" s="13" t="s">
        <v>42</v>
      </c>
      <c r="AX125" s="13" t="s">
        <v>80</v>
      </c>
      <c r="AY125" s="234" t="s">
        <v>133</v>
      </c>
    </row>
    <row r="126" s="13" customFormat="1">
      <c r="A126" s="13"/>
      <c r="B126" s="224"/>
      <c r="C126" s="225"/>
      <c r="D126" s="226" t="s">
        <v>144</v>
      </c>
      <c r="E126" s="227" t="s">
        <v>19</v>
      </c>
      <c r="F126" s="228" t="s">
        <v>917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144</v>
      </c>
      <c r="AU126" s="234" t="s">
        <v>90</v>
      </c>
      <c r="AV126" s="13" t="s">
        <v>88</v>
      </c>
      <c r="AW126" s="13" t="s">
        <v>42</v>
      </c>
      <c r="AX126" s="13" t="s">
        <v>80</v>
      </c>
      <c r="AY126" s="234" t="s">
        <v>133</v>
      </c>
    </row>
    <row r="127" s="14" customFormat="1">
      <c r="A127" s="14"/>
      <c r="B127" s="235"/>
      <c r="C127" s="236"/>
      <c r="D127" s="226" t="s">
        <v>144</v>
      </c>
      <c r="E127" s="237" t="s">
        <v>19</v>
      </c>
      <c r="F127" s="238" t="s">
        <v>921</v>
      </c>
      <c r="G127" s="236"/>
      <c r="H127" s="239">
        <v>32.200000000000003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144</v>
      </c>
      <c r="AU127" s="245" t="s">
        <v>90</v>
      </c>
      <c r="AV127" s="14" t="s">
        <v>90</v>
      </c>
      <c r="AW127" s="14" t="s">
        <v>42</v>
      </c>
      <c r="AX127" s="14" t="s">
        <v>88</v>
      </c>
      <c r="AY127" s="245" t="s">
        <v>133</v>
      </c>
    </row>
    <row r="128" s="12" customFormat="1" ht="22.8" customHeight="1">
      <c r="A128" s="12"/>
      <c r="B128" s="190"/>
      <c r="C128" s="191"/>
      <c r="D128" s="192" t="s">
        <v>79</v>
      </c>
      <c r="E128" s="204" t="s">
        <v>405</v>
      </c>
      <c r="F128" s="204" t="s">
        <v>406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SUM(P129:P191)</f>
        <v>0</v>
      </c>
      <c r="Q128" s="198"/>
      <c r="R128" s="199">
        <f>SUM(R129:R191)</f>
        <v>0</v>
      </c>
      <c r="S128" s="198"/>
      <c r="T128" s="200">
        <f>SUM(T129:T191)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157</v>
      </c>
      <c r="AT128" s="202" t="s">
        <v>79</v>
      </c>
      <c r="AU128" s="202" t="s">
        <v>88</v>
      </c>
      <c r="AY128" s="201" t="s">
        <v>133</v>
      </c>
      <c r="BK128" s="203">
        <f>SUM(BK129:BK191)</f>
        <v>0</v>
      </c>
    </row>
    <row r="129" s="2" customFormat="1" ht="24.15" customHeight="1">
      <c r="A129" s="40"/>
      <c r="B129" s="41"/>
      <c r="C129" s="206" t="s">
        <v>184</v>
      </c>
      <c r="D129" s="206" t="s">
        <v>135</v>
      </c>
      <c r="E129" s="207" t="s">
        <v>426</v>
      </c>
      <c r="F129" s="208" t="s">
        <v>427</v>
      </c>
      <c r="G129" s="209" t="s">
        <v>226</v>
      </c>
      <c r="H129" s="210">
        <v>2</v>
      </c>
      <c r="I129" s="211"/>
      <c r="J129" s="212">
        <f>ROUND(I129*H129,2)</f>
        <v>0</v>
      </c>
      <c r="K129" s="208" t="s">
        <v>139</v>
      </c>
      <c r="L129" s="46"/>
      <c r="M129" s="213" t="s">
        <v>19</v>
      </c>
      <c r="N129" s="214" t="s">
        <v>51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303</v>
      </c>
      <c r="AT129" s="217" t="s">
        <v>135</v>
      </c>
      <c r="AU129" s="217" t="s">
        <v>90</v>
      </c>
      <c r="AY129" s="18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88</v>
      </c>
      <c r="BK129" s="218">
        <f>ROUND(I129*H129,2)</f>
        <v>0</v>
      </c>
      <c r="BL129" s="18" t="s">
        <v>303</v>
      </c>
      <c r="BM129" s="217" t="s">
        <v>922</v>
      </c>
    </row>
    <row r="130" s="2" customFormat="1">
      <c r="A130" s="40"/>
      <c r="B130" s="41"/>
      <c r="C130" s="42"/>
      <c r="D130" s="219" t="s">
        <v>142</v>
      </c>
      <c r="E130" s="42"/>
      <c r="F130" s="220" t="s">
        <v>429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142</v>
      </c>
      <c r="AU130" s="18" t="s">
        <v>90</v>
      </c>
    </row>
    <row r="131" s="13" customFormat="1">
      <c r="A131" s="13"/>
      <c r="B131" s="224"/>
      <c r="C131" s="225"/>
      <c r="D131" s="226" t="s">
        <v>144</v>
      </c>
      <c r="E131" s="227" t="s">
        <v>19</v>
      </c>
      <c r="F131" s="228" t="s">
        <v>306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144</v>
      </c>
      <c r="AU131" s="234" t="s">
        <v>90</v>
      </c>
      <c r="AV131" s="13" t="s">
        <v>88</v>
      </c>
      <c r="AW131" s="13" t="s">
        <v>42</v>
      </c>
      <c r="AX131" s="13" t="s">
        <v>80</v>
      </c>
      <c r="AY131" s="234" t="s">
        <v>133</v>
      </c>
    </row>
    <row r="132" s="13" customFormat="1">
      <c r="A132" s="13"/>
      <c r="B132" s="224"/>
      <c r="C132" s="225"/>
      <c r="D132" s="226" t="s">
        <v>144</v>
      </c>
      <c r="E132" s="227" t="s">
        <v>19</v>
      </c>
      <c r="F132" s="228" t="s">
        <v>923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144</v>
      </c>
      <c r="AU132" s="234" t="s">
        <v>90</v>
      </c>
      <c r="AV132" s="13" t="s">
        <v>88</v>
      </c>
      <c r="AW132" s="13" t="s">
        <v>42</v>
      </c>
      <c r="AX132" s="13" t="s">
        <v>80</v>
      </c>
      <c r="AY132" s="234" t="s">
        <v>133</v>
      </c>
    </row>
    <row r="133" s="14" customFormat="1">
      <c r="A133" s="14"/>
      <c r="B133" s="235"/>
      <c r="C133" s="236"/>
      <c r="D133" s="226" t="s">
        <v>144</v>
      </c>
      <c r="E133" s="237" t="s">
        <v>19</v>
      </c>
      <c r="F133" s="238" t="s">
        <v>924</v>
      </c>
      <c r="G133" s="236"/>
      <c r="H133" s="239">
        <v>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144</v>
      </c>
      <c r="AU133" s="245" t="s">
        <v>90</v>
      </c>
      <c r="AV133" s="14" t="s">
        <v>90</v>
      </c>
      <c r="AW133" s="14" t="s">
        <v>42</v>
      </c>
      <c r="AX133" s="14" t="s">
        <v>88</v>
      </c>
      <c r="AY133" s="245" t="s">
        <v>133</v>
      </c>
    </row>
    <row r="134" s="2" customFormat="1" ht="16.5" customHeight="1">
      <c r="A134" s="40"/>
      <c r="B134" s="41"/>
      <c r="C134" s="257" t="s">
        <v>189</v>
      </c>
      <c r="D134" s="257" t="s">
        <v>231</v>
      </c>
      <c r="E134" s="258" t="s">
        <v>433</v>
      </c>
      <c r="F134" s="259" t="s">
        <v>434</v>
      </c>
      <c r="G134" s="260" t="s">
        <v>226</v>
      </c>
      <c r="H134" s="261">
        <v>2</v>
      </c>
      <c r="I134" s="262"/>
      <c r="J134" s="263">
        <f>ROUND(I134*H134,2)</f>
        <v>0</v>
      </c>
      <c r="K134" s="259" t="s">
        <v>435</v>
      </c>
      <c r="L134" s="264"/>
      <c r="M134" s="265" t="s">
        <v>19</v>
      </c>
      <c r="N134" s="266" t="s">
        <v>51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317</v>
      </c>
      <c r="AT134" s="217" t="s">
        <v>231</v>
      </c>
      <c r="AU134" s="217" t="s">
        <v>90</v>
      </c>
      <c r="AY134" s="18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88</v>
      </c>
      <c r="BK134" s="218">
        <f>ROUND(I134*H134,2)</f>
        <v>0</v>
      </c>
      <c r="BL134" s="18" t="s">
        <v>303</v>
      </c>
      <c r="BM134" s="217" t="s">
        <v>925</v>
      </c>
    </row>
    <row r="135" s="13" customFormat="1">
      <c r="A135" s="13"/>
      <c r="B135" s="224"/>
      <c r="C135" s="225"/>
      <c r="D135" s="226" t="s">
        <v>144</v>
      </c>
      <c r="E135" s="227" t="s">
        <v>19</v>
      </c>
      <c r="F135" s="228" t="s">
        <v>306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144</v>
      </c>
      <c r="AU135" s="234" t="s">
        <v>90</v>
      </c>
      <c r="AV135" s="13" t="s">
        <v>88</v>
      </c>
      <c r="AW135" s="13" t="s">
        <v>42</v>
      </c>
      <c r="AX135" s="13" t="s">
        <v>80</v>
      </c>
      <c r="AY135" s="234" t="s">
        <v>133</v>
      </c>
    </row>
    <row r="136" s="13" customFormat="1">
      <c r="A136" s="13"/>
      <c r="B136" s="224"/>
      <c r="C136" s="225"/>
      <c r="D136" s="226" t="s">
        <v>144</v>
      </c>
      <c r="E136" s="227" t="s">
        <v>19</v>
      </c>
      <c r="F136" s="228" t="s">
        <v>923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144</v>
      </c>
      <c r="AU136" s="234" t="s">
        <v>90</v>
      </c>
      <c r="AV136" s="13" t="s">
        <v>88</v>
      </c>
      <c r="AW136" s="13" t="s">
        <v>42</v>
      </c>
      <c r="AX136" s="13" t="s">
        <v>80</v>
      </c>
      <c r="AY136" s="234" t="s">
        <v>133</v>
      </c>
    </row>
    <row r="137" s="14" customFormat="1">
      <c r="A137" s="14"/>
      <c r="B137" s="235"/>
      <c r="C137" s="236"/>
      <c r="D137" s="226" t="s">
        <v>144</v>
      </c>
      <c r="E137" s="237" t="s">
        <v>19</v>
      </c>
      <c r="F137" s="238" t="s">
        <v>924</v>
      </c>
      <c r="G137" s="236"/>
      <c r="H137" s="239">
        <v>2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144</v>
      </c>
      <c r="AU137" s="245" t="s">
        <v>90</v>
      </c>
      <c r="AV137" s="14" t="s">
        <v>90</v>
      </c>
      <c r="AW137" s="14" t="s">
        <v>42</v>
      </c>
      <c r="AX137" s="14" t="s">
        <v>88</v>
      </c>
      <c r="AY137" s="245" t="s">
        <v>133</v>
      </c>
    </row>
    <row r="138" s="2" customFormat="1" ht="16.5" customHeight="1">
      <c r="A138" s="40"/>
      <c r="B138" s="41"/>
      <c r="C138" s="206" t="s">
        <v>195</v>
      </c>
      <c r="D138" s="206" t="s">
        <v>135</v>
      </c>
      <c r="E138" s="207" t="s">
        <v>926</v>
      </c>
      <c r="F138" s="208" t="s">
        <v>927</v>
      </c>
      <c r="G138" s="209" t="s">
        <v>226</v>
      </c>
      <c r="H138" s="210">
        <v>4</v>
      </c>
      <c r="I138" s="211"/>
      <c r="J138" s="212">
        <f>ROUND(I138*H138,2)</f>
        <v>0</v>
      </c>
      <c r="K138" s="208" t="s">
        <v>435</v>
      </c>
      <c r="L138" s="46"/>
      <c r="M138" s="213" t="s">
        <v>19</v>
      </c>
      <c r="N138" s="214" t="s">
        <v>51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303</v>
      </c>
      <c r="AT138" s="217" t="s">
        <v>135</v>
      </c>
      <c r="AU138" s="217" t="s">
        <v>90</v>
      </c>
      <c r="AY138" s="18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88</v>
      </c>
      <c r="BK138" s="218">
        <f>ROUND(I138*H138,2)</f>
        <v>0</v>
      </c>
      <c r="BL138" s="18" t="s">
        <v>303</v>
      </c>
      <c r="BM138" s="217" t="s">
        <v>928</v>
      </c>
    </row>
    <row r="139" s="13" customFormat="1">
      <c r="A139" s="13"/>
      <c r="B139" s="224"/>
      <c r="C139" s="225"/>
      <c r="D139" s="226" t="s">
        <v>144</v>
      </c>
      <c r="E139" s="227" t="s">
        <v>19</v>
      </c>
      <c r="F139" s="228" t="s">
        <v>607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144</v>
      </c>
      <c r="AU139" s="234" t="s">
        <v>90</v>
      </c>
      <c r="AV139" s="13" t="s">
        <v>88</v>
      </c>
      <c r="AW139" s="13" t="s">
        <v>42</v>
      </c>
      <c r="AX139" s="13" t="s">
        <v>80</v>
      </c>
      <c r="AY139" s="234" t="s">
        <v>133</v>
      </c>
    </row>
    <row r="140" s="13" customFormat="1">
      <c r="A140" s="13"/>
      <c r="B140" s="224"/>
      <c r="C140" s="225"/>
      <c r="D140" s="226" t="s">
        <v>144</v>
      </c>
      <c r="E140" s="227" t="s">
        <v>19</v>
      </c>
      <c r="F140" s="228" t="s">
        <v>929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144</v>
      </c>
      <c r="AU140" s="234" t="s">
        <v>90</v>
      </c>
      <c r="AV140" s="13" t="s">
        <v>88</v>
      </c>
      <c r="AW140" s="13" t="s">
        <v>42</v>
      </c>
      <c r="AX140" s="13" t="s">
        <v>80</v>
      </c>
      <c r="AY140" s="234" t="s">
        <v>133</v>
      </c>
    </row>
    <row r="141" s="14" customFormat="1">
      <c r="A141" s="14"/>
      <c r="B141" s="235"/>
      <c r="C141" s="236"/>
      <c r="D141" s="226" t="s">
        <v>144</v>
      </c>
      <c r="E141" s="237" t="s">
        <v>19</v>
      </c>
      <c r="F141" s="238" t="s">
        <v>140</v>
      </c>
      <c r="G141" s="236"/>
      <c r="H141" s="239">
        <v>4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144</v>
      </c>
      <c r="AU141" s="245" t="s">
        <v>90</v>
      </c>
      <c r="AV141" s="14" t="s">
        <v>90</v>
      </c>
      <c r="AW141" s="14" t="s">
        <v>42</v>
      </c>
      <c r="AX141" s="14" t="s">
        <v>88</v>
      </c>
      <c r="AY141" s="245" t="s">
        <v>133</v>
      </c>
    </row>
    <row r="142" s="2" customFormat="1" ht="44.25" customHeight="1">
      <c r="A142" s="40"/>
      <c r="B142" s="41"/>
      <c r="C142" s="206" t="s">
        <v>200</v>
      </c>
      <c r="D142" s="206" t="s">
        <v>135</v>
      </c>
      <c r="E142" s="207" t="s">
        <v>930</v>
      </c>
      <c r="F142" s="208" t="s">
        <v>931</v>
      </c>
      <c r="G142" s="209" t="s">
        <v>226</v>
      </c>
      <c r="H142" s="210">
        <v>4</v>
      </c>
      <c r="I142" s="211"/>
      <c r="J142" s="212">
        <f>ROUND(I142*H142,2)</f>
        <v>0</v>
      </c>
      <c r="K142" s="208" t="s">
        <v>139</v>
      </c>
      <c r="L142" s="46"/>
      <c r="M142" s="213" t="s">
        <v>19</v>
      </c>
      <c r="N142" s="214" t="s">
        <v>51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303</v>
      </c>
      <c r="AT142" s="217" t="s">
        <v>135</v>
      </c>
      <c r="AU142" s="217" t="s">
        <v>90</v>
      </c>
      <c r="AY142" s="18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88</v>
      </c>
      <c r="BK142" s="218">
        <f>ROUND(I142*H142,2)</f>
        <v>0</v>
      </c>
      <c r="BL142" s="18" t="s">
        <v>303</v>
      </c>
      <c r="BM142" s="217" t="s">
        <v>932</v>
      </c>
    </row>
    <row r="143" s="2" customFormat="1">
      <c r="A143" s="40"/>
      <c r="B143" s="41"/>
      <c r="C143" s="42"/>
      <c r="D143" s="219" t="s">
        <v>142</v>
      </c>
      <c r="E143" s="42"/>
      <c r="F143" s="220" t="s">
        <v>933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142</v>
      </c>
      <c r="AU143" s="18" t="s">
        <v>90</v>
      </c>
    </row>
    <row r="144" s="13" customFormat="1">
      <c r="A144" s="13"/>
      <c r="B144" s="224"/>
      <c r="C144" s="225"/>
      <c r="D144" s="226" t="s">
        <v>144</v>
      </c>
      <c r="E144" s="227" t="s">
        <v>19</v>
      </c>
      <c r="F144" s="228" t="s">
        <v>607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144</v>
      </c>
      <c r="AU144" s="234" t="s">
        <v>90</v>
      </c>
      <c r="AV144" s="13" t="s">
        <v>88</v>
      </c>
      <c r="AW144" s="13" t="s">
        <v>42</v>
      </c>
      <c r="AX144" s="13" t="s">
        <v>80</v>
      </c>
      <c r="AY144" s="234" t="s">
        <v>133</v>
      </c>
    </row>
    <row r="145" s="13" customFormat="1">
      <c r="A145" s="13"/>
      <c r="B145" s="224"/>
      <c r="C145" s="225"/>
      <c r="D145" s="226" t="s">
        <v>144</v>
      </c>
      <c r="E145" s="227" t="s">
        <v>19</v>
      </c>
      <c r="F145" s="228" t="s">
        <v>929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144</v>
      </c>
      <c r="AU145" s="234" t="s">
        <v>90</v>
      </c>
      <c r="AV145" s="13" t="s">
        <v>88</v>
      </c>
      <c r="AW145" s="13" t="s">
        <v>42</v>
      </c>
      <c r="AX145" s="13" t="s">
        <v>80</v>
      </c>
      <c r="AY145" s="234" t="s">
        <v>133</v>
      </c>
    </row>
    <row r="146" s="14" customFormat="1">
      <c r="A146" s="14"/>
      <c r="B146" s="235"/>
      <c r="C146" s="236"/>
      <c r="D146" s="226" t="s">
        <v>144</v>
      </c>
      <c r="E146" s="237" t="s">
        <v>19</v>
      </c>
      <c r="F146" s="238" t="s">
        <v>140</v>
      </c>
      <c r="G146" s="236"/>
      <c r="H146" s="239">
        <v>4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144</v>
      </c>
      <c r="AU146" s="245" t="s">
        <v>90</v>
      </c>
      <c r="AV146" s="14" t="s">
        <v>90</v>
      </c>
      <c r="AW146" s="14" t="s">
        <v>42</v>
      </c>
      <c r="AX146" s="14" t="s">
        <v>88</v>
      </c>
      <c r="AY146" s="245" t="s">
        <v>133</v>
      </c>
    </row>
    <row r="147" s="2" customFormat="1" ht="16.5" customHeight="1">
      <c r="A147" s="40"/>
      <c r="B147" s="41"/>
      <c r="C147" s="206" t="s">
        <v>205</v>
      </c>
      <c r="D147" s="206" t="s">
        <v>135</v>
      </c>
      <c r="E147" s="207" t="s">
        <v>934</v>
      </c>
      <c r="F147" s="208" t="s">
        <v>935</v>
      </c>
      <c r="G147" s="209" t="s">
        <v>226</v>
      </c>
      <c r="H147" s="210">
        <v>4</v>
      </c>
      <c r="I147" s="211"/>
      <c r="J147" s="212">
        <f>ROUND(I147*H147,2)</f>
        <v>0</v>
      </c>
      <c r="K147" s="208" t="s">
        <v>139</v>
      </c>
      <c r="L147" s="46"/>
      <c r="M147" s="213" t="s">
        <v>19</v>
      </c>
      <c r="N147" s="214" t="s">
        <v>51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303</v>
      </c>
      <c r="AT147" s="217" t="s">
        <v>135</v>
      </c>
      <c r="AU147" s="217" t="s">
        <v>90</v>
      </c>
      <c r="AY147" s="18" t="s">
        <v>133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88</v>
      </c>
      <c r="BK147" s="218">
        <f>ROUND(I147*H147,2)</f>
        <v>0</v>
      </c>
      <c r="BL147" s="18" t="s">
        <v>303</v>
      </c>
      <c r="BM147" s="217" t="s">
        <v>936</v>
      </c>
    </row>
    <row r="148" s="2" customFormat="1">
      <c r="A148" s="40"/>
      <c r="B148" s="41"/>
      <c r="C148" s="42"/>
      <c r="D148" s="219" t="s">
        <v>142</v>
      </c>
      <c r="E148" s="42"/>
      <c r="F148" s="220" t="s">
        <v>937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142</v>
      </c>
      <c r="AU148" s="18" t="s">
        <v>90</v>
      </c>
    </row>
    <row r="149" s="13" customFormat="1">
      <c r="A149" s="13"/>
      <c r="B149" s="224"/>
      <c r="C149" s="225"/>
      <c r="D149" s="226" t="s">
        <v>144</v>
      </c>
      <c r="E149" s="227" t="s">
        <v>19</v>
      </c>
      <c r="F149" s="228" t="s">
        <v>607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144</v>
      </c>
      <c r="AU149" s="234" t="s">
        <v>90</v>
      </c>
      <c r="AV149" s="13" t="s">
        <v>88</v>
      </c>
      <c r="AW149" s="13" t="s">
        <v>42</v>
      </c>
      <c r="AX149" s="13" t="s">
        <v>80</v>
      </c>
      <c r="AY149" s="234" t="s">
        <v>133</v>
      </c>
    </row>
    <row r="150" s="13" customFormat="1">
      <c r="A150" s="13"/>
      <c r="B150" s="224"/>
      <c r="C150" s="225"/>
      <c r="D150" s="226" t="s">
        <v>144</v>
      </c>
      <c r="E150" s="227" t="s">
        <v>19</v>
      </c>
      <c r="F150" s="228" t="s">
        <v>929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144</v>
      </c>
      <c r="AU150" s="234" t="s">
        <v>90</v>
      </c>
      <c r="AV150" s="13" t="s">
        <v>88</v>
      </c>
      <c r="AW150" s="13" t="s">
        <v>42</v>
      </c>
      <c r="AX150" s="13" t="s">
        <v>80</v>
      </c>
      <c r="AY150" s="234" t="s">
        <v>133</v>
      </c>
    </row>
    <row r="151" s="14" customFormat="1">
      <c r="A151" s="14"/>
      <c r="B151" s="235"/>
      <c r="C151" s="236"/>
      <c r="D151" s="226" t="s">
        <v>144</v>
      </c>
      <c r="E151" s="237" t="s">
        <v>19</v>
      </c>
      <c r="F151" s="238" t="s">
        <v>140</v>
      </c>
      <c r="G151" s="236"/>
      <c r="H151" s="239">
        <v>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144</v>
      </c>
      <c r="AU151" s="245" t="s">
        <v>90</v>
      </c>
      <c r="AV151" s="14" t="s">
        <v>90</v>
      </c>
      <c r="AW151" s="14" t="s">
        <v>42</v>
      </c>
      <c r="AX151" s="14" t="s">
        <v>88</v>
      </c>
      <c r="AY151" s="245" t="s">
        <v>133</v>
      </c>
    </row>
    <row r="152" s="2" customFormat="1" ht="16.5" customHeight="1">
      <c r="A152" s="40"/>
      <c r="B152" s="41"/>
      <c r="C152" s="206" t="s">
        <v>210</v>
      </c>
      <c r="D152" s="206" t="s">
        <v>135</v>
      </c>
      <c r="E152" s="207" t="s">
        <v>938</v>
      </c>
      <c r="F152" s="208" t="s">
        <v>939</v>
      </c>
      <c r="G152" s="209" t="s">
        <v>226</v>
      </c>
      <c r="H152" s="210">
        <v>1</v>
      </c>
      <c r="I152" s="211"/>
      <c r="J152" s="212">
        <f>ROUND(I152*H152,2)</f>
        <v>0</v>
      </c>
      <c r="K152" s="208" t="s">
        <v>139</v>
      </c>
      <c r="L152" s="46"/>
      <c r="M152" s="213" t="s">
        <v>19</v>
      </c>
      <c r="N152" s="214" t="s">
        <v>51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303</v>
      </c>
      <c r="AT152" s="217" t="s">
        <v>135</v>
      </c>
      <c r="AU152" s="217" t="s">
        <v>90</v>
      </c>
      <c r="AY152" s="18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88</v>
      </c>
      <c r="BK152" s="218">
        <f>ROUND(I152*H152,2)</f>
        <v>0</v>
      </c>
      <c r="BL152" s="18" t="s">
        <v>303</v>
      </c>
      <c r="BM152" s="217" t="s">
        <v>940</v>
      </c>
    </row>
    <row r="153" s="2" customFormat="1">
      <c r="A153" s="40"/>
      <c r="B153" s="41"/>
      <c r="C153" s="42"/>
      <c r="D153" s="219" t="s">
        <v>142</v>
      </c>
      <c r="E153" s="42"/>
      <c r="F153" s="220" t="s">
        <v>941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142</v>
      </c>
      <c r="AU153" s="18" t="s">
        <v>90</v>
      </c>
    </row>
    <row r="154" s="13" customFormat="1">
      <c r="A154" s="13"/>
      <c r="B154" s="224"/>
      <c r="C154" s="225"/>
      <c r="D154" s="226" t="s">
        <v>144</v>
      </c>
      <c r="E154" s="227" t="s">
        <v>19</v>
      </c>
      <c r="F154" s="228" t="s">
        <v>607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144</v>
      </c>
      <c r="AU154" s="234" t="s">
        <v>90</v>
      </c>
      <c r="AV154" s="13" t="s">
        <v>88</v>
      </c>
      <c r="AW154" s="13" t="s">
        <v>42</v>
      </c>
      <c r="AX154" s="13" t="s">
        <v>80</v>
      </c>
      <c r="AY154" s="234" t="s">
        <v>133</v>
      </c>
    </row>
    <row r="155" s="13" customFormat="1">
      <c r="A155" s="13"/>
      <c r="B155" s="224"/>
      <c r="C155" s="225"/>
      <c r="D155" s="226" t="s">
        <v>144</v>
      </c>
      <c r="E155" s="227" t="s">
        <v>19</v>
      </c>
      <c r="F155" s="228" t="s">
        <v>942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144</v>
      </c>
      <c r="AU155" s="234" t="s">
        <v>90</v>
      </c>
      <c r="AV155" s="13" t="s">
        <v>88</v>
      </c>
      <c r="AW155" s="13" t="s">
        <v>42</v>
      </c>
      <c r="AX155" s="13" t="s">
        <v>80</v>
      </c>
      <c r="AY155" s="234" t="s">
        <v>133</v>
      </c>
    </row>
    <row r="156" s="14" customFormat="1">
      <c r="A156" s="14"/>
      <c r="B156" s="235"/>
      <c r="C156" s="236"/>
      <c r="D156" s="226" t="s">
        <v>144</v>
      </c>
      <c r="E156" s="237" t="s">
        <v>19</v>
      </c>
      <c r="F156" s="238" t="s">
        <v>88</v>
      </c>
      <c r="G156" s="236"/>
      <c r="H156" s="239">
        <v>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144</v>
      </c>
      <c r="AU156" s="245" t="s">
        <v>90</v>
      </c>
      <c r="AV156" s="14" t="s">
        <v>90</v>
      </c>
      <c r="AW156" s="14" t="s">
        <v>42</v>
      </c>
      <c r="AX156" s="14" t="s">
        <v>88</v>
      </c>
      <c r="AY156" s="245" t="s">
        <v>133</v>
      </c>
    </row>
    <row r="157" s="13" customFormat="1">
      <c r="A157" s="13"/>
      <c r="B157" s="224"/>
      <c r="C157" s="225"/>
      <c r="D157" s="226" t="s">
        <v>144</v>
      </c>
      <c r="E157" s="227" t="s">
        <v>19</v>
      </c>
      <c r="F157" s="228" t="s">
        <v>943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144</v>
      </c>
      <c r="AU157" s="234" t="s">
        <v>90</v>
      </c>
      <c r="AV157" s="13" t="s">
        <v>88</v>
      </c>
      <c r="AW157" s="13" t="s">
        <v>42</v>
      </c>
      <c r="AX157" s="13" t="s">
        <v>80</v>
      </c>
      <c r="AY157" s="234" t="s">
        <v>133</v>
      </c>
    </row>
    <row r="158" s="13" customFormat="1">
      <c r="A158" s="13"/>
      <c r="B158" s="224"/>
      <c r="C158" s="225"/>
      <c r="D158" s="226" t="s">
        <v>144</v>
      </c>
      <c r="E158" s="227" t="s">
        <v>19</v>
      </c>
      <c r="F158" s="228" t="s">
        <v>944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144</v>
      </c>
      <c r="AU158" s="234" t="s">
        <v>90</v>
      </c>
      <c r="AV158" s="13" t="s">
        <v>88</v>
      </c>
      <c r="AW158" s="13" t="s">
        <v>42</v>
      </c>
      <c r="AX158" s="13" t="s">
        <v>80</v>
      </c>
      <c r="AY158" s="234" t="s">
        <v>133</v>
      </c>
    </row>
    <row r="159" s="13" customFormat="1">
      <c r="A159" s="13"/>
      <c r="B159" s="224"/>
      <c r="C159" s="225"/>
      <c r="D159" s="226" t="s">
        <v>144</v>
      </c>
      <c r="E159" s="227" t="s">
        <v>19</v>
      </c>
      <c r="F159" s="228" t="s">
        <v>945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144</v>
      </c>
      <c r="AU159" s="234" t="s">
        <v>90</v>
      </c>
      <c r="AV159" s="13" t="s">
        <v>88</v>
      </c>
      <c r="AW159" s="13" t="s">
        <v>42</v>
      </c>
      <c r="AX159" s="13" t="s">
        <v>80</v>
      </c>
      <c r="AY159" s="234" t="s">
        <v>133</v>
      </c>
    </row>
    <row r="160" s="13" customFormat="1">
      <c r="A160" s="13"/>
      <c r="B160" s="224"/>
      <c r="C160" s="225"/>
      <c r="D160" s="226" t="s">
        <v>144</v>
      </c>
      <c r="E160" s="227" t="s">
        <v>19</v>
      </c>
      <c r="F160" s="228" t="s">
        <v>946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144</v>
      </c>
      <c r="AU160" s="234" t="s">
        <v>90</v>
      </c>
      <c r="AV160" s="13" t="s">
        <v>88</v>
      </c>
      <c r="AW160" s="13" t="s">
        <v>42</v>
      </c>
      <c r="AX160" s="13" t="s">
        <v>80</v>
      </c>
      <c r="AY160" s="234" t="s">
        <v>133</v>
      </c>
    </row>
    <row r="161" s="13" customFormat="1">
      <c r="A161" s="13"/>
      <c r="B161" s="224"/>
      <c r="C161" s="225"/>
      <c r="D161" s="226" t="s">
        <v>144</v>
      </c>
      <c r="E161" s="227" t="s">
        <v>19</v>
      </c>
      <c r="F161" s="228" t="s">
        <v>947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144</v>
      </c>
      <c r="AU161" s="234" t="s">
        <v>90</v>
      </c>
      <c r="AV161" s="13" t="s">
        <v>88</v>
      </c>
      <c r="AW161" s="13" t="s">
        <v>42</v>
      </c>
      <c r="AX161" s="13" t="s">
        <v>80</v>
      </c>
      <c r="AY161" s="234" t="s">
        <v>133</v>
      </c>
    </row>
    <row r="162" s="13" customFormat="1">
      <c r="A162" s="13"/>
      <c r="B162" s="224"/>
      <c r="C162" s="225"/>
      <c r="D162" s="226" t="s">
        <v>144</v>
      </c>
      <c r="E162" s="227" t="s">
        <v>19</v>
      </c>
      <c r="F162" s="228" t="s">
        <v>948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144</v>
      </c>
      <c r="AU162" s="234" t="s">
        <v>90</v>
      </c>
      <c r="AV162" s="13" t="s">
        <v>88</v>
      </c>
      <c r="AW162" s="13" t="s">
        <v>42</v>
      </c>
      <c r="AX162" s="13" t="s">
        <v>80</v>
      </c>
      <c r="AY162" s="234" t="s">
        <v>133</v>
      </c>
    </row>
    <row r="163" s="2" customFormat="1" ht="16.5" customHeight="1">
      <c r="A163" s="40"/>
      <c r="B163" s="41"/>
      <c r="C163" s="257" t="s">
        <v>215</v>
      </c>
      <c r="D163" s="257" t="s">
        <v>231</v>
      </c>
      <c r="E163" s="258" t="s">
        <v>949</v>
      </c>
      <c r="F163" s="259" t="s">
        <v>950</v>
      </c>
      <c r="G163" s="260" t="s">
        <v>226</v>
      </c>
      <c r="H163" s="261">
        <v>1</v>
      </c>
      <c r="I163" s="262"/>
      <c r="J163" s="263">
        <f>ROUND(I163*H163,2)</f>
        <v>0</v>
      </c>
      <c r="K163" s="259" t="s">
        <v>435</v>
      </c>
      <c r="L163" s="264"/>
      <c r="M163" s="265" t="s">
        <v>19</v>
      </c>
      <c r="N163" s="266" t="s">
        <v>51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317</v>
      </c>
      <c r="AT163" s="217" t="s">
        <v>231</v>
      </c>
      <c r="AU163" s="217" t="s">
        <v>90</v>
      </c>
      <c r="AY163" s="18" t="s">
        <v>133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88</v>
      </c>
      <c r="BK163" s="218">
        <f>ROUND(I163*H163,2)</f>
        <v>0</v>
      </c>
      <c r="BL163" s="18" t="s">
        <v>303</v>
      </c>
      <c r="BM163" s="217" t="s">
        <v>951</v>
      </c>
    </row>
    <row r="164" s="13" customFormat="1">
      <c r="A164" s="13"/>
      <c r="B164" s="224"/>
      <c r="C164" s="225"/>
      <c r="D164" s="226" t="s">
        <v>144</v>
      </c>
      <c r="E164" s="227" t="s">
        <v>19</v>
      </c>
      <c r="F164" s="228" t="s">
        <v>607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144</v>
      </c>
      <c r="AU164" s="234" t="s">
        <v>90</v>
      </c>
      <c r="AV164" s="13" t="s">
        <v>88</v>
      </c>
      <c r="AW164" s="13" t="s">
        <v>42</v>
      </c>
      <c r="AX164" s="13" t="s">
        <v>80</v>
      </c>
      <c r="AY164" s="234" t="s">
        <v>133</v>
      </c>
    </row>
    <row r="165" s="13" customFormat="1">
      <c r="A165" s="13"/>
      <c r="B165" s="224"/>
      <c r="C165" s="225"/>
      <c r="D165" s="226" t="s">
        <v>144</v>
      </c>
      <c r="E165" s="227" t="s">
        <v>19</v>
      </c>
      <c r="F165" s="228" t="s">
        <v>942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144</v>
      </c>
      <c r="AU165" s="234" t="s">
        <v>90</v>
      </c>
      <c r="AV165" s="13" t="s">
        <v>88</v>
      </c>
      <c r="AW165" s="13" t="s">
        <v>42</v>
      </c>
      <c r="AX165" s="13" t="s">
        <v>80</v>
      </c>
      <c r="AY165" s="234" t="s">
        <v>133</v>
      </c>
    </row>
    <row r="166" s="14" customFormat="1">
      <c r="A166" s="14"/>
      <c r="B166" s="235"/>
      <c r="C166" s="236"/>
      <c r="D166" s="226" t="s">
        <v>144</v>
      </c>
      <c r="E166" s="237" t="s">
        <v>19</v>
      </c>
      <c r="F166" s="238" t="s">
        <v>88</v>
      </c>
      <c r="G166" s="236"/>
      <c r="H166" s="239">
        <v>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144</v>
      </c>
      <c r="AU166" s="245" t="s">
        <v>90</v>
      </c>
      <c r="AV166" s="14" t="s">
        <v>90</v>
      </c>
      <c r="AW166" s="14" t="s">
        <v>42</v>
      </c>
      <c r="AX166" s="14" t="s">
        <v>88</v>
      </c>
      <c r="AY166" s="245" t="s">
        <v>133</v>
      </c>
    </row>
    <row r="167" s="13" customFormat="1">
      <c r="A167" s="13"/>
      <c r="B167" s="224"/>
      <c r="C167" s="225"/>
      <c r="D167" s="226" t="s">
        <v>144</v>
      </c>
      <c r="E167" s="227" t="s">
        <v>19</v>
      </c>
      <c r="F167" s="228" t="s">
        <v>943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144</v>
      </c>
      <c r="AU167" s="234" t="s">
        <v>90</v>
      </c>
      <c r="AV167" s="13" t="s">
        <v>88</v>
      </c>
      <c r="AW167" s="13" t="s">
        <v>42</v>
      </c>
      <c r="AX167" s="13" t="s">
        <v>80</v>
      </c>
      <c r="AY167" s="234" t="s">
        <v>133</v>
      </c>
    </row>
    <row r="168" s="13" customFormat="1">
      <c r="A168" s="13"/>
      <c r="B168" s="224"/>
      <c r="C168" s="225"/>
      <c r="D168" s="226" t="s">
        <v>144</v>
      </c>
      <c r="E168" s="227" t="s">
        <v>19</v>
      </c>
      <c r="F168" s="228" t="s">
        <v>952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144</v>
      </c>
      <c r="AU168" s="234" t="s">
        <v>90</v>
      </c>
      <c r="AV168" s="13" t="s">
        <v>88</v>
      </c>
      <c r="AW168" s="13" t="s">
        <v>42</v>
      </c>
      <c r="AX168" s="13" t="s">
        <v>80</v>
      </c>
      <c r="AY168" s="234" t="s">
        <v>133</v>
      </c>
    </row>
    <row r="169" s="13" customFormat="1">
      <c r="A169" s="13"/>
      <c r="B169" s="224"/>
      <c r="C169" s="225"/>
      <c r="D169" s="226" t="s">
        <v>144</v>
      </c>
      <c r="E169" s="227" t="s">
        <v>19</v>
      </c>
      <c r="F169" s="228" t="s">
        <v>953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144</v>
      </c>
      <c r="AU169" s="234" t="s">
        <v>90</v>
      </c>
      <c r="AV169" s="13" t="s">
        <v>88</v>
      </c>
      <c r="AW169" s="13" t="s">
        <v>42</v>
      </c>
      <c r="AX169" s="13" t="s">
        <v>80</v>
      </c>
      <c r="AY169" s="234" t="s">
        <v>133</v>
      </c>
    </row>
    <row r="170" s="13" customFormat="1">
      <c r="A170" s="13"/>
      <c r="B170" s="224"/>
      <c r="C170" s="225"/>
      <c r="D170" s="226" t="s">
        <v>144</v>
      </c>
      <c r="E170" s="227" t="s">
        <v>19</v>
      </c>
      <c r="F170" s="228" t="s">
        <v>954</v>
      </c>
      <c r="G170" s="225"/>
      <c r="H170" s="227" t="s">
        <v>19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144</v>
      </c>
      <c r="AU170" s="234" t="s">
        <v>90</v>
      </c>
      <c r="AV170" s="13" t="s">
        <v>88</v>
      </c>
      <c r="AW170" s="13" t="s">
        <v>42</v>
      </c>
      <c r="AX170" s="13" t="s">
        <v>80</v>
      </c>
      <c r="AY170" s="234" t="s">
        <v>133</v>
      </c>
    </row>
    <row r="171" s="13" customFormat="1">
      <c r="A171" s="13"/>
      <c r="B171" s="224"/>
      <c r="C171" s="225"/>
      <c r="D171" s="226" t="s">
        <v>144</v>
      </c>
      <c r="E171" s="227" t="s">
        <v>19</v>
      </c>
      <c r="F171" s="228" t="s">
        <v>955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144</v>
      </c>
      <c r="AU171" s="234" t="s">
        <v>90</v>
      </c>
      <c r="AV171" s="13" t="s">
        <v>88</v>
      </c>
      <c r="AW171" s="13" t="s">
        <v>42</v>
      </c>
      <c r="AX171" s="13" t="s">
        <v>80</v>
      </c>
      <c r="AY171" s="234" t="s">
        <v>133</v>
      </c>
    </row>
    <row r="172" s="13" customFormat="1">
      <c r="A172" s="13"/>
      <c r="B172" s="224"/>
      <c r="C172" s="225"/>
      <c r="D172" s="226" t="s">
        <v>144</v>
      </c>
      <c r="E172" s="227" t="s">
        <v>19</v>
      </c>
      <c r="F172" s="228" t="s">
        <v>956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144</v>
      </c>
      <c r="AU172" s="234" t="s">
        <v>90</v>
      </c>
      <c r="AV172" s="13" t="s">
        <v>88</v>
      </c>
      <c r="AW172" s="13" t="s">
        <v>42</v>
      </c>
      <c r="AX172" s="13" t="s">
        <v>80</v>
      </c>
      <c r="AY172" s="234" t="s">
        <v>133</v>
      </c>
    </row>
    <row r="173" s="2" customFormat="1" ht="16.5" customHeight="1">
      <c r="A173" s="40"/>
      <c r="B173" s="41"/>
      <c r="C173" s="257" t="s">
        <v>223</v>
      </c>
      <c r="D173" s="257" t="s">
        <v>231</v>
      </c>
      <c r="E173" s="258" t="s">
        <v>957</v>
      </c>
      <c r="F173" s="259" t="s">
        <v>958</v>
      </c>
      <c r="G173" s="260" t="s">
        <v>226</v>
      </c>
      <c r="H173" s="261">
        <v>1</v>
      </c>
      <c r="I173" s="262"/>
      <c r="J173" s="263">
        <f>ROUND(I173*H173,2)</f>
        <v>0</v>
      </c>
      <c r="K173" s="259" t="s">
        <v>435</v>
      </c>
      <c r="L173" s="264"/>
      <c r="M173" s="265" t="s">
        <v>19</v>
      </c>
      <c r="N173" s="266" t="s">
        <v>51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317</v>
      </c>
      <c r="AT173" s="217" t="s">
        <v>231</v>
      </c>
      <c r="AU173" s="217" t="s">
        <v>90</v>
      </c>
      <c r="AY173" s="18" t="s">
        <v>133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88</v>
      </c>
      <c r="BK173" s="218">
        <f>ROUND(I173*H173,2)</f>
        <v>0</v>
      </c>
      <c r="BL173" s="18" t="s">
        <v>303</v>
      </c>
      <c r="BM173" s="217" t="s">
        <v>959</v>
      </c>
    </row>
    <row r="174" s="13" customFormat="1">
      <c r="A174" s="13"/>
      <c r="B174" s="224"/>
      <c r="C174" s="225"/>
      <c r="D174" s="226" t="s">
        <v>144</v>
      </c>
      <c r="E174" s="227" t="s">
        <v>19</v>
      </c>
      <c r="F174" s="228" t="s">
        <v>607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144</v>
      </c>
      <c r="AU174" s="234" t="s">
        <v>90</v>
      </c>
      <c r="AV174" s="13" t="s">
        <v>88</v>
      </c>
      <c r="AW174" s="13" t="s">
        <v>42</v>
      </c>
      <c r="AX174" s="13" t="s">
        <v>80</v>
      </c>
      <c r="AY174" s="234" t="s">
        <v>133</v>
      </c>
    </row>
    <row r="175" s="13" customFormat="1">
      <c r="A175" s="13"/>
      <c r="B175" s="224"/>
      <c r="C175" s="225"/>
      <c r="D175" s="226" t="s">
        <v>144</v>
      </c>
      <c r="E175" s="227" t="s">
        <v>19</v>
      </c>
      <c r="F175" s="228" t="s">
        <v>960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144</v>
      </c>
      <c r="AU175" s="234" t="s">
        <v>90</v>
      </c>
      <c r="AV175" s="13" t="s">
        <v>88</v>
      </c>
      <c r="AW175" s="13" t="s">
        <v>42</v>
      </c>
      <c r="AX175" s="13" t="s">
        <v>80</v>
      </c>
      <c r="AY175" s="234" t="s">
        <v>133</v>
      </c>
    </row>
    <row r="176" s="14" customFormat="1">
      <c r="A176" s="14"/>
      <c r="B176" s="235"/>
      <c r="C176" s="236"/>
      <c r="D176" s="226" t="s">
        <v>144</v>
      </c>
      <c r="E176" s="237" t="s">
        <v>19</v>
      </c>
      <c r="F176" s="238" t="s">
        <v>88</v>
      </c>
      <c r="G176" s="236"/>
      <c r="H176" s="239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144</v>
      </c>
      <c r="AU176" s="245" t="s">
        <v>90</v>
      </c>
      <c r="AV176" s="14" t="s">
        <v>90</v>
      </c>
      <c r="AW176" s="14" t="s">
        <v>42</v>
      </c>
      <c r="AX176" s="14" t="s">
        <v>88</v>
      </c>
      <c r="AY176" s="245" t="s">
        <v>133</v>
      </c>
    </row>
    <row r="177" s="2" customFormat="1" ht="16.5" customHeight="1">
      <c r="A177" s="40"/>
      <c r="B177" s="41"/>
      <c r="C177" s="257" t="s">
        <v>8</v>
      </c>
      <c r="D177" s="257" t="s">
        <v>231</v>
      </c>
      <c r="E177" s="258" t="s">
        <v>961</v>
      </c>
      <c r="F177" s="259" t="s">
        <v>962</v>
      </c>
      <c r="G177" s="260" t="s">
        <v>226</v>
      </c>
      <c r="H177" s="261">
        <v>1</v>
      </c>
      <c r="I177" s="262"/>
      <c r="J177" s="263">
        <f>ROUND(I177*H177,2)</f>
        <v>0</v>
      </c>
      <c r="K177" s="259" t="s">
        <v>435</v>
      </c>
      <c r="L177" s="264"/>
      <c r="M177" s="265" t="s">
        <v>19</v>
      </c>
      <c r="N177" s="266" t="s">
        <v>51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317</v>
      </c>
      <c r="AT177" s="217" t="s">
        <v>231</v>
      </c>
      <c r="AU177" s="217" t="s">
        <v>90</v>
      </c>
      <c r="AY177" s="18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88</v>
      </c>
      <c r="BK177" s="218">
        <f>ROUND(I177*H177,2)</f>
        <v>0</v>
      </c>
      <c r="BL177" s="18" t="s">
        <v>303</v>
      </c>
      <c r="BM177" s="217" t="s">
        <v>963</v>
      </c>
    </row>
    <row r="178" s="13" customFormat="1">
      <c r="A178" s="13"/>
      <c r="B178" s="224"/>
      <c r="C178" s="225"/>
      <c r="D178" s="226" t="s">
        <v>144</v>
      </c>
      <c r="E178" s="227" t="s">
        <v>19</v>
      </c>
      <c r="F178" s="228" t="s">
        <v>607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144</v>
      </c>
      <c r="AU178" s="234" t="s">
        <v>90</v>
      </c>
      <c r="AV178" s="13" t="s">
        <v>88</v>
      </c>
      <c r="AW178" s="13" t="s">
        <v>42</v>
      </c>
      <c r="AX178" s="13" t="s">
        <v>80</v>
      </c>
      <c r="AY178" s="234" t="s">
        <v>133</v>
      </c>
    </row>
    <row r="179" s="13" customFormat="1">
      <c r="A179" s="13"/>
      <c r="B179" s="224"/>
      <c r="C179" s="225"/>
      <c r="D179" s="226" t="s">
        <v>144</v>
      </c>
      <c r="E179" s="227" t="s">
        <v>19</v>
      </c>
      <c r="F179" s="228" t="s">
        <v>960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144</v>
      </c>
      <c r="AU179" s="234" t="s">
        <v>90</v>
      </c>
      <c r="AV179" s="13" t="s">
        <v>88</v>
      </c>
      <c r="AW179" s="13" t="s">
        <v>42</v>
      </c>
      <c r="AX179" s="13" t="s">
        <v>80</v>
      </c>
      <c r="AY179" s="234" t="s">
        <v>133</v>
      </c>
    </row>
    <row r="180" s="14" customFormat="1">
      <c r="A180" s="14"/>
      <c r="B180" s="235"/>
      <c r="C180" s="236"/>
      <c r="D180" s="226" t="s">
        <v>144</v>
      </c>
      <c r="E180" s="237" t="s">
        <v>19</v>
      </c>
      <c r="F180" s="238" t="s">
        <v>88</v>
      </c>
      <c r="G180" s="236"/>
      <c r="H180" s="239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144</v>
      </c>
      <c r="AU180" s="245" t="s">
        <v>90</v>
      </c>
      <c r="AV180" s="14" t="s">
        <v>90</v>
      </c>
      <c r="AW180" s="14" t="s">
        <v>42</v>
      </c>
      <c r="AX180" s="14" t="s">
        <v>88</v>
      </c>
      <c r="AY180" s="245" t="s">
        <v>133</v>
      </c>
    </row>
    <row r="181" s="2" customFormat="1" ht="16.5" customHeight="1">
      <c r="A181" s="40"/>
      <c r="B181" s="41"/>
      <c r="C181" s="206" t="s">
        <v>237</v>
      </c>
      <c r="D181" s="206" t="s">
        <v>135</v>
      </c>
      <c r="E181" s="207" t="s">
        <v>964</v>
      </c>
      <c r="F181" s="208" t="s">
        <v>965</v>
      </c>
      <c r="G181" s="209" t="s">
        <v>226</v>
      </c>
      <c r="H181" s="210">
        <v>1</v>
      </c>
      <c r="I181" s="211"/>
      <c r="J181" s="212">
        <f>ROUND(I181*H181,2)</f>
        <v>0</v>
      </c>
      <c r="K181" s="208" t="s">
        <v>139</v>
      </c>
      <c r="L181" s="46"/>
      <c r="M181" s="213" t="s">
        <v>19</v>
      </c>
      <c r="N181" s="214" t="s">
        <v>51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303</v>
      </c>
      <c r="AT181" s="217" t="s">
        <v>135</v>
      </c>
      <c r="AU181" s="217" t="s">
        <v>90</v>
      </c>
      <c r="AY181" s="18" t="s">
        <v>133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88</v>
      </c>
      <c r="BK181" s="218">
        <f>ROUND(I181*H181,2)</f>
        <v>0</v>
      </c>
      <c r="BL181" s="18" t="s">
        <v>303</v>
      </c>
      <c r="BM181" s="217" t="s">
        <v>966</v>
      </c>
    </row>
    <row r="182" s="2" customFormat="1">
      <c r="A182" s="40"/>
      <c r="B182" s="41"/>
      <c r="C182" s="42"/>
      <c r="D182" s="219" t="s">
        <v>142</v>
      </c>
      <c r="E182" s="42"/>
      <c r="F182" s="220" t="s">
        <v>967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142</v>
      </c>
      <c r="AU182" s="18" t="s">
        <v>90</v>
      </c>
    </row>
    <row r="183" s="13" customFormat="1">
      <c r="A183" s="13"/>
      <c r="B183" s="224"/>
      <c r="C183" s="225"/>
      <c r="D183" s="226" t="s">
        <v>144</v>
      </c>
      <c r="E183" s="227" t="s">
        <v>19</v>
      </c>
      <c r="F183" s="228" t="s">
        <v>607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144</v>
      </c>
      <c r="AU183" s="234" t="s">
        <v>90</v>
      </c>
      <c r="AV183" s="13" t="s">
        <v>88</v>
      </c>
      <c r="AW183" s="13" t="s">
        <v>42</v>
      </c>
      <c r="AX183" s="13" t="s">
        <v>80</v>
      </c>
      <c r="AY183" s="234" t="s">
        <v>133</v>
      </c>
    </row>
    <row r="184" s="13" customFormat="1">
      <c r="A184" s="13"/>
      <c r="B184" s="224"/>
      <c r="C184" s="225"/>
      <c r="D184" s="226" t="s">
        <v>144</v>
      </c>
      <c r="E184" s="227" t="s">
        <v>19</v>
      </c>
      <c r="F184" s="228" t="s">
        <v>968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144</v>
      </c>
      <c r="AU184" s="234" t="s">
        <v>90</v>
      </c>
      <c r="AV184" s="13" t="s">
        <v>88</v>
      </c>
      <c r="AW184" s="13" t="s">
        <v>42</v>
      </c>
      <c r="AX184" s="13" t="s">
        <v>80</v>
      </c>
      <c r="AY184" s="234" t="s">
        <v>133</v>
      </c>
    </row>
    <row r="185" s="14" customFormat="1">
      <c r="A185" s="14"/>
      <c r="B185" s="235"/>
      <c r="C185" s="236"/>
      <c r="D185" s="226" t="s">
        <v>144</v>
      </c>
      <c r="E185" s="237" t="s">
        <v>19</v>
      </c>
      <c r="F185" s="238" t="s">
        <v>88</v>
      </c>
      <c r="G185" s="236"/>
      <c r="H185" s="239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144</v>
      </c>
      <c r="AU185" s="245" t="s">
        <v>90</v>
      </c>
      <c r="AV185" s="14" t="s">
        <v>90</v>
      </c>
      <c r="AW185" s="14" t="s">
        <v>42</v>
      </c>
      <c r="AX185" s="14" t="s">
        <v>88</v>
      </c>
      <c r="AY185" s="245" t="s">
        <v>133</v>
      </c>
    </row>
    <row r="186" s="2" customFormat="1" ht="16.5" customHeight="1">
      <c r="A186" s="40"/>
      <c r="B186" s="41"/>
      <c r="C186" s="206" t="s">
        <v>242</v>
      </c>
      <c r="D186" s="206" t="s">
        <v>135</v>
      </c>
      <c r="E186" s="207" t="s">
        <v>969</v>
      </c>
      <c r="F186" s="208" t="s">
        <v>970</v>
      </c>
      <c r="G186" s="209" t="s">
        <v>971</v>
      </c>
      <c r="H186" s="210">
        <v>1</v>
      </c>
      <c r="I186" s="211"/>
      <c r="J186" s="212">
        <f>ROUND(I186*H186,2)</f>
        <v>0</v>
      </c>
      <c r="K186" s="208" t="s">
        <v>435</v>
      </c>
      <c r="L186" s="46"/>
      <c r="M186" s="213" t="s">
        <v>19</v>
      </c>
      <c r="N186" s="214" t="s">
        <v>51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303</v>
      </c>
      <c r="AT186" s="217" t="s">
        <v>135</v>
      </c>
      <c r="AU186" s="217" t="s">
        <v>90</v>
      </c>
      <c r="AY186" s="18" t="s">
        <v>133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88</v>
      </c>
      <c r="BK186" s="218">
        <f>ROUND(I186*H186,2)</f>
        <v>0</v>
      </c>
      <c r="BL186" s="18" t="s">
        <v>303</v>
      </c>
      <c r="BM186" s="217" t="s">
        <v>972</v>
      </c>
    </row>
    <row r="187" s="13" customFormat="1">
      <c r="A187" s="13"/>
      <c r="B187" s="224"/>
      <c r="C187" s="225"/>
      <c r="D187" s="226" t="s">
        <v>144</v>
      </c>
      <c r="E187" s="227" t="s">
        <v>19</v>
      </c>
      <c r="F187" s="228" t="s">
        <v>607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144</v>
      </c>
      <c r="AU187" s="234" t="s">
        <v>90</v>
      </c>
      <c r="AV187" s="13" t="s">
        <v>88</v>
      </c>
      <c r="AW187" s="13" t="s">
        <v>42</v>
      </c>
      <c r="AX187" s="13" t="s">
        <v>80</v>
      </c>
      <c r="AY187" s="234" t="s">
        <v>133</v>
      </c>
    </row>
    <row r="188" s="13" customFormat="1">
      <c r="A188" s="13"/>
      <c r="B188" s="224"/>
      <c r="C188" s="225"/>
      <c r="D188" s="226" t="s">
        <v>144</v>
      </c>
      <c r="E188" s="227" t="s">
        <v>19</v>
      </c>
      <c r="F188" s="228" t="s">
        <v>973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144</v>
      </c>
      <c r="AU188" s="234" t="s">
        <v>90</v>
      </c>
      <c r="AV188" s="13" t="s">
        <v>88</v>
      </c>
      <c r="AW188" s="13" t="s">
        <v>42</v>
      </c>
      <c r="AX188" s="13" t="s">
        <v>80</v>
      </c>
      <c r="AY188" s="234" t="s">
        <v>133</v>
      </c>
    </row>
    <row r="189" s="14" customFormat="1">
      <c r="A189" s="14"/>
      <c r="B189" s="235"/>
      <c r="C189" s="236"/>
      <c r="D189" s="226" t="s">
        <v>144</v>
      </c>
      <c r="E189" s="237" t="s">
        <v>19</v>
      </c>
      <c r="F189" s="238" t="s">
        <v>88</v>
      </c>
      <c r="G189" s="236"/>
      <c r="H189" s="239">
        <v>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144</v>
      </c>
      <c r="AU189" s="245" t="s">
        <v>90</v>
      </c>
      <c r="AV189" s="14" t="s">
        <v>90</v>
      </c>
      <c r="AW189" s="14" t="s">
        <v>42</v>
      </c>
      <c r="AX189" s="14" t="s">
        <v>88</v>
      </c>
      <c r="AY189" s="245" t="s">
        <v>133</v>
      </c>
    </row>
    <row r="190" s="13" customFormat="1">
      <c r="A190" s="13"/>
      <c r="B190" s="224"/>
      <c r="C190" s="225"/>
      <c r="D190" s="226" t="s">
        <v>144</v>
      </c>
      <c r="E190" s="227" t="s">
        <v>19</v>
      </c>
      <c r="F190" s="228" t="s">
        <v>974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144</v>
      </c>
      <c r="AU190" s="234" t="s">
        <v>90</v>
      </c>
      <c r="AV190" s="13" t="s">
        <v>88</v>
      </c>
      <c r="AW190" s="13" t="s">
        <v>42</v>
      </c>
      <c r="AX190" s="13" t="s">
        <v>80</v>
      </c>
      <c r="AY190" s="234" t="s">
        <v>133</v>
      </c>
    </row>
    <row r="191" s="13" customFormat="1">
      <c r="A191" s="13"/>
      <c r="B191" s="224"/>
      <c r="C191" s="225"/>
      <c r="D191" s="226" t="s">
        <v>144</v>
      </c>
      <c r="E191" s="227" t="s">
        <v>19</v>
      </c>
      <c r="F191" s="228" t="s">
        <v>975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144</v>
      </c>
      <c r="AU191" s="234" t="s">
        <v>90</v>
      </c>
      <c r="AV191" s="13" t="s">
        <v>88</v>
      </c>
      <c r="AW191" s="13" t="s">
        <v>42</v>
      </c>
      <c r="AX191" s="13" t="s">
        <v>80</v>
      </c>
      <c r="AY191" s="234" t="s">
        <v>133</v>
      </c>
    </row>
    <row r="192" s="12" customFormat="1" ht="25.92" customHeight="1">
      <c r="A192" s="12"/>
      <c r="B192" s="190"/>
      <c r="C192" s="191"/>
      <c r="D192" s="192" t="s">
        <v>79</v>
      </c>
      <c r="E192" s="193" t="s">
        <v>892</v>
      </c>
      <c r="F192" s="193" t="s">
        <v>893</v>
      </c>
      <c r="G192" s="191"/>
      <c r="H192" s="191"/>
      <c r="I192" s="194"/>
      <c r="J192" s="195">
        <f>BK192</f>
        <v>0</v>
      </c>
      <c r="K192" s="191"/>
      <c r="L192" s="196"/>
      <c r="M192" s="197"/>
      <c r="N192" s="198"/>
      <c r="O192" s="198"/>
      <c r="P192" s="199">
        <f>SUM(P193:P197)</f>
        <v>0</v>
      </c>
      <c r="Q192" s="198"/>
      <c r="R192" s="199">
        <f>SUM(R193:R197)</f>
        <v>0</v>
      </c>
      <c r="S192" s="198"/>
      <c r="T192" s="200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140</v>
      </c>
      <c r="AT192" s="202" t="s">
        <v>79</v>
      </c>
      <c r="AU192" s="202" t="s">
        <v>80</v>
      </c>
      <c r="AY192" s="201" t="s">
        <v>133</v>
      </c>
      <c r="BK192" s="203">
        <f>SUM(BK193:BK197)</f>
        <v>0</v>
      </c>
    </row>
    <row r="193" s="2" customFormat="1" ht="24.15" customHeight="1">
      <c r="A193" s="40"/>
      <c r="B193" s="41"/>
      <c r="C193" s="206" t="s">
        <v>249</v>
      </c>
      <c r="D193" s="206" t="s">
        <v>135</v>
      </c>
      <c r="E193" s="207" t="s">
        <v>895</v>
      </c>
      <c r="F193" s="208" t="s">
        <v>896</v>
      </c>
      <c r="G193" s="209" t="s">
        <v>897</v>
      </c>
      <c r="H193" s="210">
        <v>25</v>
      </c>
      <c r="I193" s="211"/>
      <c r="J193" s="212">
        <f>ROUND(I193*H193,2)</f>
        <v>0</v>
      </c>
      <c r="K193" s="208" t="s">
        <v>139</v>
      </c>
      <c r="L193" s="46"/>
      <c r="M193" s="213" t="s">
        <v>19</v>
      </c>
      <c r="N193" s="214" t="s">
        <v>51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898</v>
      </c>
      <c r="AT193" s="217" t="s">
        <v>135</v>
      </c>
      <c r="AU193" s="217" t="s">
        <v>88</v>
      </c>
      <c r="AY193" s="18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88</v>
      </c>
      <c r="BK193" s="218">
        <f>ROUND(I193*H193,2)</f>
        <v>0</v>
      </c>
      <c r="BL193" s="18" t="s">
        <v>898</v>
      </c>
      <c r="BM193" s="217" t="s">
        <v>976</v>
      </c>
    </row>
    <row r="194" s="2" customFormat="1">
      <c r="A194" s="40"/>
      <c r="B194" s="41"/>
      <c r="C194" s="42"/>
      <c r="D194" s="219" t="s">
        <v>142</v>
      </c>
      <c r="E194" s="42"/>
      <c r="F194" s="220" t="s">
        <v>900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142</v>
      </c>
      <c r="AU194" s="18" t="s">
        <v>88</v>
      </c>
    </row>
    <row r="195" s="13" customFormat="1">
      <c r="A195" s="13"/>
      <c r="B195" s="224"/>
      <c r="C195" s="225"/>
      <c r="D195" s="226" t="s">
        <v>144</v>
      </c>
      <c r="E195" s="227" t="s">
        <v>19</v>
      </c>
      <c r="F195" s="228" t="s">
        <v>901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144</v>
      </c>
      <c r="AU195" s="234" t="s">
        <v>88</v>
      </c>
      <c r="AV195" s="13" t="s">
        <v>88</v>
      </c>
      <c r="AW195" s="13" t="s">
        <v>42</v>
      </c>
      <c r="AX195" s="13" t="s">
        <v>80</v>
      </c>
      <c r="AY195" s="234" t="s">
        <v>133</v>
      </c>
    </row>
    <row r="196" s="13" customFormat="1">
      <c r="A196" s="13"/>
      <c r="B196" s="224"/>
      <c r="C196" s="225"/>
      <c r="D196" s="226" t="s">
        <v>144</v>
      </c>
      <c r="E196" s="227" t="s">
        <v>19</v>
      </c>
      <c r="F196" s="228" t="s">
        <v>902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144</v>
      </c>
      <c r="AU196" s="234" t="s">
        <v>88</v>
      </c>
      <c r="AV196" s="13" t="s">
        <v>88</v>
      </c>
      <c r="AW196" s="13" t="s">
        <v>42</v>
      </c>
      <c r="AX196" s="13" t="s">
        <v>80</v>
      </c>
      <c r="AY196" s="234" t="s">
        <v>133</v>
      </c>
    </row>
    <row r="197" s="14" customFormat="1">
      <c r="A197" s="14"/>
      <c r="B197" s="235"/>
      <c r="C197" s="236"/>
      <c r="D197" s="226" t="s">
        <v>144</v>
      </c>
      <c r="E197" s="237" t="s">
        <v>19</v>
      </c>
      <c r="F197" s="238" t="s">
        <v>300</v>
      </c>
      <c r="G197" s="236"/>
      <c r="H197" s="239">
        <v>25</v>
      </c>
      <c r="I197" s="240"/>
      <c r="J197" s="236"/>
      <c r="K197" s="236"/>
      <c r="L197" s="241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144</v>
      </c>
      <c r="AU197" s="245" t="s">
        <v>88</v>
      </c>
      <c r="AV197" s="14" t="s">
        <v>90</v>
      </c>
      <c r="AW197" s="14" t="s">
        <v>42</v>
      </c>
      <c r="AX197" s="14" t="s">
        <v>88</v>
      </c>
      <c r="AY197" s="245" t="s">
        <v>133</v>
      </c>
    </row>
    <row r="198" s="2" customFormat="1" ht="6.96" customHeight="1">
      <c r="A198" s="40"/>
      <c r="B198" s="61"/>
      <c r="C198" s="62"/>
      <c r="D198" s="62"/>
      <c r="E198" s="62"/>
      <c r="F198" s="62"/>
      <c r="G198" s="62"/>
      <c r="H198" s="62"/>
      <c r="I198" s="62"/>
      <c r="J198" s="62"/>
      <c r="K198" s="62"/>
      <c r="L198" s="46"/>
      <c r="M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</sheetData>
  <sheetProtection sheet="1" autoFilter="0" formatColumns="0" formatRows="0" objects="1" scenarios="1" spinCount="100000" saltValue="VI4uPcWowE7tAkzodWQPnKEpeube8O6YcWIzyJrl1voo93Oz4igIOvTpgSHY5zwamY03n6r/hadCZlEHo1/v6g==" hashValue="BOHvmauwN/o7EAQOEva2jubNrM6TWED9RMSbuhs3tjQ20NZPWKAOmjpJqCyjFGn8xRXBvK2R7LfsjxmhOJhJdA==" algorithmName="SHA-512" password="CC35"/>
  <autoFilter ref="C84:K19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1/914111112"/>
    <hyperlink ref="F120" r:id="rId2" display="https://podminky.urs.cz/item/CS_URS_2023_01/210812011"/>
    <hyperlink ref="F130" r:id="rId3" display="https://podminky.urs.cz/item/CS_URS_2023_01/220110346"/>
    <hyperlink ref="F143" r:id="rId4" display="https://podminky.urs.cz/item/CS_URS_2023_01/220731041"/>
    <hyperlink ref="F148" r:id="rId5" display="https://podminky.urs.cz/item/CS_URS_2023_01/220731051"/>
    <hyperlink ref="F153" r:id="rId6" display="https://podminky.urs.cz/item/CS_URS_2023_01/220960228"/>
    <hyperlink ref="F182" r:id="rId7" display="https://podminky.urs.cz/item/CS_URS_2023_01/220960300"/>
    <hyperlink ref="F194" r:id="rId8" display="https://podminky.urs.cz/item/CS_URS_2023_01/HZS3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SSZ a instalace MUR na PPCH ulice Královéhradecká, silnice I/14, Ústí nad Orlicí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6. 2. 2023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ROUND((SUM(BE80:BE85)),  2)</f>
        <v>0</v>
      </c>
      <c r="G33" s="40"/>
      <c r="H33" s="40"/>
      <c r="I33" s="150">
        <v>0.20999999999999999</v>
      </c>
      <c r="J33" s="149">
        <f>ROUND(((SUM(BE80:BE85))*I33),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ROUND((SUM(BF80:BF85)),  2)</f>
        <v>0</v>
      </c>
      <c r="G34" s="40"/>
      <c r="H34" s="40"/>
      <c r="I34" s="150">
        <v>0.14999999999999999</v>
      </c>
      <c r="J34" s="149">
        <f>ROUND(((SUM(BF80:BF85))*I34),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ROUND((SUM(BG80:BG85)),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ROUND((SUM(BH80:BH85)),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ROUND((SUM(BI80:BI85)),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SSZ a instalace MUR na PPCH ulice Královéhradecká, silnice I/14, Ústí nad Orlicí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SW - Systém ke zpracování přestupkové dokumentace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Ústí nad Orlicí </v>
      </c>
      <c r="G52" s="42"/>
      <c r="H52" s="42"/>
      <c r="I52" s="33" t="s">
        <v>24</v>
      </c>
      <c r="J52" s="74" t="str">
        <f>IF(J12="","",J12)</f>
        <v>6. 2. 2023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TEPVOS, spol. s r.o.</v>
      </c>
      <c r="G54" s="42"/>
      <c r="H54" s="42"/>
      <c r="I54" s="33" t="s">
        <v>38</v>
      </c>
      <c r="J54" s="38" t="str">
        <f>E21</f>
        <v>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AŽD Praha,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SSZ a instalace MUR na PPCH ulice Královéhradecká, silnice I/14, Ústí nad Orlicí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101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SW - Systém ke zpracování přestupkové dokumentace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 xml:space="preserve">Ústí nad Orlicí </v>
      </c>
      <c r="G74" s="42"/>
      <c r="H74" s="42"/>
      <c r="I74" s="33" t="s">
        <v>24</v>
      </c>
      <c r="J74" s="74" t="str">
        <f>IF(J12="","",J12)</f>
        <v>6. 2. 2023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TEPVOS, spol. s r.o.</v>
      </c>
      <c r="G76" s="42"/>
      <c r="H76" s="42"/>
      <c r="I76" s="33" t="s">
        <v>38</v>
      </c>
      <c r="J76" s="38" t="str">
        <f>E21</f>
        <v>AŽD Praha,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36</v>
      </c>
      <c r="D77" s="42"/>
      <c r="E77" s="42"/>
      <c r="F77" s="28" t="str">
        <f>IF(E18="","",E18)</f>
        <v>Vyplň údaj</v>
      </c>
      <c r="G77" s="42"/>
      <c r="H77" s="42"/>
      <c r="I77" s="33" t="s">
        <v>43</v>
      </c>
      <c r="J77" s="38" t="str">
        <f>E24</f>
        <v>AŽD Praha,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119</v>
      </c>
      <c r="D79" s="182" t="s">
        <v>65</v>
      </c>
      <c r="E79" s="182" t="s">
        <v>61</v>
      </c>
      <c r="F79" s="182" t="s">
        <v>62</v>
      </c>
      <c r="G79" s="182" t="s">
        <v>120</v>
      </c>
      <c r="H79" s="182" t="s">
        <v>121</v>
      </c>
      <c r="I79" s="182" t="s">
        <v>122</v>
      </c>
      <c r="J79" s="182" t="s">
        <v>105</v>
      </c>
      <c r="K79" s="183" t="s">
        <v>123</v>
      </c>
      <c r="L79" s="184"/>
      <c r="M79" s="94" t="s">
        <v>19</v>
      </c>
      <c r="N79" s="95" t="s">
        <v>50</v>
      </c>
      <c r="O79" s="95" t="s">
        <v>124</v>
      </c>
      <c r="P79" s="95" t="s">
        <v>125</v>
      </c>
      <c r="Q79" s="95" t="s">
        <v>126</v>
      </c>
      <c r="R79" s="95" t="s">
        <v>127</v>
      </c>
      <c r="S79" s="95" t="s">
        <v>128</v>
      </c>
      <c r="T79" s="96" t="s">
        <v>129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130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79</v>
      </c>
      <c r="AU80" s="18" t="s">
        <v>106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79</v>
      </c>
      <c r="E81" s="193" t="s">
        <v>231</v>
      </c>
      <c r="F81" s="193" t="s">
        <v>297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SUM(P82:P85)</f>
        <v>0</v>
      </c>
      <c r="Q81" s="198"/>
      <c r="R81" s="199">
        <f>SUM(R82:R85)</f>
        <v>0</v>
      </c>
      <c r="S81" s="198"/>
      <c r="T81" s="200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157</v>
      </c>
      <c r="AT81" s="202" t="s">
        <v>79</v>
      </c>
      <c r="AU81" s="202" t="s">
        <v>80</v>
      </c>
      <c r="AY81" s="201" t="s">
        <v>133</v>
      </c>
      <c r="BK81" s="203">
        <f>SUM(BK82:BK85)</f>
        <v>0</v>
      </c>
    </row>
    <row r="82" s="2" customFormat="1" ht="16.5" customHeight="1">
      <c r="A82" s="40"/>
      <c r="B82" s="41"/>
      <c r="C82" s="206" t="s">
        <v>88</v>
      </c>
      <c r="D82" s="206" t="s">
        <v>135</v>
      </c>
      <c r="E82" s="207" t="s">
        <v>978</v>
      </c>
      <c r="F82" s="208" t="s">
        <v>979</v>
      </c>
      <c r="G82" s="209" t="s">
        <v>226</v>
      </c>
      <c r="H82" s="210">
        <v>1</v>
      </c>
      <c r="I82" s="211"/>
      <c r="J82" s="212">
        <f>ROUND(I82*H82,2)</f>
        <v>0</v>
      </c>
      <c r="K82" s="208" t="s">
        <v>435</v>
      </c>
      <c r="L82" s="46"/>
      <c r="M82" s="213" t="s">
        <v>19</v>
      </c>
      <c r="N82" s="214" t="s">
        <v>51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303</v>
      </c>
      <c r="AT82" s="217" t="s">
        <v>135</v>
      </c>
      <c r="AU82" s="217" t="s">
        <v>88</v>
      </c>
      <c r="AY82" s="18" t="s">
        <v>133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88</v>
      </c>
      <c r="BK82" s="218">
        <f>ROUND(I82*H82,2)</f>
        <v>0</v>
      </c>
      <c r="BL82" s="18" t="s">
        <v>303</v>
      </c>
      <c r="BM82" s="217" t="s">
        <v>980</v>
      </c>
    </row>
    <row r="83" s="13" customFormat="1">
      <c r="A83" s="13"/>
      <c r="B83" s="224"/>
      <c r="C83" s="225"/>
      <c r="D83" s="226" t="s">
        <v>144</v>
      </c>
      <c r="E83" s="227" t="s">
        <v>19</v>
      </c>
      <c r="F83" s="228" t="s">
        <v>981</v>
      </c>
      <c r="G83" s="225"/>
      <c r="H83" s="227" t="s">
        <v>19</v>
      </c>
      <c r="I83" s="229"/>
      <c r="J83" s="225"/>
      <c r="K83" s="225"/>
      <c r="L83" s="230"/>
      <c r="M83" s="231"/>
      <c r="N83" s="232"/>
      <c r="O83" s="232"/>
      <c r="P83" s="232"/>
      <c r="Q83" s="232"/>
      <c r="R83" s="232"/>
      <c r="S83" s="232"/>
      <c r="T83" s="23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4" t="s">
        <v>144</v>
      </c>
      <c r="AU83" s="234" t="s">
        <v>88</v>
      </c>
      <c r="AV83" s="13" t="s">
        <v>88</v>
      </c>
      <c r="AW83" s="13" t="s">
        <v>42</v>
      </c>
      <c r="AX83" s="13" t="s">
        <v>80</v>
      </c>
      <c r="AY83" s="234" t="s">
        <v>133</v>
      </c>
    </row>
    <row r="84" s="13" customFormat="1">
      <c r="A84" s="13"/>
      <c r="B84" s="224"/>
      <c r="C84" s="225"/>
      <c r="D84" s="226" t="s">
        <v>144</v>
      </c>
      <c r="E84" s="227" t="s">
        <v>19</v>
      </c>
      <c r="F84" s="228" t="s">
        <v>982</v>
      </c>
      <c r="G84" s="225"/>
      <c r="H84" s="227" t="s">
        <v>19</v>
      </c>
      <c r="I84" s="229"/>
      <c r="J84" s="225"/>
      <c r="K84" s="225"/>
      <c r="L84" s="230"/>
      <c r="M84" s="231"/>
      <c r="N84" s="232"/>
      <c r="O84" s="232"/>
      <c r="P84" s="232"/>
      <c r="Q84" s="232"/>
      <c r="R84" s="232"/>
      <c r="S84" s="232"/>
      <c r="T84" s="23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4" t="s">
        <v>144</v>
      </c>
      <c r="AU84" s="234" t="s">
        <v>88</v>
      </c>
      <c r="AV84" s="13" t="s">
        <v>88</v>
      </c>
      <c r="AW84" s="13" t="s">
        <v>42</v>
      </c>
      <c r="AX84" s="13" t="s">
        <v>80</v>
      </c>
      <c r="AY84" s="234" t="s">
        <v>133</v>
      </c>
    </row>
    <row r="85" s="14" customFormat="1">
      <c r="A85" s="14"/>
      <c r="B85" s="235"/>
      <c r="C85" s="236"/>
      <c r="D85" s="226" t="s">
        <v>144</v>
      </c>
      <c r="E85" s="237" t="s">
        <v>19</v>
      </c>
      <c r="F85" s="238" t="s">
        <v>88</v>
      </c>
      <c r="G85" s="236"/>
      <c r="H85" s="239">
        <v>1</v>
      </c>
      <c r="I85" s="240"/>
      <c r="J85" s="236"/>
      <c r="K85" s="236"/>
      <c r="L85" s="241"/>
      <c r="M85" s="267"/>
      <c r="N85" s="268"/>
      <c r="O85" s="268"/>
      <c r="P85" s="268"/>
      <c r="Q85" s="268"/>
      <c r="R85" s="268"/>
      <c r="S85" s="268"/>
      <c r="T85" s="269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144</v>
      </c>
      <c r="AU85" s="245" t="s">
        <v>88</v>
      </c>
      <c r="AV85" s="14" t="s">
        <v>90</v>
      </c>
      <c r="AW85" s="14" t="s">
        <v>42</v>
      </c>
      <c r="AX85" s="14" t="s">
        <v>88</v>
      </c>
      <c r="AY85" s="245" t="s">
        <v>133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13zMXv1nWNSPYjzOOpUzAo9zVy4xk6RMawGGWeXPX2pLM1zr7JNxx3+wlObhz5jNL55waDyh0eb4ruWbWkh3MQ==" hashValue="lwlHbOT5O5jz9I2tfWf3VPdK1CJ2lerIzmiZkgL27FWbuzYbw8qVHcnSoQRNS1rFWPhtmh0H6fopBimkvNVXmw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SSZ a instalace MUR na PPCH ulice Královéhradecká, silnice I/14, Ústí nad Orlicí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6. 2. 2023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ROUND((SUM(BE84:BE127)),  2)</f>
        <v>0</v>
      </c>
      <c r="G33" s="40"/>
      <c r="H33" s="40"/>
      <c r="I33" s="150">
        <v>0.20999999999999999</v>
      </c>
      <c r="J33" s="149">
        <f>ROUND(((SUM(BE84:BE127))*I33),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ROUND((SUM(BF84:BF127)),  2)</f>
        <v>0</v>
      </c>
      <c r="G34" s="40"/>
      <c r="H34" s="40"/>
      <c r="I34" s="150">
        <v>0.14999999999999999</v>
      </c>
      <c r="J34" s="149">
        <f>ROUND(((SUM(BF84:BF127))*I34),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ROUND((SUM(BG84:BG127)),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ROUND((SUM(BH84:BH127)),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ROUND((SUM(BI84:BI127)),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SSZ a instalace MUR na PPCH ulice Královéhradecká, silnice I/14, Ústí nad Orlicí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Ústí nad Orlicí </v>
      </c>
      <c r="G52" s="42"/>
      <c r="H52" s="42"/>
      <c r="I52" s="33" t="s">
        <v>24</v>
      </c>
      <c r="J52" s="74" t="str">
        <f>IF(J12="","",J12)</f>
        <v>6. 2. 2023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TEPVOS, spol. s r.o.</v>
      </c>
      <c r="G54" s="42"/>
      <c r="H54" s="42"/>
      <c r="I54" s="33" t="s">
        <v>38</v>
      </c>
      <c r="J54" s="38" t="str">
        <f>E21</f>
        <v>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AŽD Praha,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983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985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986</v>
      </c>
      <c r="E63" s="176"/>
      <c r="F63" s="176"/>
      <c r="G63" s="176"/>
      <c r="H63" s="176"/>
      <c r="I63" s="176"/>
      <c r="J63" s="177">
        <f>J109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987</v>
      </c>
      <c r="E64" s="176"/>
      <c r="F64" s="176"/>
      <c r="G64" s="176"/>
      <c r="H64" s="176"/>
      <c r="I64" s="176"/>
      <c r="J64" s="177">
        <f>J118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118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Rekonstrukce SSZ a instalace MUR na PPCH ulice Královéhradecká, silnice I/14, Ústí nad Orlicí</v>
      </c>
      <c r="F74" s="33"/>
      <c r="G74" s="33"/>
      <c r="H74" s="33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101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 xml:space="preserve">Ústí nad Orlicí </v>
      </c>
      <c r="G78" s="42"/>
      <c r="H78" s="42"/>
      <c r="I78" s="33" t="s">
        <v>24</v>
      </c>
      <c r="J78" s="74" t="str">
        <f>IF(J12="","",J12)</f>
        <v>6. 2. 2023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30</v>
      </c>
      <c r="D80" s="42"/>
      <c r="E80" s="42"/>
      <c r="F80" s="28" t="str">
        <f>E15</f>
        <v>TEPVOS, spol. s r.o.</v>
      </c>
      <c r="G80" s="42"/>
      <c r="H80" s="42"/>
      <c r="I80" s="33" t="s">
        <v>38</v>
      </c>
      <c r="J80" s="38" t="str">
        <f>E21</f>
        <v>AŽD Praha,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36</v>
      </c>
      <c r="D81" s="42"/>
      <c r="E81" s="42"/>
      <c r="F81" s="28" t="str">
        <f>IF(E18="","",E18)</f>
        <v>Vyplň údaj</v>
      </c>
      <c r="G81" s="42"/>
      <c r="H81" s="42"/>
      <c r="I81" s="33" t="s">
        <v>43</v>
      </c>
      <c r="J81" s="38" t="str">
        <f>E24</f>
        <v>AŽD Praha,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119</v>
      </c>
      <c r="D83" s="182" t="s">
        <v>65</v>
      </c>
      <c r="E83" s="182" t="s">
        <v>61</v>
      </c>
      <c r="F83" s="182" t="s">
        <v>62</v>
      </c>
      <c r="G83" s="182" t="s">
        <v>120</v>
      </c>
      <c r="H83" s="182" t="s">
        <v>121</v>
      </c>
      <c r="I83" s="182" t="s">
        <v>122</v>
      </c>
      <c r="J83" s="182" t="s">
        <v>105</v>
      </c>
      <c r="K83" s="183" t="s">
        <v>123</v>
      </c>
      <c r="L83" s="184"/>
      <c r="M83" s="94" t="s">
        <v>19</v>
      </c>
      <c r="N83" s="95" t="s">
        <v>50</v>
      </c>
      <c r="O83" s="95" t="s">
        <v>124</v>
      </c>
      <c r="P83" s="95" t="s">
        <v>125</v>
      </c>
      <c r="Q83" s="95" t="s">
        <v>126</v>
      </c>
      <c r="R83" s="95" t="s">
        <v>127</v>
      </c>
      <c r="S83" s="95" t="s">
        <v>128</v>
      </c>
      <c r="T83" s="96" t="s">
        <v>129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130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79</v>
      </c>
      <c r="AU84" s="18" t="s">
        <v>106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79</v>
      </c>
      <c r="E85" s="193" t="s">
        <v>97</v>
      </c>
      <c r="F85" s="193" t="s">
        <v>98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P86+P99+P109+P118</f>
        <v>0</v>
      </c>
      <c r="Q85" s="198"/>
      <c r="R85" s="199">
        <f>R86+R99+R109+R118</f>
        <v>0</v>
      </c>
      <c r="S85" s="198"/>
      <c r="T85" s="200">
        <f>T86+T99+T109+T118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171</v>
      </c>
      <c r="AT85" s="202" t="s">
        <v>79</v>
      </c>
      <c r="AU85" s="202" t="s">
        <v>80</v>
      </c>
      <c r="AY85" s="201" t="s">
        <v>133</v>
      </c>
      <c r="BK85" s="203">
        <f>BK86+BK99+BK109+BK118</f>
        <v>0</v>
      </c>
    </row>
    <row r="86" s="12" customFormat="1" ht="22.8" customHeight="1">
      <c r="A86" s="12"/>
      <c r="B86" s="190"/>
      <c r="C86" s="191"/>
      <c r="D86" s="192" t="s">
        <v>79</v>
      </c>
      <c r="E86" s="204" t="s">
        <v>988</v>
      </c>
      <c r="F86" s="204" t="s">
        <v>989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SUM(P87:P98)</f>
        <v>0</v>
      </c>
      <c r="Q86" s="198"/>
      <c r="R86" s="199">
        <f>SUM(R87:R98)</f>
        <v>0</v>
      </c>
      <c r="S86" s="198"/>
      <c r="T86" s="200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171</v>
      </c>
      <c r="AT86" s="202" t="s">
        <v>79</v>
      </c>
      <c r="AU86" s="202" t="s">
        <v>88</v>
      </c>
      <c r="AY86" s="201" t="s">
        <v>133</v>
      </c>
      <c r="BK86" s="203">
        <f>SUM(BK87:BK98)</f>
        <v>0</v>
      </c>
    </row>
    <row r="87" s="2" customFormat="1" ht="16.5" customHeight="1">
      <c r="A87" s="40"/>
      <c r="B87" s="41"/>
      <c r="C87" s="206" t="s">
        <v>88</v>
      </c>
      <c r="D87" s="206" t="s">
        <v>135</v>
      </c>
      <c r="E87" s="207" t="s">
        <v>990</v>
      </c>
      <c r="F87" s="208" t="s">
        <v>991</v>
      </c>
      <c r="G87" s="209" t="s">
        <v>226</v>
      </c>
      <c r="H87" s="210">
        <v>1</v>
      </c>
      <c r="I87" s="211"/>
      <c r="J87" s="212">
        <f>ROUND(I87*H87,2)</f>
        <v>0</v>
      </c>
      <c r="K87" s="208" t="s">
        <v>435</v>
      </c>
      <c r="L87" s="46"/>
      <c r="M87" s="213" t="s">
        <v>19</v>
      </c>
      <c r="N87" s="214" t="s">
        <v>51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992</v>
      </c>
      <c r="AT87" s="217" t="s">
        <v>135</v>
      </c>
      <c r="AU87" s="217" t="s">
        <v>90</v>
      </c>
      <c r="AY87" s="18" t="s">
        <v>133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88</v>
      </c>
      <c r="BK87" s="218">
        <f>ROUND(I87*H87,2)</f>
        <v>0</v>
      </c>
      <c r="BL87" s="18" t="s">
        <v>992</v>
      </c>
      <c r="BM87" s="217" t="s">
        <v>993</v>
      </c>
    </row>
    <row r="88" s="13" customFormat="1">
      <c r="A88" s="13"/>
      <c r="B88" s="224"/>
      <c r="C88" s="225"/>
      <c r="D88" s="226" t="s">
        <v>144</v>
      </c>
      <c r="E88" s="227" t="s">
        <v>19</v>
      </c>
      <c r="F88" s="228" t="s">
        <v>994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144</v>
      </c>
      <c r="AU88" s="234" t="s">
        <v>90</v>
      </c>
      <c r="AV88" s="13" t="s">
        <v>88</v>
      </c>
      <c r="AW88" s="13" t="s">
        <v>42</v>
      </c>
      <c r="AX88" s="13" t="s">
        <v>80</v>
      </c>
      <c r="AY88" s="234" t="s">
        <v>133</v>
      </c>
    </row>
    <row r="89" s="13" customFormat="1">
      <c r="A89" s="13"/>
      <c r="B89" s="224"/>
      <c r="C89" s="225"/>
      <c r="D89" s="226" t="s">
        <v>144</v>
      </c>
      <c r="E89" s="227" t="s">
        <v>19</v>
      </c>
      <c r="F89" s="228" t="s">
        <v>902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144</v>
      </c>
      <c r="AU89" s="234" t="s">
        <v>90</v>
      </c>
      <c r="AV89" s="13" t="s">
        <v>88</v>
      </c>
      <c r="AW89" s="13" t="s">
        <v>42</v>
      </c>
      <c r="AX89" s="13" t="s">
        <v>80</v>
      </c>
      <c r="AY89" s="234" t="s">
        <v>133</v>
      </c>
    </row>
    <row r="90" s="14" customFormat="1">
      <c r="A90" s="14"/>
      <c r="B90" s="235"/>
      <c r="C90" s="236"/>
      <c r="D90" s="226" t="s">
        <v>144</v>
      </c>
      <c r="E90" s="237" t="s">
        <v>19</v>
      </c>
      <c r="F90" s="238" t="s">
        <v>88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144</v>
      </c>
      <c r="AU90" s="245" t="s">
        <v>90</v>
      </c>
      <c r="AV90" s="14" t="s">
        <v>90</v>
      </c>
      <c r="AW90" s="14" t="s">
        <v>42</v>
      </c>
      <c r="AX90" s="14" t="s">
        <v>88</v>
      </c>
      <c r="AY90" s="245" t="s">
        <v>133</v>
      </c>
    </row>
    <row r="91" s="2" customFormat="1" ht="16.5" customHeight="1">
      <c r="A91" s="40"/>
      <c r="B91" s="41"/>
      <c r="C91" s="206" t="s">
        <v>90</v>
      </c>
      <c r="D91" s="206" t="s">
        <v>135</v>
      </c>
      <c r="E91" s="207" t="s">
        <v>995</v>
      </c>
      <c r="F91" s="208" t="s">
        <v>996</v>
      </c>
      <c r="G91" s="209" t="s">
        <v>226</v>
      </c>
      <c r="H91" s="210">
        <v>1</v>
      </c>
      <c r="I91" s="211"/>
      <c r="J91" s="212">
        <f>ROUND(I91*H91,2)</f>
        <v>0</v>
      </c>
      <c r="K91" s="208" t="s">
        <v>435</v>
      </c>
      <c r="L91" s="46"/>
      <c r="M91" s="213" t="s">
        <v>19</v>
      </c>
      <c r="N91" s="214" t="s">
        <v>51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992</v>
      </c>
      <c r="AT91" s="217" t="s">
        <v>135</v>
      </c>
      <c r="AU91" s="217" t="s">
        <v>90</v>
      </c>
      <c r="AY91" s="18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88</v>
      </c>
      <c r="BK91" s="218">
        <f>ROUND(I91*H91,2)</f>
        <v>0</v>
      </c>
      <c r="BL91" s="18" t="s">
        <v>992</v>
      </c>
      <c r="BM91" s="217" t="s">
        <v>997</v>
      </c>
    </row>
    <row r="92" s="13" customFormat="1">
      <c r="A92" s="13"/>
      <c r="B92" s="224"/>
      <c r="C92" s="225"/>
      <c r="D92" s="226" t="s">
        <v>144</v>
      </c>
      <c r="E92" s="227" t="s">
        <v>19</v>
      </c>
      <c r="F92" s="228" t="s">
        <v>994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144</v>
      </c>
      <c r="AU92" s="234" t="s">
        <v>90</v>
      </c>
      <c r="AV92" s="13" t="s">
        <v>88</v>
      </c>
      <c r="AW92" s="13" t="s">
        <v>42</v>
      </c>
      <c r="AX92" s="13" t="s">
        <v>80</v>
      </c>
      <c r="AY92" s="234" t="s">
        <v>133</v>
      </c>
    </row>
    <row r="93" s="13" customFormat="1">
      <c r="A93" s="13"/>
      <c r="B93" s="224"/>
      <c r="C93" s="225"/>
      <c r="D93" s="226" t="s">
        <v>144</v>
      </c>
      <c r="E93" s="227" t="s">
        <v>19</v>
      </c>
      <c r="F93" s="228" t="s">
        <v>902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144</v>
      </c>
      <c r="AU93" s="234" t="s">
        <v>90</v>
      </c>
      <c r="AV93" s="13" t="s">
        <v>88</v>
      </c>
      <c r="AW93" s="13" t="s">
        <v>42</v>
      </c>
      <c r="AX93" s="13" t="s">
        <v>80</v>
      </c>
      <c r="AY93" s="234" t="s">
        <v>133</v>
      </c>
    </row>
    <row r="94" s="14" customFormat="1">
      <c r="A94" s="14"/>
      <c r="B94" s="235"/>
      <c r="C94" s="236"/>
      <c r="D94" s="226" t="s">
        <v>144</v>
      </c>
      <c r="E94" s="237" t="s">
        <v>19</v>
      </c>
      <c r="F94" s="238" t="s">
        <v>88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144</v>
      </c>
      <c r="AU94" s="245" t="s">
        <v>90</v>
      </c>
      <c r="AV94" s="14" t="s">
        <v>90</v>
      </c>
      <c r="AW94" s="14" t="s">
        <v>42</v>
      </c>
      <c r="AX94" s="14" t="s">
        <v>88</v>
      </c>
      <c r="AY94" s="245" t="s">
        <v>133</v>
      </c>
    </row>
    <row r="95" s="2" customFormat="1" ht="16.5" customHeight="1">
      <c r="A95" s="40"/>
      <c r="B95" s="41"/>
      <c r="C95" s="206" t="s">
        <v>157</v>
      </c>
      <c r="D95" s="206" t="s">
        <v>135</v>
      </c>
      <c r="E95" s="207" t="s">
        <v>998</v>
      </c>
      <c r="F95" s="208" t="s">
        <v>999</v>
      </c>
      <c r="G95" s="209" t="s">
        <v>226</v>
      </c>
      <c r="H95" s="210">
        <v>1</v>
      </c>
      <c r="I95" s="211"/>
      <c r="J95" s="212">
        <f>ROUND(I95*H95,2)</f>
        <v>0</v>
      </c>
      <c r="K95" s="208" t="s">
        <v>435</v>
      </c>
      <c r="L95" s="46"/>
      <c r="M95" s="213" t="s">
        <v>19</v>
      </c>
      <c r="N95" s="214" t="s">
        <v>51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992</v>
      </c>
      <c r="AT95" s="217" t="s">
        <v>135</v>
      </c>
      <c r="AU95" s="217" t="s">
        <v>90</v>
      </c>
      <c r="AY95" s="18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88</v>
      </c>
      <c r="BK95" s="218">
        <f>ROUND(I95*H95,2)</f>
        <v>0</v>
      </c>
      <c r="BL95" s="18" t="s">
        <v>992</v>
      </c>
      <c r="BM95" s="217" t="s">
        <v>1000</v>
      </c>
    </row>
    <row r="96" s="13" customFormat="1">
      <c r="A96" s="13"/>
      <c r="B96" s="224"/>
      <c r="C96" s="225"/>
      <c r="D96" s="226" t="s">
        <v>144</v>
      </c>
      <c r="E96" s="227" t="s">
        <v>19</v>
      </c>
      <c r="F96" s="228" t="s">
        <v>994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144</v>
      </c>
      <c r="AU96" s="234" t="s">
        <v>90</v>
      </c>
      <c r="AV96" s="13" t="s">
        <v>88</v>
      </c>
      <c r="AW96" s="13" t="s">
        <v>42</v>
      </c>
      <c r="AX96" s="13" t="s">
        <v>80</v>
      </c>
      <c r="AY96" s="234" t="s">
        <v>133</v>
      </c>
    </row>
    <row r="97" s="13" customFormat="1">
      <c r="A97" s="13"/>
      <c r="B97" s="224"/>
      <c r="C97" s="225"/>
      <c r="D97" s="226" t="s">
        <v>144</v>
      </c>
      <c r="E97" s="227" t="s">
        <v>19</v>
      </c>
      <c r="F97" s="228" t="s">
        <v>902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144</v>
      </c>
      <c r="AU97" s="234" t="s">
        <v>90</v>
      </c>
      <c r="AV97" s="13" t="s">
        <v>88</v>
      </c>
      <c r="AW97" s="13" t="s">
        <v>42</v>
      </c>
      <c r="AX97" s="13" t="s">
        <v>80</v>
      </c>
      <c r="AY97" s="234" t="s">
        <v>133</v>
      </c>
    </row>
    <row r="98" s="14" customFormat="1">
      <c r="A98" s="14"/>
      <c r="B98" s="235"/>
      <c r="C98" s="236"/>
      <c r="D98" s="226" t="s">
        <v>144</v>
      </c>
      <c r="E98" s="237" t="s">
        <v>19</v>
      </c>
      <c r="F98" s="238" t="s">
        <v>88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144</v>
      </c>
      <c r="AU98" s="245" t="s">
        <v>90</v>
      </c>
      <c r="AV98" s="14" t="s">
        <v>90</v>
      </c>
      <c r="AW98" s="14" t="s">
        <v>42</v>
      </c>
      <c r="AX98" s="14" t="s">
        <v>88</v>
      </c>
      <c r="AY98" s="245" t="s">
        <v>133</v>
      </c>
    </row>
    <row r="99" s="12" customFormat="1" ht="22.8" customHeight="1">
      <c r="A99" s="12"/>
      <c r="B99" s="190"/>
      <c r="C99" s="191"/>
      <c r="D99" s="192" t="s">
        <v>79</v>
      </c>
      <c r="E99" s="204" t="s">
        <v>1001</v>
      </c>
      <c r="F99" s="204" t="s">
        <v>1002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SUM(P100:P108)</f>
        <v>0</v>
      </c>
      <c r="Q99" s="198"/>
      <c r="R99" s="199">
        <f>SUM(R100:R108)</f>
        <v>0</v>
      </c>
      <c r="S99" s="198"/>
      <c r="T99" s="200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171</v>
      </c>
      <c r="AT99" s="202" t="s">
        <v>79</v>
      </c>
      <c r="AU99" s="202" t="s">
        <v>88</v>
      </c>
      <c r="AY99" s="201" t="s">
        <v>133</v>
      </c>
      <c r="BK99" s="203">
        <f>SUM(BK100:BK108)</f>
        <v>0</v>
      </c>
    </row>
    <row r="100" s="2" customFormat="1" ht="16.5" customHeight="1">
      <c r="A100" s="40"/>
      <c r="B100" s="41"/>
      <c r="C100" s="206" t="s">
        <v>140</v>
      </c>
      <c r="D100" s="206" t="s">
        <v>135</v>
      </c>
      <c r="E100" s="207" t="s">
        <v>1003</v>
      </c>
      <c r="F100" s="208" t="s">
        <v>1004</v>
      </c>
      <c r="G100" s="209" t="s">
        <v>226</v>
      </c>
      <c r="H100" s="210">
        <v>1</v>
      </c>
      <c r="I100" s="211"/>
      <c r="J100" s="212">
        <f>ROUND(I100*H100,2)</f>
        <v>0</v>
      </c>
      <c r="K100" s="208" t="s">
        <v>435</v>
      </c>
      <c r="L100" s="46"/>
      <c r="M100" s="213" t="s">
        <v>19</v>
      </c>
      <c r="N100" s="214" t="s">
        <v>51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992</v>
      </c>
      <c r="AT100" s="217" t="s">
        <v>135</v>
      </c>
      <c r="AU100" s="217" t="s">
        <v>90</v>
      </c>
      <c r="AY100" s="18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88</v>
      </c>
      <c r="BK100" s="218">
        <f>ROUND(I100*H100,2)</f>
        <v>0</v>
      </c>
      <c r="BL100" s="18" t="s">
        <v>992</v>
      </c>
      <c r="BM100" s="217" t="s">
        <v>1005</v>
      </c>
    </row>
    <row r="101" s="13" customFormat="1">
      <c r="A101" s="13"/>
      <c r="B101" s="224"/>
      <c r="C101" s="225"/>
      <c r="D101" s="226" t="s">
        <v>144</v>
      </c>
      <c r="E101" s="227" t="s">
        <v>19</v>
      </c>
      <c r="F101" s="228" t="s">
        <v>994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144</v>
      </c>
      <c r="AU101" s="234" t="s">
        <v>90</v>
      </c>
      <c r="AV101" s="13" t="s">
        <v>88</v>
      </c>
      <c r="AW101" s="13" t="s">
        <v>42</v>
      </c>
      <c r="AX101" s="13" t="s">
        <v>80</v>
      </c>
      <c r="AY101" s="234" t="s">
        <v>133</v>
      </c>
    </row>
    <row r="102" s="13" customFormat="1">
      <c r="A102" s="13"/>
      <c r="B102" s="224"/>
      <c r="C102" s="225"/>
      <c r="D102" s="226" t="s">
        <v>144</v>
      </c>
      <c r="E102" s="227" t="s">
        <v>19</v>
      </c>
      <c r="F102" s="228" t="s">
        <v>902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144</v>
      </c>
      <c r="AU102" s="234" t="s">
        <v>90</v>
      </c>
      <c r="AV102" s="13" t="s">
        <v>88</v>
      </c>
      <c r="AW102" s="13" t="s">
        <v>42</v>
      </c>
      <c r="AX102" s="13" t="s">
        <v>80</v>
      </c>
      <c r="AY102" s="234" t="s">
        <v>133</v>
      </c>
    </row>
    <row r="103" s="14" customFormat="1">
      <c r="A103" s="14"/>
      <c r="B103" s="235"/>
      <c r="C103" s="236"/>
      <c r="D103" s="226" t="s">
        <v>144</v>
      </c>
      <c r="E103" s="237" t="s">
        <v>19</v>
      </c>
      <c r="F103" s="238" t="s">
        <v>88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144</v>
      </c>
      <c r="AU103" s="245" t="s">
        <v>90</v>
      </c>
      <c r="AV103" s="14" t="s">
        <v>90</v>
      </c>
      <c r="AW103" s="14" t="s">
        <v>42</v>
      </c>
      <c r="AX103" s="14" t="s">
        <v>88</v>
      </c>
      <c r="AY103" s="245" t="s">
        <v>133</v>
      </c>
    </row>
    <row r="104" s="2" customFormat="1" ht="16.5" customHeight="1">
      <c r="A104" s="40"/>
      <c r="B104" s="41"/>
      <c r="C104" s="206" t="s">
        <v>171</v>
      </c>
      <c r="D104" s="206" t="s">
        <v>135</v>
      </c>
      <c r="E104" s="207" t="s">
        <v>1006</v>
      </c>
      <c r="F104" s="208" t="s">
        <v>1007</v>
      </c>
      <c r="G104" s="209" t="s">
        <v>226</v>
      </c>
      <c r="H104" s="210">
        <v>1</v>
      </c>
      <c r="I104" s="211"/>
      <c r="J104" s="212">
        <f>ROUND(I104*H104,2)</f>
        <v>0</v>
      </c>
      <c r="K104" s="208" t="s">
        <v>435</v>
      </c>
      <c r="L104" s="46"/>
      <c r="M104" s="213" t="s">
        <v>19</v>
      </c>
      <c r="N104" s="214" t="s">
        <v>51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992</v>
      </c>
      <c r="AT104" s="217" t="s">
        <v>135</v>
      </c>
      <c r="AU104" s="217" t="s">
        <v>90</v>
      </c>
      <c r="AY104" s="18" t="s">
        <v>133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88</v>
      </c>
      <c r="BK104" s="218">
        <f>ROUND(I104*H104,2)</f>
        <v>0</v>
      </c>
      <c r="BL104" s="18" t="s">
        <v>992</v>
      </c>
      <c r="BM104" s="217" t="s">
        <v>1008</v>
      </c>
    </row>
    <row r="105" s="13" customFormat="1">
      <c r="A105" s="13"/>
      <c r="B105" s="224"/>
      <c r="C105" s="225"/>
      <c r="D105" s="226" t="s">
        <v>144</v>
      </c>
      <c r="E105" s="227" t="s">
        <v>19</v>
      </c>
      <c r="F105" s="228" t="s">
        <v>994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144</v>
      </c>
      <c r="AU105" s="234" t="s">
        <v>90</v>
      </c>
      <c r="AV105" s="13" t="s">
        <v>88</v>
      </c>
      <c r="AW105" s="13" t="s">
        <v>42</v>
      </c>
      <c r="AX105" s="13" t="s">
        <v>80</v>
      </c>
      <c r="AY105" s="234" t="s">
        <v>133</v>
      </c>
    </row>
    <row r="106" s="13" customFormat="1">
      <c r="A106" s="13"/>
      <c r="B106" s="224"/>
      <c r="C106" s="225"/>
      <c r="D106" s="226" t="s">
        <v>144</v>
      </c>
      <c r="E106" s="227" t="s">
        <v>19</v>
      </c>
      <c r="F106" s="228" t="s">
        <v>1009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144</v>
      </c>
      <c r="AU106" s="234" t="s">
        <v>90</v>
      </c>
      <c r="AV106" s="13" t="s">
        <v>88</v>
      </c>
      <c r="AW106" s="13" t="s">
        <v>42</v>
      </c>
      <c r="AX106" s="13" t="s">
        <v>80</v>
      </c>
      <c r="AY106" s="234" t="s">
        <v>133</v>
      </c>
    </row>
    <row r="107" s="13" customFormat="1">
      <c r="A107" s="13"/>
      <c r="B107" s="224"/>
      <c r="C107" s="225"/>
      <c r="D107" s="226" t="s">
        <v>144</v>
      </c>
      <c r="E107" s="227" t="s">
        <v>19</v>
      </c>
      <c r="F107" s="228" t="s">
        <v>902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144</v>
      </c>
      <c r="AU107" s="234" t="s">
        <v>90</v>
      </c>
      <c r="AV107" s="13" t="s">
        <v>88</v>
      </c>
      <c r="AW107" s="13" t="s">
        <v>42</v>
      </c>
      <c r="AX107" s="13" t="s">
        <v>80</v>
      </c>
      <c r="AY107" s="234" t="s">
        <v>133</v>
      </c>
    </row>
    <row r="108" s="14" customFormat="1">
      <c r="A108" s="14"/>
      <c r="B108" s="235"/>
      <c r="C108" s="236"/>
      <c r="D108" s="226" t="s">
        <v>144</v>
      </c>
      <c r="E108" s="237" t="s">
        <v>19</v>
      </c>
      <c r="F108" s="238" t="s">
        <v>88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144</v>
      </c>
      <c r="AU108" s="245" t="s">
        <v>90</v>
      </c>
      <c r="AV108" s="14" t="s">
        <v>90</v>
      </c>
      <c r="AW108" s="14" t="s">
        <v>42</v>
      </c>
      <c r="AX108" s="14" t="s">
        <v>88</v>
      </c>
      <c r="AY108" s="245" t="s">
        <v>133</v>
      </c>
    </row>
    <row r="109" s="12" customFormat="1" ht="22.8" customHeight="1">
      <c r="A109" s="12"/>
      <c r="B109" s="190"/>
      <c r="C109" s="191"/>
      <c r="D109" s="192" t="s">
        <v>79</v>
      </c>
      <c r="E109" s="204" t="s">
        <v>1010</v>
      </c>
      <c r="F109" s="204" t="s">
        <v>1011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SUM(P110:P117)</f>
        <v>0</v>
      </c>
      <c r="Q109" s="198"/>
      <c r="R109" s="199">
        <f>SUM(R110:R117)</f>
        <v>0</v>
      </c>
      <c r="S109" s="198"/>
      <c r="T109" s="200">
        <f>SUM(T110:T117)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171</v>
      </c>
      <c r="AT109" s="202" t="s">
        <v>79</v>
      </c>
      <c r="AU109" s="202" t="s">
        <v>88</v>
      </c>
      <c r="AY109" s="201" t="s">
        <v>133</v>
      </c>
      <c r="BK109" s="203">
        <f>SUM(BK110:BK117)</f>
        <v>0</v>
      </c>
    </row>
    <row r="110" s="2" customFormat="1" ht="16.5" customHeight="1">
      <c r="A110" s="40"/>
      <c r="B110" s="41"/>
      <c r="C110" s="206" t="s">
        <v>177</v>
      </c>
      <c r="D110" s="206" t="s">
        <v>135</v>
      </c>
      <c r="E110" s="207" t="s">
        <v>1012</v>
      </c>
      <c r="F110" s="208" t="s">
        <v>1013</v>
      </c>
      <c r="G110" s="209" t="s">
        <v>226</v>
      </c>
      <c r="H110" s="210">
        <v>1</v>
      </c>
      <c r="I110" s="211"/>
      <c r="J110" s="212">
        <f>ROUND(I110*H110,2)</f>
        <v>0</v>
      </c>
      <c r="K110" s="208" t="s">
        <v>435</v>
      </c>
      <c r="L110" s="46"/>
      <c r="M110" s="213" t="s">
        <v>19</v>
      </c>
      <c r="N110" s="214" t="s">
        <v>51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992</v>
      </c>
      <c r="AT110" s="217" t="s">
        <v>135</v>
      </c>
      <c r="AU110" s="217" t="s">
        <v>90</v>
      </c>
      <c r="AY110" s="18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88</v>
      </c>
      <c r="BK110" s="218">
        <f>ROUND(I110*H110,2)</f>
        <v>0</v>
      </c>
      <c r="BL110" s="18" t="s">
        <v>992</v>
      </c>
      <c r="BM110" s="217" t="s">
        <v>1014</v>
      </c>
    </row>
    <row r="111" s="13" customFormat="1">
      <c r="A111" s="13"/>
      <c r="B111" s="224"/>
      <c r="C111" s="225"/>
      <c r="D111" s="226" t="s">
        <v>144</v>
      </c>
      <c r="E111" s="227" t="s">
        <v>19</v>
      </c>
      <c r="F111" s="228" t="s">
        <v>994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144</v>
      </c>
      <c r="AU111" s="234" t="s">
        <v>90</v>
      </c>
      <c r="AV111" s="13" t="s">
        <v>88</v>
      </c>
      <c r="AW111" s="13" t="s">
        <v>42</v>
      </c>
      <c r="AX111" s="13" t="s">
        <v>80</v>
      </c>
      <c r="AY111" s="234" t="s">
        <v>133</v>
      </c>
    </row>
    <row r="112" s="13" customFormat="1">
      <c r="A112" s="13"/>
      <c r="B112" s="224"/>
      <c r="C112" s="225"/>
      <c r="D112" s="226" t="s">
        <v>144</v>
      </c>
      <c r="E112" s="227" t="s">
        <v>19</v>
      </c>
      <c r="F112" s="228" t="s">
        <v>902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144</v>
      </c>
      <c r="AU112" s="234" t="s">
        <v>90</v>
      </c>
      <c r="AV112" s="13" t="s">
        <v>88</v>
      </c>
      <c r="AW112" s="13" t="s">
        <v>42</v>
      </c>
      <c r="AX112" s="13" t="s">
        <v>80</v>
      </c>
      <c r="AY112" s="234" t="s">
        <v>133</v>
      </c>
    </row>
    <row r="113" s="14" customFormat="1">
      <c r="A113" s="14"/>
      <c r="B113" s="235"/>
      <c r="C113" s="236"/>
      <c r="D113" s="226" t="s">
        <v>144</v>
      </c>
      <c r="E113" s="237" t="s">
        <v>19</v>
      </c>
      <c r="F113" s="238" t="s">
        <v>88</v>
      </c>
      <c r="G113" s="236"/>
      <c r="H113" s="239">
        <v>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144</v>
      </c>
      <c r="AU113" s="245" t="s">
        <v>90</v>
      </c>
      <c r="AV113" s="14" t="s">
        <v>90</v>
      </c>
      <c r="AW113" s="14" t="s">
        <v>42</v>
      </c>
      <c r="AX113" s="14" t="s">
        <v>88</v>
      </c>
      <c r="AY113" s="245" t="s">
        <v>133</v>
      </c>
    </row>
    <row r="114" s="2" customFormat="1" ht="16.5" customHeight="1">
      <c r="A114" s="40"/>
      <c r="B114" s="41"/>
      <c r="C114" s="206" t="s">
        <v>184</v>
      </c>
      <c r="D114" s="206" t="s">
        <v>135</v>
      </c>
      <c r="E114" s="207" t="s">
        <v>1015</v>
      </c>
      <c r="F114" s="208" t="s">
        <v>1016</v>
      </c>
      <c r="G114" s="209" t="s">
        <v>226</v>
      </c>
      <c r="H114" s="210">
        <v>1</v>
      </c>
      <c r="I114" s="211"/>
      <c r="J114" s="212">
        <f>ROUND(I114*H114,2)</f>
        <v>0</v>
      </c>
      <c r="K114" s="208" t="s">
        <v>435</v>
      </c>
      <c r="L114" s="46"/>
      <c r="M114" s="213" t="s">
        <v>19</v>
      </c>
      <c r="N114" s="214" t="s">
        <v>51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992</v>
      </c>
      <c r="AT114" s="217" t="s">
        <v>135</v>
      </c>
      <c r="AU114" s="217" t="s">
        <v>90</v>
      </c>
      <c r="AY114" s="18" t="s">
        <v>133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88</v>
      </c>
      <c r="BK114" s="218">
        <f>ROUND(I114*H114,2)</f>
        <v>0</v>
      </c>
      <c r="BL114" s="18" t="s">
        <v>992</v>
      </c>
      <c r="BM114" s="217" t="s">
        <v>1017</v>
      </c>
    </row>
    <row r="115" s="13" customFormat="1">
      <c r="A115" s="13"/>
      <c r="B115" s="224"/>
      <c r="C115" s="225"/>
      <c r="D115" s="226" t="s">
        <v>144</v>
      </c>
      <c r="E115" s="227" t="s">
        <v>19</v>
      </c>
      <c r="F115" s="228" t="s">
        <v>994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144</v>
      </c>
      <c r="AU115" s="234" t="s">
        <v>90</v>
      </c>
      <c r="AV115" s="13" t="s">
        <v>88</v>
      </c>
      <c r="AW115" s="13" t="s">
        <v>42</v>
      </c>
      <c r="AX115" s="13" t="s">
        <v>80</v>
      </c>
      <c r="AY115" s="234" t="s">
        <v>133</v>
      </c>
    </row>
    <row r="116" s="13" customFormat="1">
      <c r="A116" s="13"/>
      <c r="B116" s="224"/>
      <c r="C116" s="225"/>
      <c r="D116" s="226" t="s">
        <v>144</v>
      </c>
      <c r="E116" s="227" t="s">
        <v>19</v>
      </c>
      <c r="F116" s="228" t="s">
        <v>1018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144</v>
      </c>
      <c r="AU116" s="234" t="s">
        <v>90</v>
      </c>
      <c r="AV116" s="13" t="s">
        <v>88</v>
      </c>
      <c r="AW116" s="13" t="s">
        <v>42</v>
      </c>
      <c r="AX116" s="13" t="s">
        <v>80</v>
      </c>
      <c r="AY116" s="234" t="s">
        <v>133</v>
      </c>
    </row>
    <row r="117" s="14" customFormat="1">
      <c r="A117" s="14"/>
      <c r="B117" s="235"/>
      <c r="C117" s="236"/>
      <c r="D117" s="226" t="s">
        <v>144</v>
      </c>
      <c r="E117" s="237" t="s">
        <v>19</v>
      </c>
      <c r="F117" s="238" t="s">
        <v>88</v>
      </c>
      <c r="G117" s="236"/>
      <c r="H117" s="239">
        <v>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144</v>
      </c>
      <c r="AU117" s="245" t="s">
        <v>90</v>
      </c>
      <c r="AV117" s="14" t="s">
        <v>90</v>
      </c>
      <c r="AW117" s="14" t="s">
        <v>42</v>
      </c>
      <c r="AX117" s="14" t="s">
        <v>88</v>
      </c>
      <c r="AY117" s="245" t="s">
        <v>133</v>
      </c>
    </row>
    <row r="118" s="12" customFormat="1" ht="22.8" customHeight="1">
      <c r="A118" s="12"/>
      <c r="B118" s="190"/>
      <c r="C118" s="191"/>
      <c r="D118" s="192" t="s">
        <v>79</v>
      </c>
      <c r="E118" s="204" t="s">
        <v>1019</v>
      </c>
      <c r="F118" s="204" t="s">
        <v>1020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SUM(P119:P127)</f>
        <v>0</v>
      </c>
      <c r="Q118" s="198"/>
      <c r="R118" s="199">
        <f>SUM(R119:R127)</f>
        <v>0</v>
      </c>
      <c r="S118" s="198"/>
      <c r="T118" s="200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171</v>
      </c>
      <c r="AT118" s="202" t="s">
        <v>79</v>
      </c>
      <c r="AU118" s="202" t="s">
        <v>88</v>
      </c>
      <c r="AY118" s="201" t="s">
        <v>133</v>
      </c>
      <c r="BK118" s="203">
        <f>SUM(BK119:BK127)</f>
        <v>0</v>
      </c>
    </row>
    <row r="119" s="2" customFormat="1" ht="16.5" customHeight="1">
      <c r="A119" s="40"/>
      <c r="B119" s="41"/>
      <c r="C119" s="206" t="s">
        <v>189</v>
      </c>
      <c r="D119" s="206" t="s">
        <v>135</v>
      </c>
      <c r="E119" s="207" t="s">
        <v>1021</v>
      </c>
      <c r="F119" s="208" t="s">
        <v>1022</v>
      </c>
      <c r="G119" s="209" t="s">
        <v>226</v>
      </c>
      <c r="H119" s="210">
        <v>1</v>
      </c>
      <c r="I119" s="211"/>
      <c r="J119" s="212">
        <f>ROUND(I119*H119,2)</f>
        <v>0</v>
      </c>
      <c r="K119" s="208" t="s">
        <v>435</v>
      </c>
      <c r="L119" s="46"/>
      <c r="M119" s="213" t="s">
        <v>19</v>
      </c>
      <c r="N119" s="214" t="s">
        <v>51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992</v>
      </c>
      <c r="AT119" s="217" t="s">
        <v>135</v>
      </c>
      <c r="AU119" s="217" t="s">
        <v>90</v>
      </c>
      <c r="AY119" s="18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88</v>
      </c>
      <c r="BK119" s="218">
        <f>ROUND(I119*H119,2)</f>
        <v>0</v>
      </c>
      <c r="BL119" s="18" t="s">
        <v>992</v>
      </c>
      <c r="BM119" s="217" t="s">
        <v>1023</v>
      </c>
    </row>
    <row r="120" s="13" customFormat="1">
      <c r="A120" s="13"/>
      <c r="B120" s="224"/>
      <c r="C120" s="225"/>
      <c r="D120" s="226" t="s">
        <v>144</v>
      </c>
      <c r="E120" s="227" t="s">
        <v>19</v>
      </c>
      <c r="F120" s="228" t="s">
        <v>994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144</v>
      </c>
      <c r="AU120" s="234" t="s">
        <v>90</v>
      </c>
      <c r="AV120" s="13" t="s">
        <v>88</v>
      </c>
      <c r="AW120" s="13" t="s">
        <v>42</v>
      </c>
      <c r="AX120" s="13" t="s">
        <v>80</v>
      </c>
      <c r="AY120" s="234" t="s">
        <v>133</v>
      </c>
    </row>
    <row r="121" s="13" customFormat="1">
      <c r="A121" s="13"/>
      <c r="B121" s="224"/>
      <c r="C121" s="225"/>
      <c r="D121" s="226" t="s">
        <v>144</v>
      </c>
      <c r="E121" s="227" t="s">
        <v>19</v>
      </c>
      <c r="F121" s="228" t="s">
        <v>1024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144</v>
      </c>
      <c r="AU121" s="234" t="s">
        <v>90</v>
      </c>
      <c r="AV121" s="13" t="s">
        <v>88</v>
      </c>
      <c r="AW121" s="13" t="s">
        <v>42</v>
      </c>
      <c r="AX121" s="13" t="s">
        <v>80</v>
      </c>
      <c r="AY121" s="234" t="s">
        <v>133</v>
      </c>
    </row>
    <row r="122" s="13" customFormat="1">
      <c r="A122" s="13"/>
      <c r="B122" s="224"/>
      <c r="C122" s="225"/>
      <c r="D122" s="226" t="s">
        <v>144</v>
      </c>
      <c r="E122" s="227" t="s">
        <v>19</v>
      </c>
      <c r="F122" s="228" t="s">
        <v>902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144</v>
      </c>
      <c r="AU122" s="234" t="s">
        <v>90</v>
      </c>
      <c r="AV122" s="13" t="s">
        <v>88</v>
      </c>
      <c r="AW122" s="13" t="s">
        <v>42</v>
      </c>
      <c r="AX122" s="13" t="s">
        <v>80</v>
      </c>
      <c r="AY122" s="234" t="s">
        <v>133</v>
      </c>
    </row>
    <row r="123" s="14" customFormat="1">
      <c r="A123" s="14"/>
      <c r="B123" s="235"/>
      <c r="C123" s="236"/>
      <c r="D123" s="226" t="s">
        <v>144</v>
      </c>
      <c r="E123" s="237" t="s">
        <v>19</v>
      </c>
      <c r="F123" s="238" t="s">
        <v>88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144</v>
      </c>
      <c r="AU123" s="245" t="s">
        <v>90</v>
      </c>
      <c r="AV123" s="14" t="s">
        <v>90</v>
      </c>
      <c r="AW123" s="14" t="s">
        <v>42</v>
      </c>
      <c r="AX123" s="14" t="s">
        <v>88</v>
      </c>
      <c r="AY123" s="245" t="s">
        <v>133</v>
      </c>
    </row>
    <row r="124" s="2" customFormat="1" ht="16.5" customHeight="1">
      <c r="A124" s="40"/>
      <c r="B124" s="41"/>
      <c r="C124" s="206" t="s">
        <v>195</v>
      </c>
      <c r="D124" s="206" t="s">
        <v>135</v>
      </c>
      <c r="E124" s="207" t="s">
        <v>1025</v>
      </c>
      <c r="F124" s="208" t="s">
        <v>1026</v>
      </c>
      <c r="G124" s="209" t="s">
        <v>1027</v>
      </c>
      <c r="H124" s="210">
        <v>1</v>
      </c>
      <c r="I124" s="211"/>
      <c r="J124" s="212">
        <f>ROUND(I124*H124,2)</f>
        <v>0</v>
      </c>
      <c r="K124" s="208" t="s">
        <v>435</v>
      </c>
      <c r="L124" s="46"/>
      <c r="M124" s="213" t="s">
        <v>19</v>
      </c>
      <c r="N124" s="214" t="s">
        <v>51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992</v>
      </c>
      <c r="AT124" s="217" t="s">
        <v>135</v>
      </c>
      <c r="AU124" s="217" t="s">
        <v>90</v>
      </c>
      <c r="AY124" s="18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88</v>
      </c>
      <c r="BK124" s="218">
        <f>ROUND(I124*H124,2)</f>
        <v>0</v>
      </c>
      <c r="BL124" s="18" t="s">
        <v>992</v>
      </c>
      <c r="BM124" s="217" t="s">
        <v>1028</v>
      </c>
    </row>
    <row r="125" s="13" customFormat="1">
      <c r="A125" s="13"/>
      <c r="B125" s="224"/>
      <c r="C125" s="225"/>
      <c r="D125" s="226" t="s">
        <v>144</v>
      </c>
      <c r="E125" s="227" t="s">
        <v>19</v>
      </c>
      <c r="F125" s="228" t="s">
        <v>1029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144</v>
      </c>
      <c r="AU125" s="234" t="s">
        <v>90</v>
      </c>
      <c r="AV125" s="13" t="s">
        <v>88</v>
      </c>
      <c r="AW125" s="13" t="s">
        <v>42</v>
      </c>
      <c r="AX125" s="13" t="s">
        <v>80</v>
      </c>
      <c r="AY125" s="234" t="s">
        <v>133</v>
      </c>
    </row>
    <row r="126" s="13" customFormat="1">
      <c r="A126" s="13"/>
      <c r="B126" s="224"/>
      <c r="C126" s="225"/>
      <c r="D126" s="226" t="s">
        <v>144</v>
      </c>
      <c r="E126" s="227" t="s">
        <v>19</v>
      </c>
      <c r="F126" s="228" t="s">
        <v>902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144</v>
      </c>
      <c r="AU126" s="234" t="s">
        <v>90</v>
      </c>
      <c r="AV126" s="13" t="s">
        <v>88</v>
      </c>
      <c r="AW126" s="13" t="s">
        <v>42</v>
      </c>
      <c r="AX126" s="13" t="s">
        <v>80</v>
      </c>
      <c r="AY126" s="234" t="s">
        <v>133</v>
      </c>
    </row>
    <row r="127" s="14" customFormat="1">
      <c r="A127" s="14"/>
      <c r="B127" s="235"/>
      <c r="C127" s="236"/>
      <c r="D127" s="226" t="s">
        <v>144</v>
      </c>
      <c r="E127" s="237" t="s">
        <v>19</v>
      </c>
      <c r="F127" s="238" t="s">
        <v>88</v>
      </c>
      <c r="G127" s="236"/>
      <c r="H127" s="239">
        <v>1</v>
      </c>
      <c r="I127" s="240"/>
      <c r="J127" s="236"/>
      <c r="K127" s="236"/>
      <c r="L127" s="241"/>
      <c r="M127" s="267"/>
      <c r="N127" s="268"/>
      <c r="O127" s="268"/>
      <c r="P127" s="268"/>
      <c r="Q127" s="268"/>
      <c r="R127" s="268"/>
      <c r="S127" s="268"/>
      <c r="T127" s="26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144</v>
      </c>
      <c r="AU127" s="245" t="s">
        <v>90</v>
      </c>
      <c r="AV127" s="14" t="s">
        <v>90</v>
      </c>
      <c r="AW127" s="14" t="s">
        <v>42</v>
      </c>
      <c r="AX127" s="14" t="s">
        <v>88</v>
      </c>
      <c r="AY127" s="245" t="s">
        <v>133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/5qRgFPpdB04ezP+g4fs3LzzWWBawlp8BpGdNVz4XBJP1k6v9FwTtSQebqPWSJ1kbCb4+2N2DVcgrcm9Lzd9fA==" hashValue="4pS4FKIYsWZ3617ADEXJYEvs/gBNAozFMgbSqZDJmMg9m4uJK7FNpQVdUjIxqEnfbl5xSAeT4o21NZczxIKAqQ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1030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1031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1032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1033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1034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1035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1036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1037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1038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1039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1040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87</v>
      </c>
      <c r="F18" s="281" t="s">
        <v>1041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1042</v>
      </c>
      <c r="F19" s="281" t="s">
        <v>1043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1044</v>
      </c>
      <c r="F20" s="281" t="s">
        <v>1045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1046</v>
      </c>
      <c r="F21" s="281" t="s">
        <v>1047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1048</v>
      </c>
      <c r="F22" s="281" t="s">
        <v>1049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1050</v>
      </c>
      <c r="F23" s="281" t="s">
        <v>1051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1052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1053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1054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1055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1056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1057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1058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1059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1060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119</v>
      </c>
      <c r="F36" s="281"/>
      <c r="G36" s="281" t="s">
        <v>1061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1062</v>
      </c>
      <c r="F37" s="281"/>
      <c r="G37" s="281" t="s">
        <v>1063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61</v>
      </c>
      <c r="F38" s="281"/>
      <c r="G38" s="281" t="s">
        <v>1064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62</v>
      </c>
      <c r="F39" s="281"/>
      <c r="G39" s="281" t="s">
        <v>1065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120</v>
      </c>
      <c r="F40" s="281"/>
      <c r="G40" s="281" t="s">
        <v>1066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121</v>
      </c>
      <c r="F41" s="281"/>
      <c r="G41" s="281" t="s">
        <v>1067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1068</v>
      </c>
      <c r="F42" s="281"/>
      <c r="G42" s="281" t="s">
        <v>1069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1070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1071</v>
      </c>
      <c r="F44" s="281"/>
      <c r="G44" s="281" t="s">
        <v>1072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123</v>
      </c>
      <c r="F45" s="281"/>
      <c r="G45" s="281" t="s">
        <v>1073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1074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1075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1076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1077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1078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1079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1080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1081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1082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1083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1084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1085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1086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1087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1088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1089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1090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1091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1092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1093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1094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1095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1096</v>
      </c>
      <c r="D76" s="299"/>
      <c r="E76" s="299"/>
      <c r="F76" s="299" t="s">
        <v>1097</v>
      </c>
      <c r="G76" s="300"/>
      <c r="H76" s="299" t="s">
        <v>62</v>
      </c>
      <c r="I76" s="299" t="s">
        <v>65</v>
      </c>
      <c r="J76" s="299" t="s">
        <v>1098</v>
      </c>
      <c r="K76" s="298"/>
    </row>
    <row r="77" s="1" customFormat="1" ht="17.25" customHeight="1">
      <c r="B77" s="296"/>
      <c r="C77" s="301" t="s">
        <v>1099</v>
      </c>
      <c r="D77" s="301"/>
      <c r="E77" s="301"/>
      <c r="F77" s="302" t="s">
        <v>1100</v>
      </c>
      <c r="G77" s="303"/>
      <c r="H77" s="301"/>
      <c r="I77" s="301"/>
      <c r="J77" s="301" t="s">
        <v>1101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61</v>
      </c>
      <c r="D79" s="306"/>
      <c r="E79" s="306"/>
      <c r="F79" s="307" t="s">
        <v>1102</v>
      </c>
      <c r="G79" s="308"/>
      <c r="H79" s="284" t="s">
        <v>1103</v>
      </c>
      <c r="I79" s="284" t="s">
        <v>1104</v>
      </c>
      <c r="J79" s="284">
        <v>20</v>
      </c>
      <c r="K79" s="298"/>
    </row>
    <row r="80" s="1" customFormat="1" ht="15" customHeight="1">
      <c r="B80" s="296"/>
      <c r="C80" s="284" t="s">
        <v>1105</v>
      </c>
      <c r="D80" s="284"/>
      <c r="E80" s="284"/>
      <c r="F80" s="307" t="s">
        <v>1102</v>
      </c>
      <c r="G80" s="308"/>
      <c r="H80" s="284" t="s">
        <v>1106</v>
      </c>
      <c r="I80" s="284" t="s">
        <v>1104</v>
      </c>
      <c r="J80" s="284">
        <v>120</v>
      </c>
      <c r="K80" s="298"/>
    </row>
    <row r="81" s="1" customFormat="1" ht="15" customHeight="1">
      <c r="B81" s="309"/>
      <c r="C81" s="284" t="s">
        <v>1107</v>
      </c>
      <c r="D81" s="284"/>
      <c r="E81" s="284"/>
      <c r="F81" s="307" t="s">
        <v>1108</v>
      </c>
      <c r="G81" s="308"/>
      <c r="H81" s="284" t="s">
        <v>1109</v>
      </c>
      <c r="I81" s="284" t="s">
        <v>1104</v>
      </c>
      <c r="J81" s="284">
        <v>50</v>
      </c>
      <c r="K81" s="298"/>
    </row>
    <row r="82" s="1" customFormat="1" ht="15" customHeight="1">
      <c r="B82" s="309"/>
      <c r="C82" s="284" t="s">
        <v>1110</v>
      </c>
      <c r="D82" s="284"/>
      <c r="E82" s="284"/>
      <c r="F82" s="307" t="s">
        <v>1102</v>
      </c>
      <c r="G82" s="308"/>
      <c r="H82" s="284" t="s">
        <v>1111</v>
      </c>
      <c r="I82" s="284" t="s">
        <v>1112</v>
      </c>
      <c r="J82" s="284"/>
      <c r="K82" s="298"/>
    </row>
    <row r="83" s="1" customFormat="1" ht="15" customHeight="1">
      <c r="B83" s="309"/>
      <c r="C83" s="310" t="s">
        <v>1113</v>
      </c>
      <c r="D83" s="310"/>
      <c r="E83" s="310"/>
      <c r="F83" s="311" t="s">
        <v>1108</v>
      </c>
      <c r="G83" s="310"/>
      <c r="H83" s="310" t="s">
        <v>1114</v>
      </c>
      <c r="I83" s="310" t="s">
        <v>1104</v>
      </c>
      <c r="J83" s="310">
        <v>15</v>
      </c>
      <c r="K83" s="298"/>
    </row>
    <row r="84" s="1" customFormat="1" ht="15" customHeight="1">
      <c r="B84" s="309"/>
      <c r="C84" s="310" t="s">
        <v>1115</v>
      </c>
      <c r="D84" s="310"/>
      <c r="E84" s="310"/>
      <c r="F84" s="311" t="s">
        <v>1108</v>
      </c>
      <c r="G84" s="310"/>
      <c r="H84" s="310" t="s">
        <v>1116</v>
      </c>
      <c r="I84" s="310" t="s">
        <v>1104</v>
      </c>
      <c r="J84" s="310">
        <v>15</v>
      </c>
      <c r="K84" s="298"/>
    </row>
    <row r="85" s="1" customFormat="1" ht="15" customHeight="1">
      <c r="B85" s="309"/>
      <c r="C85" s="310" t="s">
        <v>1117</v>
      </c>
      <c r="D85" s="310"/>
      <c r="E85" s="310"/>
      <c r="F85" s="311" t="s">
        <v>1108</v>
      </c>
      <c r="G85" s="310"/>
      <c r="H85" s="310" t="s">
        <v>1118</v>
      </c>
      <c r="I85" s="310" t="s">
        <v>1104</v>
      </c>
      <c r="J85" s="310">
        <v>20</v>
      </c>
      <c r="K85" s="298"/>
    </row>
    <row r="86" s="1" customFormat="1" ht="15" customHeight="1">
      <c r="B86" s="309"/>
      <c r="C86" s="310" t="s">
        <v>1119</v>
      </c>
      <c r="D86" s="310"/>
      <c r="E86" s="310"/>
      <c r="F86" s="311" t="s">
        <v>1108</v>
      </c>
      <c r="G86" s="310"/>
      <c r="H86" s="310" t="s">
        <v>1120</v>
      </c>
      <c r="I86" s="310" t="s">
        <v>1104</v>
      </c>
      <c r="J86" s="310">
        <v>20</v>
      </c>
      <c r="K86" s="298"/>
    </row>
    <row r="87" s="1" customFormat="1" ht="15" customHeight="1">
      <c r="B87" s="309"/>
      <c r="C87" s="284" t="s">
        <v>1121</v>
      </c>
      <c r="D87" s="284"/>
      <c r="E87" s="284"/>
      <c r="F87" s="307" t="s">
        <v>1108</v>
      </c>
      <c r="G87" s="308"/>
      <c r="H87" s="284" t="s">
        <v>1122</v>
      </c>
      <c r="I87" s="284" t="s">
        <v>1104</v>
      </c>
      <c r="J87" s="284">
        <v>50</v>
      </c>
      <c r="K87" s="298"/>
    </row>
    <row r="88" s="1" customFormat="1" ht="15" customHeight="1">
      <c r="B88" s="309"/>
      <c r="C88" s="284" t="s">
        <v>1123</v>
      </c>
      <c r="D88" s="284"/>
      <c r="E88" s="284"/>
      <c r="F88" s="307" t="s">
        <v>1108</v>
      </c>
      <c r="G88" s="308"/>
      <c r="H88" s="284" t="s">
        <v>1124</v>
      </c>
      <c r="I88" s="284" t="s">
        <v>1104</v>
      </c>
      <c r="J88" s="284">
        <v>20</v>
      </c>
      <c r="K88" s="298"/>
    </row>
    <row r="89" s="1" customFormat="1" ht="15" customHeight="1">
      <c r="B89" s="309"/>
      <c r="C89" s="284" t="s">
        <v>1125</v>
      </c>
      <c r="D89" s="284"/>
      <c r="E89" s="284"/>
      <c r="F89" s="307" t="s">
        <v>1108</v>
      </c>
      <c r="G89" s="308"/>
      <c r="H89" s="284" t="s">
        <v>1126</v>
      </c>
      <c r="I89" s="284" t="s">
        <v>1104</v>
      </c>
      <c r="J89" s="284">
        <v>20</v>
      </c>
      <c r="K89" s="298"/>
    </row>
    <row r="90" s="1" customFormat="1" ht="15" customHeight="1">
      <c r="B90" s="309"/>
      <c r="C90" s="284" t="s">
        <v>1127</v>
      </c>
      <c r="D90" s="284"/>
      <c r="E90" s="284"/>
      <c r="F90" s="307" t="s">
        <v>1108</v>
      </c>
      <c r="G90" s="308"/>
      <c r="H90" s="284" t="s">
        <v>1128</v>
      </c>
      <c r="I90" s="284" t="s">
        <v>1104</v>
      </c>
      <c r="J90" s="284">
        <v>50</v>
      </c>
      <c r="K90" s="298"/>
    </row>
    <row r="91" s="1" customFormat="1" ht="15" customHeight="1">
      <c r="B91" s="309"/>
      <c r="C91" s="284" t="s">
        <v>1129</v>
      </c>
      <c r="D91" s="284"/>
      <c r="E91" s="284"/>
      <c r="F91" s="307" t="s">
        <v>1108</v>
      </c>
      <c r="G91" s="308"/>
      <c r="H91" s="284" t="s">
        <v>1129</v>
      </c>
      <c r="I91" s="284" t="s">
        <v>1104</v>
      </c>
      <c r="J91" s="284">
        <v>50</v>
      </c>
      <c r="K91" s="298"/>
    </row>
    <row r="92" s="1" customFormat="1" ht="15" customHeight="1">
      <c r="B92" s="309"/>
      <c r="C92" s="284" t="s">
        <v>1130</v>
      </c>
      <c r="D92" s="284"/>
      <c r="E92" s="284"/>
      <c r="F92" s="307" t="s">
        <v>1108</v>
      </c>
      <c r="G92" s="308"/>
      <c r="H92" s="284" t="s">
        <v>1131</v>
      </c>
      <c r="I92" s="284" t="s">
        <v>1104</v>
      </c>
      <c r="J92" s="284">
        <v>255</v>
      </c>
      <c r="K92" s="298"/>
    </row>
    <row r="93" s="1" customFormat="1" ht="15" customHeight="1">
      <c r="B93" s="309"/>
      <c r="C93" s="284" t="s">
        <v>1132</v>
      </c>
      <c r="D93" s="284"/>
      <c r="E93" s="284"/>
      <c r="F93" s="307" t="s">
        <v>1102</v>
      </c>
      <c r="G93" s="308"/>
      <c r="H93" s="284" t="s">
        <v>1133</v>
      </c>
      <c r="I93" s="284" t="s">
        <v>1134</v>
      </c>
      <c r="J93" s="284"/>
      <c r="K93" s="298"/>
    </row>
    <row r="94" s="1" customFormat="1" ht="15" customHeight="1">
      <c r="B94" s="309"/>
      <c r="C94" s="284" t="s">
        <v>1135</v>
      </c>
      <c r="D94" s="284"/>
      <c r="E94" s="284"/>
      <c r="F94" s="307" t="s">
        <v>1102</v>
      </c>
      <c r="G94" s="308"/>
      <c r="H94" s="284" t="s">
        <v>1136</v>
      </c>
      <c r="I94" s="284" t="s">
        <v>1137</v>
      </c>
      <c r="J94" s="284"/>
      <c r="K94" s="298"/>
    </row>
    <row r="95" s="1" customFormat="1" ht="15" customHeight="1">
      <c r="B95" s="309"/>
      <c r="C95" s="284" t="s">
        <v>1138</v>
      </c>
      <c r="D95" s="284"/>
      <c r="E95" s="284"/>
      <c r="F95" s="307" t="s">
        <v>1102</v>
      </c>
      <c r="G95" s="308"/>
      <c r="H95" s="284" t="s">
        <v>1138</v>
      </c>
      <c r="I95" s="284" t="s">
        <v>1137</v>
      </c>
      <c r="J95" s="284"/>
      <c r="K95" s="298"/>
    </row>
    <row r="96" s="1" customFormat="1" ht="15" customHeight="1">
      <c r="B96" s="309"/>
      <c r="C96" s="284" t="s">
        <v>46</v>
      </c>
      <c r="D96" s="284"/>
      <c r="E96" s="284"/>
      <c r="F96" s="307" t="s">
        <v>1102</v>
      </c>
      <c r="G96" s="308"/>
      <c r="H96" s="284" t="s">
        <v>1139</v>
      </c>
      <c r="I96" s="284" t="s">
        <v>1137</v>
      </c>
      <c r="J96" s="284"/>
      <c r="K96" s="298"/>
    </row>
    <row r="97" s="1" customFormat="1" ht="15" customHeight="1">
      <c r="B97" s="309"/>
      <c r="C97" s="284" t="s">
        <v>56</v>
      </c>
      <c r="D97" s="284"/>
      <c r="E97" s="284"/>
      <c r="F97" s="307" t="s">
        <v>1102</v>
      </c>
      <c r="G97" s="308"/>
      <c r="H97" s="284" t="s">
        <v>1140</v>
      </c>
      <c r="I97" s="284" t="s">
        <v>1137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1141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1096</v>
      </c>
      <c r="D103" s="299"/>
      <c r="E103" s="299"/>
      <c r="F103" s="299" t="s">
        <v>1097</v>
      </c>
      <c r="G103" s="300"/>
      <c r="H103" s="299" t="s">
        <v>62</v>
      </c>
      <c r="I103" s="299" t="s">
        <v>65</v>
      </c>
      <c r="J103" s="299" t="s">
        <v>1098</v>
      </c>
      <c r="K103" s="298"/>
    </row>
    <row r="104" s="1" customFormat="1" ht="17.25" customHeight="1">
      <c r="B104" s="296"/>
      <c r="C104" s="301" t="s">
        <v>1099</v>
      </c>
      <c r="D104" s="301"/>
      <c r="E104" s="301"/>
      <c r="F104" s="302" t="s">
        <v>1100</v>
      </c>
      <c r="G104" s="303"/>
      <c r="H104" s="301"/>
      <c r="I104" s="301"/>
      <c r="J104" s="301" t="s">
        <v>1101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61</v>
      </c>
      <c r="D106" s="306"/>
      <c r="E106" s="306"/>
      <c r="F106" s="307" t="s">
        <v>1102</v>
      </c>
      <c r="G106" s="284"/>
      <c r="H106" s="284" t="s">
        <v>1142</v>
      </c>
      <c r="I106" s="284" t="s">
        <v>1104</v>
      </c>
      <c r="J106" s="284">
        <v>20</v>
      </c>
      <c r="K106" s="298"/>
    </row>
    <row r="107" s="1" customFormat="1" ht="15" customHeight="1">
      <c r="B107" s="296"/>
      <c r="C107" s="284" t="s">
        <v>1105</v>
      </c>
      <c r="D107" s="284"/>
      <c r="E107" s="284"/>
      <c r="F107" s="307" t="s">
        <v>1102</v>
      </c>
      <c r="G107" s="284"/>
      <c r="H107" s="284" t="s">
        <v>1142</v>
      </c>
      <c r="I107" s="284" t="s">
        <v>1104</v>
      </c>
      <c r="J107" s="284">
        <v>120</v>
      </c>
      <c r="K107" s="298"/>
    </row>
    <row r="108" s="1" customFormat="1" ht="15" customHeight="1">
      <c r="B108" s="309"/>
      <c r="C108" s="284" t="s">
        <v>1107</v>
      </c>
      <c r="D108" s="284"/>
      <c r="E108" s="284"/>
      <c r="F108" s="307" t="s">
        <v>1108</v>
      </c>
      <c r="G108" s="284"/>
      <c r="H108" s="284" t="s">
        <v>1142</v>
      </c>
      <c r="I108" s="284" t="s">
        <v>1104</v>
      </c>
      <c r="J108" s="284">
        <v>50</v>
      </c>
      <c r="K108" s="298"/>
    </row>
    <row r="109" s="1" customFormat="1" ht="15" customHeight="1">
      <c r="B109" s="309"/>
      <c r="C109" s="284" t="s">
        <v>1110</v>
      </c>
      <c r="D109" s="284"/>
      <c r="E109" s="284"/>
      <c r="F109" s="307" t="s">
        <v>1102</v>
      </c>
      <c r="G109" s="284"/>
      <c r="H109" s="284" t="s">
        <v>1142</v>
      </c>
      <c r="I109" s="284" t="s">
        <v>1112</v>
      </c>
      <c r="J109" s="284"/>
      <c r="K109" s="298"/>
    </row>
    <row r="110" s="1" customFormat="1" ht="15" customHeight="1">
      <c r="B110" s="309"/>
      <c r="C110" s="284" t="s">
        <v>1121</v>
      </c>
      <c r="D110" s="284"/>
      <c r="E110" s="284"/>
      <c r="F110" s="307" t="s">
        <v>1108</v>
      </c>
      <c r="G110" s="284"/>
      <c r="H110" s="284" t="s">
        <v>1142</v>
      </c>
      <c r="I110" s="284" t="s">
        <v>1104</v>
      </c>
      <c r="J110" s="284">
        <v>50</v>
      </c>
      <c r="K110" s="298"/>
    </row>
    <row r="111" s="1" customFormat="1" ht="15" customHeight="1">
      <c r="B111" s="309"/>
      <c r="C111" s="284" t="s">
        <v>1129</v>
      </c>
      <c r="D111" s="284"/>
      <c r="E111" s="284"/>
      <c r="F111" s="307" t="s">
        <v>1108</v>
      </c>
      <c r="G111" s="284"/>
      <c r="H111" s="284" t="s">
        <v>1142</v>
      </c>
      <c r="I111" s="284" t="s">
        <v>1104</v>
      </c>
      <c r="J111" s="284">
        <v>50</v>
      </c>
      <c r="K111" s="298"/>
    </row>
    <row r="112" s="1" customFormat="1" ht="15" customHeight="1">
      <c r="B112" s="309"/>
      <c r="C112" s="284" t="s">
        <v>1127</v>
      </c>
      <c r="D112" s="284"/>
      <c r="E112" s="284"/>
      <c r="F112" s="307" t="s">
        <v>1108</v>
      </c>
      <c r="G112" s="284"/>
      <c r="H112" s="284" t="s">
        <v>1142</v>
      </c>
      <c r="I112" s="284" t="s">
        <v>1104</v>
      </c>
      <c r="J112" s="284">
        <v>50</v>
      </c>
      <c r="K112" s="298"/>
    </row>
    <row r="113" s="1" customFormat="1" ht="15" customHeight="1">
      <c r="B113" s="309"/>
      <c r="C113" s="284" t="s">
        <v>61</v>
      </c>
      <c r="D113" s="284"/>
      <c r="E113" s="284"/>
      <c r="F113" s="307" t="s">
        <v>1102</v>
      </c>
      <c r="G113" s="284"/>
      <c r="H113" s="284" t="s">
        <v>1143</v>
      </c>
      <c r="I113" s="284" t="s">
        <v>1104</v>
      </c>
      <c r="J113" s="284">
        <v>20</v>
      </c>
      <c r="K113" s="298"/>
    </row>
    <row r="114" s="1" customFormat="1" ht="15" customHeight="1">
      <c r="B114" s="309"/>
      <c r="C114" s="284" t="s">
        <v>1144</v>
      </c>
      <c r="D114" s="284"/>
      <c r="E114" s="284"/>
      <c r="F114" s="307" t="s">
        <v>1102</v>
      </c>
      <c r="G114" s="284"/>
      <c r="H114" s="284" t="s">
        <v>1145</v>
      </c>
      <c r="I114" s="284" t="s">
        <v>1104</v>
      </c>
      <c r="J114" s="284">
        <v>120</v>
      </c>
      <c r="K114" s="298"/>
    </row>
    <row r="115" s="1" customFormat="1" ht="15" customHeight="1">
      <c r="B115" s="309"/>
      <c r="C115" s="284" t="s">
        <v>46</v>
      </c>
      <c r="D115" s="284"/>
      <c r="E115" s="284"/>
      <c r="F115" s="307" t="s">
        <v>1102</v>
      </c>
      <c r="G115" s="284"/>
      <c r="H115" s="284" t="s">
        <v>1146</v>
      </c>
      <c r="I115" s="284" t="s">
        <v>1137</v>
      </c>
      <c r="J115" s="284"/>
      <c r="K115" s="298"/>
    </row>
    <row r="116" s="1" customFormat="1" ht="15" customHeight="1">
      <c r="B116" s="309"/>
      <c r="C116" s="284" t="s">
        <v>56</v>
      </c>
      <c r="D116" s="284"/>
      <c r="E116" s="284"/>
      <c r="F116" s="307" t="s">
        <v>1102</v>
      </c>
      <c r="G116" s="284"/>
      <c r="H116" s="284" t="s">
        <v>1147</v>
      </c>
      <c r="I116" s="284" t="s">
        <v>1137</v>
      </c>
      <c r="J116" s="284"/>
      <c r="K116" s="298"/>
    </row>
    <row r="117" s="1" customFormat="1" ht="15" customHeight="1">
      <c r="B117" s="309"/>
      <c r="C117" s="284" t="s">
        <v>65</v>
      </c>
      <c r="D117" s="284"/>
      <c r="E117" s="284"/>
      <c r="F117" s="307" t="s">
        <v>1102</v>
      </c>
      <c r="G117" s="284"/>
      <c r="H117" s="284" t="s">
        <v>1148</v>
      </c>
      <c r="I117" s="284" t="s">
        <v>1149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1150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1096</v>
      </c>
      <c r="D123" s="299"/>
      <c r="E123" s="299"/>
      <c r="F123" s="299" t="s">
        <v>1097</v>
      </c>
      <c r="G123" s="300"/>
      <c r="H123" s="299" t="s">
        <v>62</v>
      </c>
      <c r="I123" s="299" t="s">
        <v>65</v>
      </c>
      <c r="J123" s="299" t="s">
        <v>1098</v>
      </c>
      <c r="K123" s="328"/>
    </row>
    <row r="124" s="1" customFormat="1" ht="17.25" customHeight="1">
      <c r="B124" s="327"/>
      <c r="C124" s="301" t="s">
        <v>1099</v>
      </c>
      <c r="D124" s="301"/>
      <c r="E124" s="301"/>
      <c r="F124" s="302" t="s">
        <v>1100</v>
      </c>
      <c r="G124" s="303"/>
      <c r="H124" s="301"/>
      <c r="I124" s="301"/>
      <c r="J124" s="301" t="s">
        <v>1101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1105</v>
      </c>
      <c r="D126" s="306"/>
      <c r="E126" s="306"/>
      <c r="F126" s="307" t="s">
        <v>1102</v>
      </c>
      <c r="G126" s="284"/>
      <c r="H126" s="284" t="s">
        <v>1142</v>
      </c>
      <c r="I126" s="284" t="s">
        <v>1104</v>
      </c>
      <c r="J126" s="284">
        <v>120</v>
      </c>
      <c r="K126" s="332"/>
    </row>
    <row r="127" s="1" customFormat="1" ht="15" customHeight="1">
      <c r="B127" s="329"/>
      <c r="C127" s="284" t="s">
        <v>1151</v>
      </c>
      <c r="D127" s="284"/>
      <c r="E127" s="284"/>
      <c r="F127" s="307" t="s">
        <v>1102</v>
      </c>
      <c r="G127" s="284"/>
      <c r="H127" s="284" t="s">
        <v>1152</v>
      </c>
      <c r="I127" s="284" t="s">
        <v>1104</v>
      </c>
      <c r="J127" s="284" t="s">
        <v>1153</v>
      </c>
      <c r="K127" s="332"/>
    </row>
    <row r="128" s="1" customFormat="1" ht="15" customHeight="1">
      <c r="B128" s="329"/>
      <c r="C128" s="284" t="s">
        <v>1050</v>
      </c>
      <c r="D128" s="284"/>
      <c r="E128" s="284"/>
      <c r="F128" s="307" t="s">
        <v>1102</v>
      </c>
      <c r="G128" s="284"/>
      <c r="H128" s="284" t="s">
        <v>1154</v>
      </c>
      <c r="I128" s="284" t="s">
        <v>1104</v>
      </c>
      <c r="J128" s="284" t="s">
        <v>1153</v>
      </c>
      <c r="K128" s="332"/>
    </row>
    <row r="129" s="1" customFormat="1" ht="15" customHeight="1">
      <c r="B129" s="329"/>
      <c r="C129" s="284" t="s">
        <v>1113</v>
      </c>
      <c r="D129" s="284"/>
      <c r="E129" s="284"/>
      <c r="F129" s="307" t="s">
        <v>1108</v>
      </c>
      <c r="G129" s="284"/>
      <c r="H129" s="284" t="s">
        <v>1114</v>
      </c>
      <c r="I129" s="284" t="s">
        <v>1104</v>
      </c>
      <c r="J129" s="284">
        <v>15</v>
      </c>
      <c r="K129" s="332"/>
    </row>
    <row r="130" s="1" customFormat="1" ht="15" customHeight="1">
      <c r="B130" s="329"/>
      <c r="C130" s="310" t="s">
        <v>1115</v>
      </c>
      <c r="D130" s="310"/>
      <c r="E130" s="310"/>
      <c r="F130" s="311" t="s">
        <v>1108</v>
      </c>
      <c r="G130" s="310"/>
      <c r="H130" s="310" t="s">
        <v>1116</v>
      </c>
      <c r="I130" s="310" t="s">
        <v>1104</v>
      </c>
      <c r="J130" s="310">
        <v>15</v>
      </c>
      <c r="K130" s="332"/>
    </row>
    <row r="131" s="1" customFormat="1" ht="15" customHeight="1">
      <c r="B131" s="329"/>
      <c r="C131" s="310" t="s">
        <v>1117</v>
      </c>
      <c r="D131" s="310"/>
      <c r="E131" s="310"/>
      <c r="F131" s="311" t="s">
        <v>1108</v>
      </c>
      <c r="G131" s="310"/>
      <c r="H131" s="310" t="s">
        <v>1118</v>
      </c>
      <c r="I131" s="310" t="s">
        <v>1104</v>
      </c>
      <c r="J131" s="310">
        <v>20</v>
      </c>
      <c r="K131" s="332"/>
    </row>
    <row r="132" s="1" customFormat="1" ht="15" customHeight="1">
      <c r="B132" s="329"/>
      <c r="C132" s="310" t="s">
        <v>1119</v>
      </c>
      <c r="D132" s="310"/>
      <c r="E132" s="310"/>
      <c r="F132" s="311" t="s">
        <v>1108</v>
      </c>
      <c r="G132" s="310"/>
      <c r="H132" s="310" t="s">
        <v>1120</v>
      </c>
      <c r="I132" s="310" t="s">
        <v>1104</v>
      </c>
      <c r="J132" s="310">
        <v>20</v>
      </c>
      <c r="K132" s="332"/>
    </row>
    <row r="133" s="1" customFormat="1" ht="15" customHeight="1">
      <c r="B133" s="329"/>
      <c r="C133" s="284" t="s">
        <v>1107</v>
      </c>
      <c r="D133" s="284"/>
      <c r="E133" s="284"/>
      <c r="F133" s="307" t="s">
        <v>1108</v>
      </c>
      <c r="G133" s="284"/>
      <c r="H133" s="284" t="s">
        <v>1142</v>
      </c>
      <c r="I133" s="284" t="s">
        <v>1104</v>
      </c>
      <c r="J133" s="284">
        <v>50</v>
      </c>
      <c r="K133" s="332"/>
    </row>
    <row r="134" s="1" customFormat="1" ht="15" customHeight="1">
      <c r="B134" s="329"/>
      <c r="C134" s="284" t="s">
        <v>1121</v>
      </c>
      <c r="D134" s="284"/>
      <c r="E134" s="284"/>
      <c r="F134" s="307" t="s">
        <v>1108</v>
      </c>
      <c r="G134" s="284"/>
      <c r="H134" s="284" t="s">
        <v>1142</v>
      </c>
      <c r="I134" s="284" t="s">
        <v>1104</v>
      </c>
      <c r="J134" s="284">
        <v>50</v>
      </c>
      <c r="K134" s="332"/>
    </row>
    <row r="135" s="1" customFormat="1" ht="15" customHeight="1">
      <c r="B135" s="329"/>
      <c r="C135" s="284" t="s">
        <v>1127</v>
      </c>
      <c r="D135" s="284"/>
      <c r="E135" s="284"/>
      <c r="F135" s="307" t="s">
        <v>1108</v>
      </c>
      <c r="G135" s="284"/>
      <c r="H135" s="284" t="s">
        <v>1142</v>
      </c>
      <c r="I135" s="284" t="s">
        <v>1104</v>
      </c>
      <c r="J135" s="284">
        <v>50</v>
      </c>
      <c r="K135" s="332"/>
    </row>
    <row r="136" s="1" customFormat="1" ht="15" customHeight="1">
      <c r="B136" s="329"/>
      <c r="C136" s="284" t="s">
        <v>1129</v>
      </c>
      <c r="D136" s="284"/>
      <c r="E136" s="284"/>
      <c r="F136" s="307" t="s">
        <v>1108</v>
      </c>
      <c r="G136" s="284"/>
      <c r="H136" s="284" t="s">
        <v>1142</v>
      </c>
      <c r="I136" s="284" t="s">
        <v>1104</v>
      </c>
      <c r="J136" s="284">
        <v>50</v>
      </c>
      <c r="K136" s="332"/>
    </row>
    <row r="137" s="1" customFormat="1" ht="15" customHeight="1">
      <c r="B137" s="329"/>
      <c r="C137" s="284" t="s">
        <v>1130</v>
      </c>
      <c r="D137" s="284"/>
      <c r="E137" s="284"/>
      <c r="F137" s="307" t="s">
        <v>1108</v>
      </c>
      <c r="G137" s="284"/>
      <c r="H137" s="284" t="s">
        <v>1155</v>
      </c>
      <c r="I137" s="284" t="s">
        <v>1104</v>
      </c>
      <c r="J137" s="284">
        <v>255</v>
      </c>
      <c r="K137" s="332"/>
    </row>
    <row r="138" s="1" customFormat="1" ht="15" customHeight="1">
      <c r="B138" s="329"/>
      <c r="C138" s="284" t="s">
        <v>1132</v>
      </c>
      <c r="D138" s="284"/>
      <c r="E138" s="284"/>
      <c r="F138" s="307" t="s">
        <v>1102</v>
      </c>
      <c r="G138" s="284"/>
      <c r="H138" s="284" t="s">
        <v>1156</v>
      </c>
      <c r="I138" s="284" t="s">
        <v>1134</v>
      </c>
      <c r="J138" s="284"/>
      <c r="K138" s="332"/>
    </row>
    <row r="139" s="1" customFormat="1" ht="15" customHeight="1">
      <c r="B139" s="329"/>
      <c r="C139" s="284" t="s">
        <v>1135</v>
      </c>
      <c r="D139" s="284"/>
      <c r="E139" s="284"/>
      <c r="F139" s="307" t="s">
        <v>1102</v>
      </c>
      <c r="G139" s="284"/>
      <c r="H139" s="284" t="s">
        <v>1157</v>
      </c>
      <c r="I139" s="284" t="s">
        <v>1137</v>
      </c>
      <c r="J139" s="284"/>
      <c r="K139" s="332"/>
    </row>
    <row r="140" s="1" customFormat="1" ht="15" customHeight="1">
      <c r="B140" s="329"/>
      <c r="C140" s="284" t="s">
        <v>1138</v>
      </c>
      <c r="D140" s="284"/>
      <c r="E140" s="284"/>
      <c r="F140" s="307" t="s">
        <v>1102</v>
      </c>
      <c r="G140" s="284"/>
      <c r="H140" s="284" t="s">
        <v>1138</v>
      </c>
      <c r="I140" s="284" t="s">
        <v>1137</v>
      </c>
      <c r="J140" s="284"/>
      <c r="K140" s="332"/>
    </row>
    <row r="141" s="1" customFormat="1" ht="15" customHeight="1">
      <c r="B141" s="329"/>
      <c r="C141" s="284" t="s">
        <v>46</v>
      </c>
      <c r="D141" s="284"/>
      <c r="E141" s="284"/>
      <c r="F141" s="307" t="s">
        <v>1102</v>
      </c>
      <c r="G141" s="284"/>
      <c r="H141" s="284" t="s">
        <v>1158</v>
      </c>
      <c r="I141" s="284" t="s">
        <v>1137</v>
      </c>
      <c r="J141" s="284"/>
      <c r="K141" s="332"/>
    </row>
    <row r="142" s="1" customFormat="1" ht="15" customHeight="1">
      <c r="B142" s="329"/>
      <c r="C142" s="284" t="s">
        <v>1159</v>
      </c>
      <c r="D142" s="284"/>
      <c r="E142" s="284"/>
      <c r="F142" s="307" t="s">
        <v>1102</v>
      </c>
      <c r="G142" s="284"/>
      <c r="H142" s="284" t="s">
        <v>1160</v>
      </c>
      <c r="I142" s="284" t="s">
        <v>1137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1161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1096</v>
      </c>
      <c r="D148" s="299"/>
      <c r="E148" s="299"/>
      <c r="F148" s="299" t="s">
        <v>1097</v>
      </c>
      <c r="G148" s="300"/>
      <c r="H148" s="299" t="s">
        <v>62</v>
      </c>
      <c r="I148" s="299" t="s">
        <v>65</v>
      </c>
      <c r="J148" s="299" t="s">
        <v>1098</v>
      </c>
      <c r="K148" s="298"/>
    </row>
    <row r="149" s="1" customFormat="1" ht="17.25" customHeight="1">
      <c r="B149" s="296"/>
      <c r="C149" s="301" t="s">
        <v>1099</v>
      </c>
      <c r="D149" s="301"/>
      <c r="E149" s="301"/>
      <c r="F149" s="302" t="s">
        <v>1100</v>
      </c>
      <c r="G149" s="303"/>
      <c r="H149" s="301"/>
      <c r="I149" s="301"/>
      <c r="J149" s="301" t="s">
        <v>1101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1105</v>
      </c>
      <c r="D151" s="284"/>
      <c r="E151" s="284"/>
      <c r="F151" s="337" t="s">
        <v>1102</v>
      </c>
      <c r="G151" s="284"/>
      <c r="H151" s="336" t="s">
        <v>1142</v>
      </c>
      <c r="I151" s="336" t="s">
        <v>1104</v>
      </c>
      <c r="J151" s="336">
        <v>120</v>
      </c>
      <c r="K151" s="332"/>
    </row>
    <row r="152" s="1" customFormat="1" ht="15" customHeight="1">
      <c r="B152" s="309"/>
      <c r="C152" s="336" t="s">
        <v>1151</v>
      </c>
      <c r="D152" s="284"/>
      <c r="E152" s="284"/>
      <c r="F152" s="337" t="s">
        <v>1102</v>
      </c>
      <c r="G152" s="284"/>
      <c r="H152" s="336" t="s">
        <v>1162</v>
      </c>
      <c r="I152" s="336" t="s">
        <v>1104</v>
      </c>
      <c r="J152" s="336" t="s">
        <v>1153</v>
      </c>
      <c r="K152" s="332"/>
    </row>
    <row r="153" s="1" customFormat="1" ht="15" customHeight="1">
      <c r="B153" s="309"/>
      <c r="C153" s="336" t="s">
        <v>1050</v>
      </c>
      <c r="D153" s="284"/>
      <c r="E153" s="284"/>
      <c r="F153" s="337" t="s">
        <v>1102</v>
      </c>
      <c r="G153" s="284"/>
      <c r="H153" s="336" t="s">
        <v>1163</v>
      </c>
      <c r="I153" s="336" t="s">
        <v>1104</v>
      </c>
      <c r="J153" s="336" t="s">
        <v>1153</v>
      </c>
      <c r="K153" s="332"/>
    </row>
    <row r="154" s="1" customFormat="1" ht="15" customHeight="1">
      <c r="B154" s="309"/>
      <c r="C154" s="336" t="s">
        <v>1107</v>
      </c>
      <c r="D154" s="284"/>
      <c r="E154" s="284"/>
      <c r="F154" s="337" t="s">
        <v>1108</v>
      </c>
      <c r="G154" s="284"/>
      <c r="H154" s="336" t="s">
        <v>1142</v>
      </c>
      <c r="I154" s="336" t="s">
        <v>1104</v>
      </c>
      <c r="J154" s="336">
        <v>50</v>
      </c>
      <c r="K154" s="332"/>
    </row>
    <row r="155" s="1" customFormat="1" ht="15" customHeight="1">
      <c r="B155" s="309"/>
      <c r="C155" s="336" t="s">
        <v>1110</v>
      </c>
      <c r="D155" s="284"/>
      <c r="E155" s="284"/>
      <c r="F155" s="337" t="s">
        <v>1102</v>
      </c>
      <c r="G155" s="284"/>
      <c r="H155" s="336" t="s">
        <v>1142</v>
      </c>
      <c r="I155" s="336" t="s">
        <v>1112</v>
      </c>
      <c r="J155" s="336"/>
      <c r="K155" s="332"/>
    </row>
    <row r="156" s="1" customFormat="1" ht="15" customHeight="1">
      <c r="B156" s="309"/>
      <c r="C156" s="336" t="s">
        <v>1121</v>
      </c>
      <c r="D156" s="284"/>
      <c r="E156" s="284"/>
      <c r="F156" s="337" t="s">
        <v>1108</v>
      </c>
      <c r="G156" s="284"/>
      <c r="H156" s="336" t="s">
        <v>1142</v>
      </c>
      <c r="I156" s="336" t="s">
        <v>1104</v>
      </c>
      <c r="J156" s="336">
        <v>50</v>
      </c>
      <c r="K156" s="332"/>
    </row>
    <row r="157" s="1" customFormat="1" ht="15" customHeight="1">
      <c r="B157" s="309"/>
      <c r="C157" s="336" t="s">
        <v>1129</v>
      </c>
      <c r="D157" s="284"/>
      <c r="E157" s="284"/>
      <c r="F157" s="337" t="s">
        <v>1108</v>
      </c>
      <c r="G157" s="284"/>
      <c r="H157" s="336" t="s">
        <v>1142</v>
      </c>
      <c r="I157" s="336" t="s">
        <v>1104</v>
      </c>
      <c r="J157" s="336">
        <v>50</v>
      </c>
      <c r="K157" s="332"/>
    </row>
    <row r="158" s="1" customFormat="1" ht="15" customHeight="1">
      <c r="B158" s="309"/>
      <c r="C158" s="336" t="s">
        <v>1127</v>
      </c>
      <c r="D158" s="284"/>
      <c r="E158" s="284"/>
      <c r="F158" s="337" t="s">
        <v>1108</v>
      </c>
      <c r="G158" s="284"/>
      <c r="H158" s="336" t="s">
        <v>1142</v>
      </c>
      <c r="I158" s="336" t="s">
        <v>1104</v>
      </c>
      <c r="J158" s="336">
        <v>50</v>
      </c>
      <c r="K158" s="332"/>
    </row>
    <row r="159" s="1" customFormat="1" ht="15" customHeight="1">
      <c r="B159" s="309"/>
      <c r="C159" s="336" t="s">
        <v>104</v>
      </c>
      <c r="D159" s="284"/>
      <c r="E159" s="284"/>
      <c r="F159" s="337" t="s">
        <v>1102</v>
      </c>
      <c r="G159" s="284"/>
      <c r="H159" s="336" t="s">
        <v>1164</v>
      </c>
      <c r="I159" s="336" t="s">
        <v>1104</v>
      </c>
      <c r="J159" s="336" t="s">
        <v>1165</v>
      </c>
      <c r="K159" s="332"/>
    </row>
    <row r="160" s="1" customFormat="1" ht="15" customHeight="1">
      <c r="B160" s="309"/>
      <c r="C160" s="336" t="s">
        <v>1166</v>
      </c>
      <c r="D160" s="284"/>
      <c r="E160" s="284"/>
      <c r="F160" s="337" t="s">
        <v>1102</v>
      </c>
      <c r="G160" s="284"/>
      <c r="H160" s="336" t="s">
        <v>1167</v>
      </c>
      <c r="I160" s="336" t="s">
        <v>1137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1168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1096</v>
      </c>
      <c r="D166" s="299"/>
      <c r="E166" s="299"/>
      <c r="F166" s="299" t="s">
        <v>1097</v>
      </c>
      <c r="G166" s="341"/>
      <c r="H166" s="342" t="s">
        <v>62</v>
      </c>
      <c r="I166" s="342" t="s">
        <v>65</v>
      </c>
      <c r="J166" s="299" t="s">
        <v>1098</v>
      </c>
      <c r="K166" s="276"/>
    </row>
    <row r="167" s="1" customFormat="1" ht="17.25" customHeight="1">
      <c r="B167" s="277"/>
      <c r="C167" s="301" t="s">
        <v>1099</v>
      </c>
      <c r="D167" s="301"/>
      <c r="E167" s="301"/>
      <c r="F167" s="302" t="s">
        <v>1100</v>
      </c>
      <c r="G167" s="343"/>
      <c r="H167" s="344"/>
      <c r="I167" s="344"/>
      <c r="J167" s="301" t="s">
        <v>1101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1105</v>
      </c>
      <c r="D169" s="284"/>
      <c r="E169" s="284"/>
      <c r="F169" s="307" t="s">
        <v>1102</v>
      </c>
      <c r="G169" s="284"/>
      <c r="H169" s="284" t="s">
        <v>1142</v>
      </c>
      <c r="I169" s="284" t="s">
        <v>1104</v>
      </c>
      <c r="J169" s="284">
        <v>120</v>
      </c>
      <c r="K169" s="332"/>
    </row>
    <row r="170" s="1" customFormat="1" ht="15" customHeight="1">
      <c r="B170" s="309"/>
      <c r="C170" s="284" t="s">
        <v>1151</v>
      </c>
      <c r="D170" s="284"/>
      <c r="E170" s="284"/>
      <c r="F170" s="307" t="s">
        <v>1102</v>
      </c>
      <c r="G170" s="284"/>
      <c r="H170" s="284" t="s">
        <v>1152</v>
      </c>
      <c r="I170" s="284" t="s">
        <v>1104</v>
      </c>
      <c r="J170" s="284" t="s">
        <v>1153</v>
      </c>
      <c r="K170" s="332"/>
    </row>
    <row r="171" s="1" customFormat="1" ht="15" customHeight="1">
      <c r="B171" s="309"/>
      <c r="C171" s="284" t="s">
        <v>1050</v>
      </c>
      <c r="D171" s="284"/>
      <c r="E171" s="284"/>
      <c r="F171" s="307" t="s">
        <v>1102</v>
      </c>
      <c r="G171" s="284"/>
      <c r="H171" s="284" t="s">
        <v>1169</v>
      </c>
      <c r="I171" s="284" t="s">
        <v>1104</v>
      </c>
      <c r="J171" s="284" t="s">
        <v>1153</v>
      </c>
      <c r="K171" s="332"/>
    </row>
    <row r="172" s="1" customFormat="1" ht="15" customHeight="1">
      <c r="B172" s="309"/>
      <c r="C172" s="284" t="s">
        <v>1107</v>
      </c>
      <c r="D172" s="284"/>
      <c r="E172" s="284"/>
      <c r="F172" s="307" t="s">
        <v>1108</v>
      </c>
      <c r="G172" s="284"/>
      <c r="H172" s="284" t="s">
        <v>1169</v>
      </c>
      <c r="I172" s="284" t="s">
        <v>1104</v>
      </c>
      <c r="J172" s="284">
        <v>50</v>
      </c>
      <c r="K172" s="332"/>
    </row>
    <row r="173" s="1" customFormat="1" ht="15" customHeight="1">
      <c r="B173" s="309"/>
      <c r="C173" s="284" t="s">
        <v>1110</v>
      </c>
      <c r="D173" s="284"/>
      <c r="E173" s="284"/>
      <c r="F173" s="307" t="s">
        <v>1102</v>
      </c>
      <c r="G173" s="284"/>
      <c r="H173" s="284" t="s">
        <v>1169</v>
      </c>
      <c r="I173" s="284" t="s">
        <v>1112</v>
      </c>
      <c r="J173" s="284"/>
      <c r="K173" s="332"/>
    </row>
    <row r="174" s="1" customFormat="1" ht="15" customHeight="1">
      <c r="B174" s="309"/>
      <c r="C174" s="284" t="s">
        <v>1121</v>
      </c>
      <c r="D174" s="284"/>
      <c r="E174" s="284"/>
      <c r="F174" s="307" t="s">
        <v>1108</v>
      </c>
      <c r="G174" s="284"/>
      <c r="H174" s="284" t="s">
        <v>1169</v>
      </c>
      <c r="I174" s="284" t="s">
        <v>1104</v>
      </c>
      <c r="J174" s="284">
        <v>50</v>
      </c>
      <c r="K174" s="332"/>
    </row>
    <row r="175" s="1" customFormat="1" ht="15" customHeight="1">
      <c r="B175" s="309"/>
      <c r="C175" s="284" t="s">
        <v>1129</v>
      </c>
      <c r="D175" s="284"/>
      <c r="E175" s="284"/>
      <c r="F175" s="307" t="s">
        <v>1108</v>
      </c>
      <c r="G175" s="284"/>
      <c r="H175" s="284" t="s">
        <v>1169</v>
      </c>
      <c r="I175" s="284" t="s">
        <v>1104</v>
      </c>
      <c r="J175" s="284">
        <v>50</v>
      </c>
      <c r="K175" s="332"/>
    </row>
    <row r="176" s="1" customFormat="1" ht="15" customHeight="1">
      <c r="B176" s="309"/>
      <c r="C176" s="284" t="s">
        <v>1127</v>
      </c>
      <c r="D176" s="284"/>
      <c r="E176" s="284"/>
      <c r="F176" s="307" t="s">
        <v>1108</v>
      </c>
      <c r="G176" s="284"/>
      <c r="H176" s="284" t="s">
        <v>1169</v>
      </c>
      <c r="I176" s="284" t="s">
        <v>1104</v>
      </c>
      <c r="J176" s="284">
        <v>50</v>
      </c>
      <c r="K176" s="332"/>
    </row>
    <row r="177" s="1" customFormat="1" ht="15" customHeight="1">
      <c r="B177" s="309"/>
      <c r="C177" s="284" t="s">
        <v>119</v>
      </c>
      <c r="D177" s="284"/>
      <c r="E177" s="284"/>
      <c r="F177" s="307" t="s">
        <v>1102</v>
      </c>
      <c r="G177" s="284"/>
      <c r="H177" s="284" t="s">
        <v>1170</v>
      </c>
      <c r="I177" s="284" t="s">
        <v>1171</v>
      </c>
      <c r="J177" s="284"/>
      <c r="K177" s="332"/>
    </row>
    <row r="178" s="1" customFormat="1" ht="15" customHeight="1">
      <c r="B178" s="309"/>
      <c r="C178" s="284" t="s">
        <v>65</v>
      </c>
      <c r="D178" s="284"/>
      <c r="E178" s="284"/>
      <c r="F178" s="307" t="s">
        <v>1102</v>
      </c>
      <c r="G178" s="284"/>
      <c r="H178" s="284" t="s">
        <v>1172</v>
      </c>
      <c r="I178" s="284" t="s">
        <v>1173</v>
      </c>
      <c r="J178" s="284">
        <v>1</v>
      </c>
      <c r="K178" s="332"/>
    </row>
    <row r="179" s="1" customFormat="1" ht="15" customHeight="1">
      <c r="B179" s="309"/>
      <c r="C179" s="284" t="s">
        <v>61</v>
      </c>
      <c r="D179" s="284"/>
      <c r="E179" s="284"/>
      <c r="F179" s="307" t="s">
        <v>1102</v>
      </c>
      <c r="G179" s="284"/>
      <c r="H179" s="284" t="s">
        <v>1174</v>
      </c>
      <c r="I179" s="284" t="s">
        <v>1104</v>
      </c>
      <c r="J179" s="284">
        <v>20</v>
      </c>
      <c r="K179" s="332"/>
    </row>
    <row r="180" s="1" customFormat="1" ht="15" customHeight="1">
      <c r="B180" s="309"/>
      <c r="C180" s="284" t="s">
        <v>62</v>
      </c>
      <c r="D180" s="284"/>
      <c r="E180" s="284"/>
      <c r="F180" s="307" t="s">
        <v>1102</v>
      </c>
      <c r="G180" s="284"/>
      <c r="H180" s="284" t="s">
        <v>1175</v>
      </c>
      <c r="I180" s="284" t="s">
        <v>1104</v>
      </c>
      <c r="J180" s="284">
        <v>255</v>
      </c>
      <c r="K180" s="332"/>
    </row>
    <row r="181" s="1" customFormat="1" ht="15" customHeight="1">
      <c r="B181" s="309"/>
      <c r="C181" s="284" t="s">
        <v>120</v>
      </c>
      <c r="D181" s="284"/>
      <c r="E181" s="284"/>
      <c r="F181" s="307" t="s">
        <v>1102</v>
      </c>
      <c r="G181" s="284"/>
      <c r="H181" s="284" t="s">
        <v>1066</v>
      </c>
      <c r="I181" s="284" t="s">
        <v>1104</v>
      </c>
      <c r="J181" s="284">
        <v>10</v>
      </c>
      <c r="K181" s="332"/>
    </row>
    <row r="182" s="1" customFormat="1" ht="15" customHeight="1">
      <c r="B182" s="309"/>
      <c r="C182" s="284" t="s">
        <v>121</v>
      </c>
      <c r="D182" s="284"/>
      <c r="E182" s="284"/>
      <c r="F182" s="307" t="s">
        <v>1102</v>
      </c>
      <c r="G182" s="284"/>
      <c r="H182" s="284" t="s">
        <v>1176</v>
      </c>
      <c r="I182" s="284" t="s">
        <v>1137</v>
      </c>
      <c r="J182" s="284"/>
      <c r="K182" s="332"/>
    </row>
    <row r="183" s="1" customFormat="1" ht="15" customHeight="1">
      <c r="B183" s="309"/>
      <c r="C183" s="284" t="s">
        <v>1177</v>
      </c>
      <c r="D183" s="284"/>
      <c r="E183" s="284"/>
      <c r="F183" s="307" t="s">
        <v>1102</v>
      </c>
      <c r="G183" s="284"/>
      <c r="H183" s="284" t="s">
        <v>1178</v>
      </c>
      <c r="I183" s="284" t="s">
        <v>1137</v>
      </c>
      <c r="J183" s="284"/>
      <c r="K183" s="332"/>
    </row>
    <row r="184" s="1" customFormat="1" ht="15" customHeight="1">
      <c r="B184" s="309"/>
      <c r="C184" s="284" t="s">
        <v>1166</v>
      </c>
      <c r="D184" s="284"/>
      <c r="E184" s="284"/>
      <c r="F184" s="307" t="s">
        <v>1102</v>
      </c>
      <c r="G184" s="284"/>
      <c r="H184" s="284" t="s">
        <v>1179</v>
      </c>
      <c r="I184" s="284" t="s">
        <v>1137</v>
      </c>
      <c r="J184" s="284"/>
      <c r="K184" s="332"/>
    </row>
    <row r="185" s="1" customFormat="1" ht="15" customHeight="1">
      <c r="B185" s="309"/>
      <c r="C185" s="284" t="s">
        <v>123</v>
      </c>
      <c r="D185" s="284"/>
      <c r="E185" s="284"/>
      <c r="F185" s="307" t="s">
        <v>1108</v>
      </c>
      <c r="G185" s="284"/>
      <c r="H185" s="284" t="s">
        <v>1180</v>
      </c>
      <c r="I185" s="284" t="s">
        <v>1104</v>
      </c>
      <c r="J185" s="284">
        <v>50</v>
      </c>
      <c r="K185" s="332"/>
    </row>
    <row r="186" s="1" customFormat="1" ht="15" customHeight="1">
      <c r="B186" s="309"/>
      <c r="C186" s="284" t="s">
        <v>1181</v>
      </c>
      <c r="D186" s="284"/>
      <c r="E186" s="284"/>
      <c r="F186" s="307" t="s">
        <v>1108</v>
      </c>
      <c r="G186" s="284"/>
      <c r="H186" s="284" t="s">
        <v>1182</v>
      </c>
      <c r="I186" s="284" t="s">
        <v>1183</v>
      </c>
      <c r="J186" s="284"/>
      <c r="K186" s="332"/>
    </row>
    <row r="187" s="1" customFormat="1" ht="15" customHeight="1">
      <c r="B187" s="309"/>
      <c r="C187" s="284" t="s">
        <v>1184</v>
      </c>
      <c r="D187" s="284"/>
      <c r="E187" s="284"/>
      <c r="F187" s="307" t="s">
        <v>1108</v>
      </c>
      <c r="G187" s="284"/>
      <c r="H187" s="284" t="s">
        <v>1185</v>
      </c>
      <c r="I187" s="284" t="s">
        <v>1183</v>
      </c>
      <c r="J187" s="284"/>
      <c r="K187" s="332"/>
    </row>
    <row r="188" s="1" customFormat="1" ht="15" customHeight="1">
      <c r="B188" s="309"/>
      <c r="C188" s="284" t="s">
        <v>1186</v>
      </c>
      <c r="D188" s="284"/>
      <c r="E188" s="284"/>
      <c r="F188" s="307" t="s">
        <v>1108</v>
      </c>
      <c r="G188" s="284"/>
      <c r="H188" s="284" t="s">
        <v>1187</v>
      </c>
      <c r="I188" s="284" t="s">
        <v>1183</v>
      </c>
      <c r="J188" s="284"/>
      <c r="K188" s="332"/>
    </row>
    <row r="189" s="1" customFormat="1" ht="15" customHeight="1">
      <c r="B189" s="309"/>
      <c r="C189" s="345" t="s">
        <v>1188</v>
      </c>
      <c r="D189" s="284"/>
      <c r="E189" s="284"/>
      <c r="F189" s="307" t="s">
        <v>1108</v>
      </c>
      <c r="G189" s="284"/>
      <c r="H189" s="284" t="s">
        <v>1189</v>
      </c>
      <c r="I189" s="284" t="s">
        <v>1190</v>
      </c>
      <c r="J189" s="346" t="s">
        <v>1191</v>
      </c>
      <c r="K189" s="332"/>
    </row>
    <row r="190" s="1" customFormat="1" ht="15" customHeight="1">
      <c r="B190" s="309"/>
      <c r="C190" s="345" t="s">
        <v>50</v>
      </c>
      <c r="D190" s="284"/>
      <c r="E190" s="284"/>
      <c r="F190" s="307" t="s">
        <v>1102</v>
      </c>
      <c r="G190" s="284"/>
      <c r="H190" s="281" t="s">
        <v>1192</v>
      </c>
      <c r="I190" s="284" t="s">
        <v>1193</v>
      </c>
      <c r="J190" s="284"/>
      <c r="K190" s="332"/>
    </row>
    <row r="191" s="1" customFormat="1" ht="15" customHeight="1">
      <c r="B191" s="309"/>
      <c r="C191" s="345" t="s">
        <v>1194</v>
      </c>
      <c r="D191" s="284"/>
      <c r="E191" s="284"/>
      <c r="F191" s="307" t="s">
        <v>1102</v>
      </c>
      <c r="G191" s="284"/>
      <c r="H191" s="284" t="s">
        <v>1195</v>
      </c>
      <c r="I191" s="284" t="s">
        <v>1137</v>
      </c>
      <c r="J191" s="284"/>
      <c r="K191" s="332"/>
    </row>
    <row r="192" s="1" customFormat="1" ht="15" customHeight="1">
      <c r="B192" s="309"/>
      <c r="C192" s="345" t="s">
        <v>1196</v>
      </c>
      <c r="D192" s="284"/>
      <c r="E192" s="284"/>
      <c r="F192" s="307" t="s">
        <v>1102</v>
      </c>
      <c r="G192" s="284"/>
      <c r="H192" s="284" t="s">
        <v>1197</v>
      </c>
      <c r="I192" s="284" t="s">
        <v>1137</v>
      </c>
      <c r="J192" s="284"/>
      <c r="K192" s="332"/>
    </row>
    <row r="193" s="1" customFormat="1" ht="15" customHeight="1">
      <c r="B193" s="309"/>
      <c r="C193" s="345" t="s">
        <v>1198</v>
      </c>
      <c r="D193" s="284"/>
      <c r="E193" s="284"/>
      <c r="F193" s="307" t="s">
        <v>1108</v>
      </c>
      <c r="G193" s="284"/>
      <c r="H193" s="284" t="s">
        <v>1199</v>
      </c>
      <c r="I193" s="284" t="s">
        <v>1137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1200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1201</v>
      </c>
      <c r="D200" s="348"/>
      <c r="E200" s="348"/>
      <c r="F200" s="348" t="s">
        <v>1202</v>
      </c>
      <c r="G200" s="349"/>
      <c r="H200" s="348" t="s">
        <v>1203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1193</v>
      </c>
      <c r="D202" s="284"/>
      <c r="E202" s="284"/>
      <c r="F202" s="307" t="s">
        <v>51</v>
      </c>
      <c r="G202" s="284"/>
      <c r="H202" s="284" t="s">
        <v>1204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52</v>
      </c>
      <c r="G203" s="284"/>
      <c r="H203" s="284" t="s">
        <v>1205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55</v>
      </c>
      <c r="G204" s="284"/>
      <c r="H204" s="284" t="s">
        <v>1206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53</v>
      </c>
      <c r="G205" s="284"/>
      <c r="H205" s="284" t="s">
        <v>1207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54</v>
      </c>
      <c r="G206" s="284"/>
      <c r="H206" s="284" t="s">
        <v>1208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1149</v>
      </c>
      <c r="D208" s="284"/>
      <c r="E208" s="284"/>
      <c r="F208" s="307" t="s">
        <v>87</v>
      </c>
      <c r="G208" s="284"/>
      <c r="H208" s="284" t="s">
        <v>1209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1044</v>
      </c>
      <c r="G209" s="284"/>
      <c r="H209" s="284" t="s">
        <v>1045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1042</v>
      </c>
      <c r="G210" s="284"/>
      <c r="H210" s="284" t="s">
        <v>1210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1046</v>
      </c>
      <c r="G211" s="345"/>
      <c r="H211" s="336" t="s">
        <v>1047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1048</v>
      </c>
      <c r="G212" s="345"/>
      <c r="H212" s="336" t="s">
        <v>1211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1173</v>
      </c>
      <c r="D214" s="284"/>
      <c r="E214" s="284"/>
      <c r="F214" s="307">
        <v>1</v>
      </c>
      <c r="G214" s="345"/>
      <c r="H214" s="336" t="s">
        <v>1212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1213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1214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1215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Holcmanová Zdena, Ing.</dc:creator>
  <cp:lastModifiedBy>Holcmanová Zdena, Ing.</cp:lastModifiedBy>
  <dcterms:created xsi:type="dcterms:W3CDTF">2023-03-13T07:48:57Z</dcterms:created>
  <dcterms:modified xsi:type="dcterms:W3CDTF">2023-03-13T07:49:03Z</dcterms:modified>
</cp:coreProperties>
</file>