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eřejná zakázka 2023 - úklid\Zadávačka od RTS III\"/>
    </mc:Choice>
  </mc:AlternateContent>
  <xr:revisionPtr revIDLastSave="0" documentId="8_{2DE0EF76-5FFB-404A-BD6F-BEC3693F38DD}" xr6:coauthVersionLast="47" xr6:coauthVersionMax="47" xr10:uidLastSave="{00000000-0000-0000-0000-000000000000}"/>
  <bookViews>
    <workbookView xWindow="-120" yWindow="-120" windowWidth="20730" windowHeight="11160" xr2:uid="{BD6351F0-65BA-47FF-AE19-947924C6A3AD}"/>
  </bookViews>
  <sheets>
    <sheet name="Technická specifikace" sheetId="1" r:id="rId1"/>
  </sheets>
  <definedNames>
    <definedName name="_xlnm.Print_Area" localSheetId="0">'Technická specifikace'!$A$1:$J$83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F82" i="1"/>
  <c r="F81" i="1"/>
  <c r="F80" i="1"/>
  <c r="F79" i="1"/>
  <c r="F78" i="1"/>
  <c r="F77" i="1"/>
  <c r="F76" i="1"/>
  <c r="F75" i="1"/>
  <c r="F74" i="1"/>
  <c r="F72" i="1"/>
  <c r="F71" i="1"/>
  <c r="F70" i="1"/>
  <c r="F65" i="1"/>
  <c r="F69" i="1"/>
  <c r="H61" i="1"/>
  <c r="H60" i="1"/>
  <c r="H54" i="1"/>
  <c r="H21" i="1"/>
  <c r="H65" i="1" l="1"/>
  <c r="F73" i="1"/>
</calcChain>
</file>

<file path=xl/sharedStrings.xml><?xml version="1.0" encoding="utf-8"?>
<sst xmlns="http://schemas.openxmlformats.org/spreadsheetml/2006/main" count="399" uniqueCount="90">
  <si>
    <t>Podlaží</t>
  </si>
  <si>
    <t>Specifikace místnosti</t>
  </si>
  <si>
    <t>Druh podlahové krytiny</t>
  </si>
  <si>
    <t>Počet oken</t>
  </si>
  <si>
    <t>Druh okna</t>
  </si>
  <si>
    <t>přízemí</t>
  </si>
  <si>
    <t>závětří</t>
  </si>
  <si>
    <t>pryžová venkovní čisticí rohož</t>
  </si>
  <si>
    <t>x</t>
  </si>
  <si>
    <t>zádveří</t>
  </si>
  <si>
    <t>textilní čisticí rohož, dlažba</t>
  </si>
  <si>
    <t>chodba</t>
  </si>
  <si>
    <t>dlažba</t>
  </si>
  <si>
    <t>145 x 147,5</t>
  </si>
  <si>
    <t>kancelář</t>
  </si>
  <si>
    <t>koberec</t>
  </si>
  <si>
    <t>125 x 110</t>
  </si>
  <si>
    <t>210 x 147,5</t>
  </si>
  <si>
    <t>šatna muži</t>
  </si>
  <si>
    <t>147,5 x 147,5</t>
  </si>
  <si>
    <t>předsíň WC muži</t>
  </si>
  <si>
    <t>WC muži</t>
  </si>
  <si>
    <t>umývárna muži</t>
  </si>
  <si>
    <t>sprcha muži</t>
  </si>
  <si>
    <t>předsíň WC ženy</t>
  </si>
  <si>
    <t>WC ženy</t>
  </si>
  <si>
    <t>šatna ženy</t>
  </si>
  <si>
    <t>210 x147,5</t>
  </si>
  <si>
    <t>sprcha ženy</t>
  </si>
  <si>
    <t>PVC</t>
  </si>
  <si>
    <t>úklidová místnost</t>
  </si>
  <si>
    <t>denní místnost</t>
  </si>
  <si>
    <t>90 x 147,5</t>
  </si>
  <si>
    <t>sklad</t>
  </si>
  <si>
    <t>umývárna a sušárna výstroje</t>
  </si>
  <si>
    <t>121a</t>
  </si>
  <si>
    <t>předsíň WC</t>
  </si>
  <si>
    <t>121b</t>
  </si>
  <si>
    <t>WC</t>
  </si>
  <si>
    <t>školicí a zasedací místnost</t>
  </si>
  <si>
    <t>60 x 147,5</t>
  </si>
  <si>
    <t>kuchyňka</t>
  </si>
  <si>
    <t>sklad zbraní</t>
  </si>
  <si>
    <t>vstupní chodba</t>
  </si>
  <si>
    <t>schodiště</t>
  </si>
  <si>
    <t>I. patro</t>
  </si>
  <si>
    <t>hala</t>
  </si>
  <si>
    <t>180 x 147,5</t>
  </si>
  <si>
    <t>WC mobilní</t>
  </si>
  <si>
    <t>hovorna</t>
  </si>
  <si>
    <t>Rozměr okna v cm</t>
  </si>
  <si>
    <t>Označení místnosti</t>
  </si>
  <si>
    <t>plastové jednokřídlové, otevíravé</t>
  </si>
  <si>
    <t>hliníkové vnitřní, fixní</t>
  </si>
  <si>
    <t>plastové dvoukřídlové, otevíravé</t>
  </si>
  <si>
    <r>
      <t>Podlahová plocha v m</t>
    </r>
    <r>
      <rPr>
        <vertAlign val="superscript"/>
        <sz val="11"/>
        <rFont val="Arial Black"/>
        <family val="2"/>
        <charset val="238"/>
      </rPr>
      <t>2</t>
    </r>
  </si>
  <si>
    <t>B</t>
  </si>
  <si>
    <t>A</t>
  </si>
  <si>
    <t>C</t>
  </si>
  <si>
    <t>E</t>
  </si>
  <si>
    <t>H</t>
  </si>
  <si>
    <t>D</t>
  </si>
  <si>
    <t>I</t>
  </si>
  <si>
    <r>
      <t>Výplň okna včetně rámu v m</t>
    </r>
    <r>
      <rPr>
        <vertAlign val="superscript"/>
        <sz val="11"/>
        <rFont val="Arial Black"/>
        <family val="2"/>
        <charset val="238"/>
      </rPr>
      <t xml:space="preserve">2 </t>
    </r>
  </si>
  <si>
    <t>Podlahová plocha celkem</t>
  </si>
  <si>
    <t>Kobercové plochy celkem</t>
  </si>
  <si>
    <t>Plocha oken celkem</t>
  </si>
  <si>
    <t>Plocha oken včetně rámů celkem</t>
  </si>
  <si>
    <t>PVC plocha celkem</t>
  </si>
  <si>
    <t>Plocha čisticích zón celkem</t>
  </si>
  <si>
    <t>Plocha dlažby celkem</t>
  </si>
  <si>
    <t>Plocha dle místností typu A</t>
  </si>
  <si>
    <t>Plocha dle místností typu B</t>
  </si>
  <si>
    <t>Plocha dle místností typu C</t>
  </si>
  <si>
    <t>Plocha dle místností typu D</t>
  </si>
  <si>
    <t>Plocha dle místností typu E</t>
  </si>
  <si>
    <t>Plocha dle místností typu F</t>
  </si>
  <si>
    <t>Plocha dle místností typu G</t>
  </si>
  <si>
    <t>Plocha dle místností typu H</t>
  </si>
  <si>
    <t>Plocha dle místností typu I</t>
  </si>
  <si>
    <t>denní místnost (zased.)</t>
  </si>
  <si>
    <t>výtah</t>
  </si>
  <si>
    <t>F</t>
  </si>
  <si>
    <t>G</t>
  </si>
  <si>
    <t>J</t>
  </si>
  <si>
    <t>Plocha dle místností typu J</t>
  </si>
  <si>
    <t>-</t>
  </si>
  <si>
    <t>Kategorie místnosti</t>
  </si>
  <si>
    <r>
      <t>Přehled podlahových ploch dle krytiny a kategorie místnosti v m</t>
    </r>
    <r>
      <rPr>
        <b/>
        <vertAlign val="superscript"/>
        <sz val="11"/>
        <color theme="1"/>
        <rFont val="Arial"/>
        <family val="2"/>
        <charset val="238"/>
      </rPr>
      <t>2</t>
    </r>
  </si>
  <si>
    <t>Příloha č. 1 smlouvy - Technická specifikace - výměry podlahových ploch, rozměry a provedení oken (budova Dělnická 219, Ústí nad Orlicí)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</si>
</sst>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  <font>
      <sz val="1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Black"/>
      <family val="2"/>
      <charset val="238"/>
    </font>
    <font>
      <sz val="11"/>
      <name val="Arial Black"/>
      <family val="2"/>
      <charset val="238"/>
    </font>
    <font>
      <vertAlign val="superscript"/>
      <sz val="11"/>
      <name val="Arial Black"/>
      <family val="2"/>
      <charset val="238"/>
    </font>
    <font>
      <b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2" fontId="3" fillId="0" borderId="2" xfId="0" applyNumberFormat="1" applyFont="1" applyBorder="1"/>
    <xf numFmtId="0" fontId="3" fillId="0" borderId="2" xfId="0" applyFont="1" applyBorder="1"/>
    <xf numFmtId="2" fontId="8" fillId="0" borderId="2" xfId="0" applyNumberFormat="1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right"/>
    </xf>
    <xf numFmtId="2" fontId="8" fillId="0" borderId="0" xfId="0" applyNumberFormat="1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2" xfId="0" applyFont="1" applyBorder="1" applyAlignment="1">
      <alignment horizontal="right"/>
    </xf>
    <xf numFmtId="2" fontId="3" fillId="0" borderId="5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2" fontId="3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8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28A3C-CBAC-455B-A7FF-0C090C3722D3}">
  <sheetPr>
    <pageSetUpPr fitToPage="1"/>
  </sheetPr>
  <dimension ref="A1:J83"/>
  <sheetViews>
    <sheetView tabSelected="1" zoomScaleNormal="100" workbookViewId="0">
      <selection activeCell="C12" sqref="C12"/>
    </sheetView>
  </sheetViews>
  <sheetFormatPr defaultRowHeight="15" x14ac:dyDescent="0.25"/>
  <cols>
    <col min="1" max="1" width="13.85546875" customWidth="1"/>
    <col min="2" max="2" width="10.42578125" customWidth="1"/>
    <col min="3" max="3" width="18.28515625" customWidth="1"/>
    <col min="4" max="5" width="18.42578125" customWidth="1"/>
    <col min="6" max="6" width="15.7109375" customWidth="1"/>
    <col min="7" max="7" width="21.140625" customWidth="1"/>
    <col min="8" max="9" width="15" customWidth="1"/>
    <col min="10" max="10" width="34.28515625" customWidth="1"/>
  </cols>
  <sheetData>
    <row r="1" spans="1:10" ht="19.5" x14ac:dyDescent="0.25">
      <c r="A1" s="38" t="s">
        <v>89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7"/>
      <c r="B2" s="7"/>
      <c r="C2" s="8"/>
      <c r="D2" s="7"/>
      <c r="E2" s="7"/>
      <c r="F2" s="9"/>
      <c r="G2" s="10"/>
      <c r="H2" s="10"/>
      <c r="I2" s="10"/>
      <c r="J2" s="11"/>
    </row>
    <row r="3" spans="1:10" ht="18.75" customHeight="1" x14ac:dyDescent="0.25">
      <c r="A3" s="45" t="s">
        <v>51</v>
      </c>
      <c r="B3" s="43" t="s">
        <v>0</v>
      </c>
      <c r="C3" s="41" t="s">
        <v>1</v>
      </c>
      <c r="D3" s="41" t="s">
        <v>2</v>
      </c>
      <c r="E3" s="41" t="s">
        <v>87</v>
      </c>
      <c r="F3" s="47" t="s">
        <v>55</v>
      </c>
      <c r="G3" s="41" t="s">
        <v>3</v>
      </c>
      <c r="H3" s="41" t="s">
        <v>63</v>
      </c>
      <c r="I3" s="41" t="s">
        <v>50</v>
      </c>
      <c r="J3" s="41" t="s">
        <v>4</v>
      </c>
    </row>
    <row r="4" spans="1:10" ht="41.25" customHeight="1" x14ac:dyDescent="0.25">
      <c r="A4" s="46"/>
      <c r="B4" s="44"/>
      <c r="C4" s="42"/>
      <c r="D4" s="42"/>
      <c r="E4" s="42"/>
      <c r="F4" s="48"/>
      <c r="G4" s="42"/>
      <c r="H4" s="42"/>
      <c r="I4" s="42"/>
      <c r="J4" s="42"/>
    </row>
    <row r="5" spans="1:10" ht="28.5" x14ac:dyDescent="0.25">
      <c r="A5" s="12">
        <v>100</v>
      </c>
      <c r="B5" s="12" t="s">
        <v>5</v>
      </c>
      <c r="C5" s="13" t="s">
        <v>6</v>
      </c>
      <c r="D5" s="14" t="s">
        <v>7</v>
      </c>
      <c r="E5" s="14" t="s">
        <v>62</v>
      </c>
      <c r="F5" s="15">
        <v>12.85</v>
      </c>
      <c r="G5" s="6">
        <v>0</v>
      </c>
      <c r="H5" s="6" t="s">
        <v>8</v>
      </c>
      <c r="I5" s="6" t="s">
        <v>8</v>
      </c>
      <c r="J5" s="12" t="s">
        <v>8</v>
      </c>
    </row>
    <row r="6" spans="1:10" ht="28.5" x14ac:dyDescent="0.25">
      <c r="A6" s="12">
        <v>101</v>
      </c>
      <c r="B6" s="12" t="s">
        <v>5</v>
      </c>
      <c r="C6" s="16" t="s">
        <v>9</v>
      </c>
      <c r="D6" s="6" t="s">
        <v>10</v>
      </c>
      <c r="E6" s="6" t="s">
        <v>56</v>
      </c>
      <c r="F6" s="15">
        <v>9.58</v>
      </c>
      <c r="G6" s="6">
        <v>0</v>
      </c>
      <c r="H6" s="6" t="s">
        <v>8</v>
      </c>
      <c r="I6" s="6" t="s">
        <v>8</v>
      </c>
      <c r="J6" s="12" t="s">
        <v>8</v>
      </c>
    </row>
    <row r="7" spans="1:10" x14ac:dyDescent="0.25">
      <c r="A7" s="12">
        <v>102</v>
      </c>
      <c r="B7" s="12" t="s">
        <v>5</v>
      </c>
      <c r="C7" s="16" t="s">
        <v>11</v>
      </c>
      <c r="D7" s="6" t="s">
        <v>12</v>
      </c>
      <c r="E7" s="6" t="s">
        <v>56</v>
      </c>
      <c r="F7" s="15">
        <v>39.26</v>
      </c>
      <c r="G7" s="6">
        <v>1</v>
      </c>
      <c r="H7" s="6">
        <v>2.14</v>
      </c>
      <c r="I7" s="6" t="s">
        <v>13</v>
      </c>
      <c r="J7" s="12" t="s">
        <v>52</v>
      </c>
    </row>
    <row r="8" spans="1:10" x14ac:dyDescent="0.25">
      <c r="A8" s="35">
        <v>103</v>
      </c>
      <c r="B8" s="35" t="s">
        <v>5</v>
      </c>
      <c r="C8" s="36" t="s">
        <v>14</v>
      </c>
      <c r="D8" s="37" t="s">
        <v>15</v>
      </c>
      <c r="E8" s="37" t="s">
        <v>57</v>
      </c>
      <c r="F8" s="40">
        <v>15.6</v>
      </c>
      <c r="G8" s="6">
        <v>1</v>
      </c>
      <c r="H8" s="6">
        <v>1.38</v>
      </c>
      <c r="I8" s="6" t="s">
        <v>16</v>
      </c>
      <c r="J8" s="12" t="s">
        <v>53</v>
      </c>
    </row>
    <row r="9" spans="1:10" x14ac:dyDescent="0.25">
      <c r="A9" s="28"/>
      <c r="B9" s="28"/>
      <c r="C9" s="30"/>
      <c r="D9" s="32"/>
      <c r="E9" s="32"/>
      <c r="F9" s="26"/>
      <c r="G9" s="6">
        <v>1</v>
      </c>
      <c r="H9" s="6">
        <v>3.1</v>
      </c>
      <c r="I9" s="6" t="s">
        <v>17</v>
      </c>
      <c r="J9" s="12" t="s">
        <v>54</v>
      </c>
    </row>
    <row r="10" spans="1:10" x14ac:dyDescent="0.25">
      <c r="A10" s="12">
        <v>104</v>
      </c>
      <c r="B10" s="12" t="s">
        <v>5</v>
      </c>
      <c r="C10" s="16" t="s">
        <v>18</v>
      </c>
      <c r="D10" s="6" t="s">
        <v>12</v>
      </c>
      <c r="E10" s="6" t="s">
        <v>57</v>
      </c>
      <c r="F10" s="15">
        <v>16.100000000000001</v>
      </c>
      <c r="G10" s="6">
        <v>1</v>
      </c>
      <c r="H10" s="6">
        <v>2.1800000000000002</v>
      </c>
      <c r="I10" s="6" t="s">
        <v>19</v>
      </c>
      <c r="J10" s="12" t="s">
        <v>52</v>
      </c>
    </row>
    <row r="11" spans="1:10" x14ac:dyDescent="0.25">
      <c r="A11" s="12">
        <v>105</v>
      </c>
      <c r="B11" s="12" t="s">
        <v>5</v>
      </c>
      <c r="C11" s="16" t="s">
        <v>20</v>
      </c>
      <c r="D11" s="6" t="s">
        <v>12</v>
      </c>
      <c r="E11" s="6" t="s">
        <v>61</v>
      </c>
      <c r="F11" s="15">
        <v>3.75</v>
      </c>
      <c r="G11" s="6">
        <v>0</v>
      </c>
      <c r="H11" s="6" t="s">
        <v>8</v>
      </c>
      <c r="I11" s="6" t="s">
        <v>8</v>
      </c>
      <c r="J11" s="12" t="s">
        <v>8</v>
      </c>
    </row>
    <row r="12" spans="1:10" x14ac:dyDescent="0.25">
      <c r="A12" s="12">
        <v>106</v>
      </c>
      <c r="B12" s="12" t="s">
        <v>5</v>
      </c>
      <c r="C12" s="16" t="s">
        <v>21</v>
      </c>
      <c r="D12" s="6" t="s">
        <v>12</v>
      </c>
      <c r="E12" s="6" t="s">
        <v>61</v>
      </c>
      <c r="F12" s="15">
        <v>2.8</v>
      </c>
      <c r="G12" s="6">
        <v>0</v>
      </c>
      <c r="H12" s="6" t="s">
        <v>8</v>
      </c>
      <c r="I12" s="6" t="s">
        <v>8</v>
      </c>
      <c r="J12" s="12" t="s">
        <v>8</v>
      </c>
    </row>
    <row r="13" spans="1:10" x14ac:dyDescent="0.25">
      <c r="A13" s="12">
        <v>107</v>
      </c>
      <c r="B13" s="12" t="s">
        <v>5</v>
      </c>
      <c r="C13" s="16" t="s">
        <v>21</v>
      </c>
      <c r="D13" s="6" t="s">
        <v>12</v>
      </c>
      <c r="E13" s="6" t="s">
        <v>61</v>
      </c>
      <c r="F13" s="15">
        <v>1.5</v>
      </c>
      <c r="G13" s="6">
        <v>0</v>
      </c>
      <c r="H13" s="6" t="s">
        <v>8</v>
      </c>
      <c r="I13" s="6" t="s">
        <v>8</v>
      </c>
      <c r="J13" s="12" t="s">
        <v>8</v>
      </c>
    </row>
    <row r="14" spans="1:10" x14ac:dyDescent="0.25">
      <c r="A14" s="12">
        <v>108</v>
      </c>
      <c r="B14" s="12" t="s">
        <v>5</v>
      </c>
      <c r="C14" s="16" t="s">
        <v>22</v>
      </c>
      <c r="D14" s="6" t="s">
        <v>12</v>
      </c>
      <c r="E14" s="6" t="s">
        <v>61</v>
      </c>
      <c r="F14" s="15">
        <v>5</v>
      </c>
      <c r="G14" s="6">
        <v>1</v>
      </c>
      <c r="H14" s="6">
        <v>2.1800000000000002</v>
      </c>
      <c r="I14" s="6" t="s">
        <v>19</v>
      </c>
      <c r="J14" s="12" t="s">
        <v>52</v>
      </c>
    </row>
    <row r="15" spans="1:10" x14ac:dyDescent="0.25">
      <c r="A15" s="12">
        <v>109</v>
      </c>
      <c r="B15" s="12" t="s">
        <v>5</v>
      </c>
      <c r="C15" s="16" t="s">
        <v>23</v>
      </c>
      <c r="D15" s="6" t="s">
        <v>12</v>
      </c>
      <c r="E15" s="6" t="s">
        <v>61</v>
      </c>
      <c r="F15" s="15">
        <v>0.98</v>
      </c>
      <c r="G15" s="6">
        <v>0</v>
      </c>
      <c r="H15" s="6" t="s">
        <v>8</v>
      </c>
      <c r="I15" s="6" t="s">
        <v>8</v>
      </c>
      <c r="J15" s="12" t="s">
        <v>8</v>
      </c>
    </row>
    <row r="16" spans="1:10" x14ac:dyDescent="0.25">
      <c r="A16" s="12">
        <v>110</v>
      </c>
      <c r="B16" s="12" t="s">
        <v>5</v>
      </c>
      <c r="C16" s="16" t="s">
        <v>24</v>
      </c>
      <c r="D16" s="6" t="s">
        <v>12</v>
      </c>
      <c r="E16" s="6" t="s">
        <v>61</v>
      </c>
      <c r="F16" s="15">
        <v>2.64</v>
      </c>
      <c r="G16" s="6">
        <v>0</v>
      </c>
      <c r="H16" s="6" t="s">
        <v>8</v>
      </c>
      <c r="I16" s="6" t="s">
        <v>8</v>
      </c>
      <c r="J16" s="12" t="s">
        <v>8</v>
      </c>
    </row>
    <row r="17" spans="1:10" x14ac:dyDescent="0.25">
      <c r="A17" s="12">
        <v>111</v>
      </c>
      <c r="B17" s="12" t="s">
        <v>5</v>
      </c>
      <c r="C17" s="16" t="s">
        <v>25</v>
      </c>
      <c r="D17" s="6" t="s">
        <v>12</v>
      </c>
      <c r="E17" s="6" t="s">
        <v>61</v>
      </c>
      <c r="F17" s="15">
        <v>2.0499999999999998</v>
      </c>
      <c r="G17" s="6">
        <v>0</v>
      </c>
      <c r="H17" s="6" t="s">
        <v>8</v>
      </c>
      <c r="I17" s="6" t="s">
        <v>8</v>
      </c>
      <c r="J17" s="12" t="s">
        <v>8</v>
      </c>
    </row>
    <row r="18" spans="1:10" x14ac:dyDescent="0.25">
      <c r="A18" s="12">
        <v>112</v>
      </c>
      <c r="B18" s="12" t="s">
        <v>5</v>
      </c>
      <c r="C18" s="16" t="s">
        <v>26</v>
      </c>
      <c r="D18" s="6" t="s">
        <v>12</v>
      </c>
      <c r="E18" s="6" t="s">
        <v>57</v>
      </c>
      <c r="F18" s="15">
        <v>6.83</v>
      </c>
      <c r="G18" s="6">
        <v>1</v>
      </c>
      <c r="H18" s="6">
        <v>3.1</v>
      </c>
      <c r="I18" s="6" t="s">
        <v>27</v>
      </c>
      <c r="J18" s="12" t="s">
        <v>54</v>
      </c>
    </row>
    <row r="19" spans="1:10" x14ac:dyDescent="0.25">
      <c r="A19" s="12">
        <v>113</v>
      </c>
      <c r="B19" s="12" t="s">
        <v>5</v>
      </c>
      <c r="C19" s="16" t="s">
        <v>28</v>
      </c>
      <c r="D19" s="6" t="s">
        <v>12</v>
      </c>
      <c r="E19" s="6" t="s">
        <v>61</v>
      </c>
      <c r="F19" s="15">
        <v>0.99</v>
      </c>
      <c r="G19" s="6">
        <v>0</v>
      </c>
      <c r="H19" s="6" t="s">
        <v>8</v>
      </c>
      <c r="I19" s="6" t="s">
        <v>8</v>
      </c>
      <c r="J19" s="12" t="s">
        <v>8</v>
      </c>
    </row>
    <row r="20" spans="1:10" x14ac:dyDescent="0.25">
      <c r="A20" s="12">
        <v>116</v>
      </c>
      <c r="B20" s="12" t="s">
        <v>5</v>
      </c>
      <c r="C20" s="16" t="s">
        <v>30</v>
      </c>
      <c r="D20" s="6" t="s">
        <v>12</v>
      </c>
      <c r="E20" s="6" t="s">
        <v>86</v>
      </c>
      <c r="F20" s="15" t="s">
        <v>86</v>
      </c>
      <c r="G20" s="6">
        <v>0</v>
      </c>
      <c r="H20" s="6" t="s">
        <v>8</v>
      </c>
      <c r="I20" s="6" t="s">
        <v>8</v>
      </c>
      <c r="J20" s="12" t="s">
        <v>8</v>
      </c>
    </row>
    <row r="21" spans="1:10" x14ac:dyDescent="0.25">
      <c r="A21" s="12">
        <v>117</v>
      </c>
      <c r="B21" s="12" t="s">
        <v>5</v>
      </c>
      <c r="C21" s="16" t="s">
        <v>31</v>
      </c>
      <c r="D21" s="6" t="s">
        <v>12</v>
      </c>
      <c r="E21" s="6" t="s">
        <v>58</v>
      </c>
      <c r="F21" s="15">
        <v>12.54</v>
      </c>
      <c r="G21" s="6">
        <v>2</v>
      </c>
      <c r="H21" s="6">
        <f>2*1.33</f>
        <v>2.66</v>
      </c>
      <c r="I21" s="6" t="s">
        <v>32</v>
      </c>
      <c r="J21" s="12" t="s">
        <v>52</v>
      </c>
    </row>
    <row r="22" spans="1:10" x14ac:dyDescent="0.25">
      <c r="A22" s="12">
        <v>118</v>
      </c>
      <c r="B22" s="12" t="s">
        <v>5</v>
      </c>
      <c r="C22" s="16" t="s">
        <v>33</v>
      </c>
      <c r="D22" s="6" t="s">
        <v>12</v>
      </c>
      <c r="E22" s="6" t="s">
        <v>60</v>
      </c>
      <c r="F22" s="15">
        <v>5.66</v>
      </c>
      <c r="G22" s="6">
        <v>0</v>
      </c>
      <c r="H22" s="6" t="s">
        <v>8</v>
      </c>
      <c r="I22" s="6" t="s">
        <v>8</v>
      </c>
      <c r="J22" s="12" t="s">
        <v>8</v>
      </c>
    </row>
    <row r="23" spans="1:10" x14ac:dyDescent="0.25">
      <c r="A23" s="12">
        <v>119</v>
      </c>
      <c r="B23" s="12" t="s">
        <v>5</v>
      </c>
      <c r="C23" s="16" t="s">
        <v>11</v>
      </c>
      <c r="D23" s="6" t="s">
        <v>12</v>
      </c>
      <c r="E23" s="6" t="s">
        <v>56</v>
      </c>
      <c r="F23" s="15">
        <v>12.45</v>
      </c>
      <c r="G23" s="6">
        <v>0</v>
      </c>
      <c r="H23" s="6" t="s">
        <v>8</v>
      </c>
      <c r="I23" s="6" t="s">
        <v>8</v>
      </c>
      <c r="J23" s="12" t="s">
        <v>8</v>
      </c>
    </row>
    <row r="24" spans="1:10" ht="28.5" x14ac:dyDescent="0.25">
      <c r="A24" s="12">
        <v>120</v>
      </c>
      <c r="B24" s="12" t="s">
        <v>5</v>
      </c>
      <c r="C24" s="16" t="s">
        <v>34</v>
      </c>
      <c r="D24" s="6" t="s">
        <v>12</v>
      </c>
      <c r="E24" s="6" t="s">
        <v>82</v>
      </c>
      <c r="F24" s="15">
        <v>7.82</v>
      </c>
      <c r="G24" s="6">
        <v>1</v>
      </c>
      <c r="H24" s="6">
        <v>2.1800000000000002</v>
      </c>
      <c r="I24" s="6" t="s">
        <v>19</v>
      </c>
      <c r="J24" s="12" t="s">
        <v>52</v>
      </c>
    </row>
    <row r="25" spans="1:10" x14ac:dyDescent="0.25">
      <c r="A25" s="12" t="s">
        <v>35</v>
      </c>
      <c r="B25" s="12" t="s">
        <v>5</v>
      </c>
      <c r="C25" s="16" t="s">
        <v>36</v>
      </c>
      <c r="D25" s="6" t="s">
        <v>12</v>
      </c>
      <c r="E25" s="6" t="s">
        <v>61</v>
      </c>
      <c r="F25" s="15">
        <v>2.6</v>
      </c>
      <c r="G25" s="6">
        <v>0</v>
      </c>
      <c r="H25" s="6" t="s">
        <v>8</v>
      </c>
      <c r="I25" s="6" t="s">
        <v>8</v>
      </c>
      <c r="J25" s="12" t="s">
        <v>8</v>
      </c>
    </row>
    <row r="26" spans="1:10" x14ac:dyDescent="0.25">
      <c r="A26" s="12" t="s">
        <v>37</v>
      </c>
      <c r="B26" s="12" t="s">
        <v>5</v>
      </c>
      <c r="C26" s="16" t="s">
        <v>38</v>
      </c>
      <c r="D26" s="6" t="s">
        <v>12</v>
      </c>
      <c r="E26" s="6" t="s">
        <v>61</v>
      </c>
      <c r="F26" s="15">
        <v>1.75</v>
      </c>
      <c r="G26" s="6">
        <v>0</v>
      </c>
      <c r="H26" s="6" t="s">
        <v>8</v>
      </c>
      <c r="I26" s="6" t="s">
        <v>8</v>
      </c>
      <c r="J26" s="12" t="s">
        <v>8</v>
      </c>
    </row>
    <row r="27" spans="1:10" x14ac:dyDescent="0.25">
      <c r="A27" s="12">
        <v>122</v>
      </c>
      <c r="B27" s="12" t="s">
        <v>5</v>
      </c>
      <c r="C27" s="16" t="s">
        <v>14</v>
      </c>
      <c r="D27" s="6" t="s">
        <v>15</v>
      </c>
      <c r="E27" s="6" t="s">
        <v>57</v>
      </c>
      <c r="F27" s="15">
        <v>19.05</v>
      </c>
      <c r="G27" s="6">
        <v>1</v>
      </c>
      <c r="H27" s="6">
        <v>3.1</v>
      </c>
      <c r="I27" s="6" t="s">
        <v>17</v>
      </c>
      <c r="J27" s="12" t="s">
        <v>54</v>
      </c>
    </row>
    <row r="28" spans="1:10" x14ac:dyDescent="0.25">
      <c r="A28" s="12">
        <v>123</v>
      </c>
      <c r="B28" s="12" t="s">
        <v>5</v>
      </c>
      <c r="C28" s="16" t="s">
        <v>14</v>
      </c>
      <c r="D28" s="6" t="s">
        <v>15</v>
      </c>
      <c r="E28" s="6" t="s">
        <v>57</v>
      </c>
      <c r="F28" s="15">
        <v>13.63</v>
      </c>
      <c r="G28" s="6">
        <v>1</v>
      </c>
      <c r="H28" s="6">
        <v>2.1800000000000002</v>
      </c>
      <c r="I28" s="6" t="s">
        <v>19</v>
      </c>
      <c r="J28" s="12" t="s">
        <v>52</v>
      </c>
    </row>
    <row r="29" spans="1:10" x14ac:dyDescent="0.25">
      <c r="A29" s="35">
        <v>124</v>
      </c>
      <c r="B29" s="35" t="s">
        <v>5</v>
      </c>
      <c r="C29" s="36" t="s">
        <v>14</v>
      </c>
      <c r="D29" s="37" t="s">
        <v>15</v>
      </c>
      <c r="E29" s="37" t="s">
        <v>57</v>
      </c>
      <c r="F29" s="40">
        <v>25.88</v>
      </c>
      <c r="G29" s="6">
        <v>1</v>
      </c>
      <c r="H29" s="6">
        <v>3.1</v>
      </c>
      <c r="I29" s="6" t="s">
        <v>17</v>
      </c>
      <c r="J29" s="12" t="s">
        <v>54</v>
      </c>
    </row>
    <row r="30" spans="1:10" x14ac:dyDescent="0.25">
      <c r="A30" s="28"/>
      <c r="B30" s="28"/>
      <c r="C30" s="30"/>
      <c r="D30" s="32"/>
      <c r="E30" s="32"/>
      <c r="F30" s="26"/>
      <c r="G30" s="6">
        <v>1</v>
      </c>
      <c r="H30" s="6">
        <v>2.1800000000000002</v>
      </c>
      <c r="I30" s="6" t="s">
        <v>19</v>
      </c>
      <c r="J30" s="12" t="s">
        <v>52</v>
      </c>
    </row>
    <row r="31" spans="1:10" x14ac:dyDescent="0.25">
      <c r="A31" s="35">
        <v>125</v>
      </c>
      <c r="B31" s="35" t="s">
        <v>5</v>
      </c>
      <c r="C31" s="36" t="s">
        <v>39</v>
      </c>
      <c r="D31" s="37" t="s">
        <v>15</v>
      </c>
      <c r="E31" s="37" t="s">
        <v>83</v>
      </c>
      <c r="F31" s="40">
        <v>33.78</v>
      </c>
      <c r="G31" s="6">
        <v>1</v>
      </c>
      <c r="H31" s="6">
        <v>2.1800000000000002</v>
      </c>
      <c r="I31" s="6" t="s">
        <v>19</v>
      </c>
      <c r="J31" s="12" t="s">
        <v>52</v>
      </c>
    </row>
    <row r="32" spans="1:10" x14ac:dyDescent="0.25">
      <c r="A32" s="27"/>
      <c r="B32" s="27"/>
      <c r="C32" s="29"/>
      <c r="D32" s="31"/>
      <c r="E32" s="31"/>
      <c r="F32" s="25"/>
      <c r="G32" s="6">
        <v>1</v>
      </c>
      <c r="H32" s="6">
        <v>0.89</v>
      </c>
      <c r="I32" s="6" t="s">
        <v>40</v>
      </c>
      <c r="J32" s="12" t="s">
        <v>52</v>
      </c>
    </row>
    <row r="33" spans="1:10" x14ac:dyDescent="0.25">
      <c r="A33" s="28"/>
      <c r="B33" s="28"/>
      <c r="C33" s="30"/>
      <c r="D33" s="32"/>
      <c r="E33" s="32"/>
      <c r="F33" s="26"/>
      <c r="G33" s="6">
        <v>1</v>
      </c>
      <c r="H33" s="6">
        <v>3.1</v>
      </c>
      <c r="I33" s="6" t="s">
        <v>17</v>
      </c>
      <c r="J33" s="12" t="s">
        <v>54</v>
      </c>
    </row>
    <row r="34" spans="1:10" x14ac:dyDescent="0.25">
      <c r="A34" s="12">
        <v>126</v>
      </c>
      <c r="B34" s="12" t="s">
        <v>5</v>
      </c>
      <c r="C34" s="16" t="s">
        <v>41</v>
      </c>
      <c r="D34" s="6" t="s">
        <v>12</v>
      </c>
      <c r="E34" s="6" t="s">
        <v>83</v>
      </c>
      <c r="F34" s="15">
        <v>7.51</v>
      </c>
      <c r="G34" s="6">
        <v>1</v>
      </c>
      <c r="H34" s="6">
        <v>0.89</v>
      </c>
      <c r="I34" s="6" t="s">
        <v>40</v>
      </c>
      <c r="J34" s="12" t="s">
        <v>52</v>
      </c>
    </row>
    <row r="35" spans="1:10" x14ac:dyDescent="0.25">
      <c r="A35" s="12">
        <v>127</v>
      </c>
      <c r="B35" s="12" t="s">
        <v>5</v>
      </c>
      <c r="C35" s="16" t="s">
        <v>42</v>
      </c>
      <c r="D35" s="6" t="s">
        <v>12</v>
      </c>
      <c r="E35" s="6" t="s">
        <v>60</v>
      </c>
      <c r="F35" s="15">
        <v>3.57</v>
      </c>
      <c r="G35" s="6">
        <v>0</v>
      </c>
      <c r="H35" s="6" t="s">
        <v>8</v>
      </c>
      <c r="I35" s="6" t="s">
        <v>8</v>
      </c>
      <c r="J35" s="12" t="s">
        <v>8</v>
      </c>
    </row>
    <row r="36" spans="1:10" ht="28.5" x14ac:dyDescent="0.25">
      <c r="A36" s="12">
        <v>128</v>
      </c>
      <c r="B36" s="12" t="s">
        <v>5</v>
      </c>
      <c r="C36" s="16" t="s">
        <v>43</v>
      </c>
      <c r="D36" s="6" t="s">
        <v>10</v>
      </c>
      <c r="E36" s="6" t="s">
        <v>56</v>
      </c>
      <c r="F36" s="15">
        <v>5.0199999999999996</v>
      </c>
      <c r="G36" s="6">
        <v>0</v>
      </c>
      <c r="H36" s="6" t="s">
        <v>8</v>
      </c>
      <c r="I36" s="6" t="s">
        <v>8</v>
      </c>
      <c r="J36" s="12" t="s">
        <v>8</v>
      </c>
    </row>
    <row r="37" spans="1:10" x14ac:dyDescent="0.25">
      <c r="A37" s="12">
        <v>129</v>
      </c>
      <c r="B37" s="12" t="s">
        <v>5</v>
      </c>
      <c r="C37" s="16" t="s">
        <v>44</v>
      </c>
      <c r="D37" s="6" t="s">
        <v>12</v>
      </c>
      <c r="E37" s="6" t="s">
        <v>56</v>
      </c>
      <c r="F37" s="15">
        <v>8.85</v>
      </c>
      <c r="G37" s="6">
        <v>0</v>
      </c>
      <c r="H37" s="6" t="s">
        <v>8</v>
      </c>
      <c r="I37" s="6" t="s">
        <v>8</v>
      </c>
      <c r="J37" s="12" t="s">
        <v>8</v>
      </c>
    </row>
    <row r="38" spans="1:10" x14ac:dyDescent="0.25">
      <c r="A38" s="12">
        <v>130</v>
      </c>
      <c r="B38" s="12" t="s">
        <v>5</v>
      </c>
      <c r="C38" s="16" t="s">
        <v>81</v>
      </c>
      <c r="D38" s="6" t="s">
        <v>29</v>
      </c>
      <c r="E38" s="6" t="s">
        <v>59</v>
      </c>
      <c r="F38" s="15">
        <v>2.8</v>
      </c>
      <c r="G38" s="6">
        <v>0</v>
      </c>
      <c r="H38" s="6" t="s">
        <v>8</v>
      </c>
      <c r="I38" s="6" t="s">
        <v>8</v>
      </c>
      <c r="J38" s="12" t="s">
        <v>8</v>
      </c>
    </row>
    <row r="39" spans="1:10" x14ac:dyDescent="0.25">
      <c r="A39" s="27">
        <v>200</v>
      </c>
      <c r="B39" s="27" t="s">
        <v>45</v>
      </c>
      <c r="C39" s="29" t="s">
        <v>46</v>
      </c>
      <c r="D39" s="31" t="s">
        <v>12</v>
      </c>
      <c r="E39" s="31" t="s">
        <v>56</v>
      </c>
      <c r="F39" s="25">
        <v>16.45</v>
      </c>
      <c r="G39" s="18">
        <v>1</v>
      </c>
      <c r="H39" s="18">
        <v>3.1</v>
      </c>
      <c r="I39" s="18" t="s">
        <v>17</v>
      </c>
      <c r="J39" s="17" t="s">
        <v>54</v>
      </c>
    </row>
    <row r="40" spans="1:10" x14ac:dyDescent="0.25">
      <c r="A40" s="28"/>
      <c r="B40" s="28"/>
      <c r="C40" s="30"/>
      <c r="D40" s="32"/>
      <c r="E40" s="32"/>
      <c r="F40" s="26"/>
      <c r="G40" s="6">
        <v>1</v>
      </c>
      <c r="H40" s="6">
        <v>2.1800000000000002</v>
      </c>
      <c r="I40" s="6" t="s">
        <v>19</v>
      </c>
      <c r="J40" s="12" t="s">
        <v>52</v>
      </c>
    </row>
    <row r="41" spans="1:10" x14ac:dyDescent="0.25">
      <c r="A41" s="12">
        <v>201</v>
      </c>
      <c r="B41" s="12" t="s">
        <v>45</v>
      </c>
      <c r="C41" s="16" t="s">
        <v>14</v>
      </c>
      <c r="D41" s="6" t="s">
        <v>15</v>
      </c>
      <c r="E41" s="6" t="s">
        <v>57</v>
      </c>
      <c r="F41" s="15">
        <v>11.4</v>
      </c>
      <c r="G41" s="6">
        <v>1</v>
      </c>
      <c r="H41" s="6">
        <v>2.1800000000000002</v>
      </c>
      <c r="I41" s="6" t="s">
        <v>19</v>
      </c>
      <c r="J41" s="12" t="s">
        <v>52</v>
      </c>
    </row>
    <row r="42" spans="1:10" x14ac:dyDescent="0.25">
      <c r="A42" s="12">
        <v>202</v>
      </c>
      <c r="B42" s="12" t="s">
        <v>45</v>
      </c>
      <c r="C42" s="16" t="s">
        <v>14</v>
      </c>
      <c r="D42" s="6" t="s">
        <v>15</v>
      </c>
      <c r="E42" s="6" t="s">
        <v>57</v>
      </c>
      <c r="F42" s="15">
        <v>20.95</v>
      </c>
      <c r="G42" s="6">
        <v>1</v>
      </c>
      <c r="H42" s="6">
        <v>3.1</v>
      </c>
      <c r="I42" s="6" t="s">
        <v>17</v>
      </c>
      <c r="J42" s="12" t="s">
        <v>54</v>
      </c>
    </row>
    <row r="43" spans="1:10" x14ac:dyDescent="0.25">
      <c r="A43" s="12">
        <v>203</v>
      </c>
      <c r="B43" s="12" t="s">
        <v>45</v>
      </c>
      <c r="C43" s="16" t="s">
        <v>14</v>
      </c>
      <c r="D43" s="6" t="s">
        <v>15</v>
      </c>
      <c r="E43" s="6" t="s">
        <v>57</v>
      </c>
      <c r="F43" s="15">
        <v>13.15</v>
      </c>
      <c r="G43" s="6">
        <v>1</v>
      </c>
      <c r="H43" s="6">
        <v>2.1800000000000002</v>
      </c>
      <c r="I43" s="6" t="s">
        <v>19</v>
      </c>
      <c r="J43" s="12" t="s">
        <v>52</v>
      </c>
    </row>
    <row r="44" spans="1:10" x14ac:dyDescent="0.25">
      <c r="A44" s="12">
        <v>204</v>
      </c>
      <c r="B44" s="12" t="s">
        <v>45</v>
      </c>
      <c r="C44" s="16" t="s">
        <v>14</v>
      </c>
      <c r="D44" s="6" t="s">
        <v>15</v>
      </c>
      <c r="E44" s="6" t="s">
        <v>57</v>
      </c>
      <c r="F44" s="15">
        <v>13.15</v>
      </c>
      <c r="G44" s="6">
        <v>1</v>
      </c>
      <c r="H44" s="6">
        <v>2.1800000000000002</v>
      </c>
      <c r="I44" s="6" t="s">
        <v>19</v>
      </c>
      <c r="J44" s="12" t="s">
        <v>52</v>
      </c>
    </row>
    <row r="45" spans="1:10" x14ac:dyDescent="0.25">
      <c r="A45" s="12">
        <v>205</v>
      </c>
      <c r="B45" s="12" t="s">
        <v>45</v>
      </c>
      <c r="C45" s="16" t="s">
        <v>14</v>
      </c>
      <c r="D45" s="6" t="s">
        <v>15</v>
      </c>
      <c r="E45" s="6" t="s">
        <v>57</v>
      </c>
      <c r="F45" s="15">
        <v>13.15</v>
      </c>
      <c r="G45" s="6">
        <v>1</v>
      </c>
      <c r="H45" s="6">
        <v>3.1</v>
      </c>
      <c r="I45" s="6" t="s">
        <v>17</v>
      </c>
      <c r="J45" s="12" t="s">
        <v>54</v>
      </c>
    </row>
    <row r="46" spans="1:10" x14ac:dyDescent="0.25">
      <c r="A46" s="12">
        <v>206</v>
      </c>
      <c r="B46" s="12" t="s">
        <v>45</v>
      </c>
      <c r="C46" s="16" t="s">
        <v>11</v>
      </c>
      <c r="D46" s="6" t="s">
        <v>12</v>
      </c>
      <c r="E46" s="6" t="s">
        <v>56</v>
      </c>
      <c r="F46" s="15">
        <v>39.299999999999997</v>
      </c>
      <c r="G46" s="6">
        <v>1</v>
      </c>
      <c r="H46" s="6">
        <v>2.14</v>
      </c>
      <c r="I46" s="6" t="s">
        <v>13</v>
      </c>
      <c r="J46" s="12" t="s">
        <v>52</v>
      </c>
    </row>
    <row r="47" spans="1:10" ht="28.5" x14ac:dyDescent="0.25">
      <c r="A47" s="12">
        <v>207</v>
      </c>
      <c r="B47" s="12" t="s">
        <v>45</v>
      </c>
      <c r="C47" s="16" t="s">
        <v>80</v>
      </c>
      <c r="D47" s="6" t="s">
        <v>15</v>
      </c>
      <c r="E47" s="6" t="s">
        <v>58</v>
      </c>
      <c r="F47" s="15">
        <v>14.9</v>
      </c>
      <c r="G47" s="6">
        <v>1</v>
      </c>
      <c r="H47" s="6">
        <v>2.66</v>
      </c>
      <c r="I47" s="6" t="s">
        <v>47</v>
      </c>
      <c r="J47" s="12" t="s">
        <v>54</v>
      </c>
    </row>
    <row r="48" spans="1:10" x14ac:dyDescent="0.25">
      <c r="A48" s="12">
        <v>208</v>
      </c>
      <c r="B48" s="12" t="s">
        <v>45</v>
      </c>
      <c r="C48" s="16" t="s">
        <v>21</v>
      </c>
      <c r="D48" s="6" t="s">
        <v>12</v>
      </c>
      <c r="E48" s="6" t="s">
        <v>61</v>
      </c>
      <c r="F48" s="15">
        <v>1.5</v>
      </c>
      <c r="G48" s="6">
        <v>0</v>
      </c>
      <c r="H48" s="6" t="s">
        <v>8</v>
      </c>
      <c r="I48" s="6" t="s">
        <v>8</v>
      </c>
      <c r="J48" s="12" t="s">
        <v>8</v>
      </c>
    </row>
    <row r="49" spans="1:10" x14ac:dyDescent="0.25">
      <c r="A49" s="12">
        <v>209</v>
      </c>
      <c r="B49" s="12" t="s">
        <v>45</v>
      </c>
      <c r="C49" s="16" t="s">
        <v>20</v>
      </c>
      <c r="D49" s="6" t="s">
        <v>12</v>
      </c>
      <c r="E49" s="6" t="s">
        <v>61</v>
      </c>
      <c r="F49" s="15">
        <v>2.1</v>
      </c>
      <c r="G49" s="6">
        <v>0</v>
      </c>
      <c r="H49" s="6" t="s">
        <v>8</v>
      </c>
      <c r="I49" s="6" t="s">
        <v>8</v>
      </c>
      <c r="J49" s="12" t="s">
        <v>8</v>
      </c>
    </row>
    <row r="50" spans="1:10" x14ac:dyDescent="0.25">
      <c r="A50" s="12">
        <v>210</v>
      </c>
      <c r="B50" s="12" t="s">
        <v>45</v>
      </c>
      <c r="C50" s="16" t="s">
        <v>25</v>
      </c>
      <c r="D50" s="6" t="s">
        <v>12</v>
      </c>
      <c r="E50" s="6" t="s">
        <v>61</v>
      </c>
      <c r="F50" s="15">
        <v>1.5</v>
      </c>
      <c r="G50" s="6">
        <v>0</v>
      </c>
      <c r="H50" s="6" t="s">
        <v>8</v>
      </c>
      <c r="I50" s="6" t="s">
        <v>8</v>
      </c>
      <c r="J50" s="12" t="s">
        <v>8</v>
      </c>
    </row>
    <row r="51" spans="1:10" x14ac:dyDescent="0.25">
      <c r="A51" s="12">
        <v>211</v>
      </c>
      <c r="B51" s="12" t="s">
        <v>45</v>
      </c>
      <c r="C51" s="16" t="s">
        <v>25</v>
      </c>
      <c r="D51" s="6" t="s">
        <v>12</v>
      </c>
      <c r="E51" s="6" t="s">
        <v>61</v>
      </c>
      <c r="F51" s="15">
        <v>1.5</v>
      </c>
      <c r="G51" s="6">
        <v>0</v>
      </c>
      <c r="H51" s="6" t="s">
        <v>8</v>
      </c>
      <c r="I51" s="6" t="s">
        <v>8</v>
      </c>
      <c r="J51" s="12" t="s">
        <v>8</v>
      </c>
    </row>
    <row r="52" spans="1:10" x14ac:dyDescent="0.25">
      <c r="A52" s="12">
        <v>212</v>
      </c>
      <c r="B52" s="12" t="s">
        <v>45</v>
      </c>
      <c r="C52" s="16" t="s">
        <v>24</v>
      </c>
      <c r="D52" s="6" t="s">
        <v>12</v>
      </c>
      <c r="E52" s="6" t="s">
        <v>61</v>
      </c>
      <c r="F52" s="15">
        <v>2.2000000000000002</v>
      </c>
      <c r="G52" s="6">
        <v>1</v>
      </c>
      <c r="H52" s="6">
        <v>1.33</v>
      </c>
      <c r="I52" s="6" t="s">
        <v>32</v>
      </c>
      <c r="J52" s="12" t="s">
        <v>52</v>
      </c>
    </row>
    <row r="53" spans="1:10" x14ac:dyDescent="0.25">
      <c r="A53" s="12">
        <v>213</v>
      </c>
      <c r="B53" s="12" t="s">
        <v>45</v>
      </c>
      <c r="C53" s="16" t="s">
        <v>11</v>
      </c>
      <c r="D53" s="6" t="s">
        <v>12</v>
      </c>
      <c r="E53" s="6" t="s">
        <v>56</v>
      </c>
      <c r="F53" s="15">
        <v>3.8</v>
      </c>
      <c r="G53" s="6">
        <v>0</v>
      </c>
      <c r="H53" s="6" t="s">
        <v>8</v>
      </c>
      <c r="I53" s="6" t="s">
        <v>8</v>
      </c>
      <c r="J53" s="12" t="s">
        <v>8</v>
      </c>
    </row>
    <row r="54" spans="1:10" x14ac:dyDescent="0.25">
      <c r="A54" s="12">
        <v>214</v>
      </c>
      <c r="B54" s="12" t="s">
        <v>45</v>
      </c>
      <c r="C54" s="16" t="s">
        <v>41</v>
      </c>
      <c r="D54" s="6" t="s">
        <v>12</v>
      </c>
      <c r="E54" s="6" t="s">
        <v>58</v>
      </c>
      <c r="F54" s="15">
        <v>9.3000000000000007</v>
      </c>
      <c r="G54" s="6">
        <v>2</v>
      </c>
      <c r="H54" s="6">
        <f>2*1.33</f>
        <v>2.66</v>
      </c>
      <c r="I54" s="6" t="s">
        <v>32</v>
      </c>
      <c r="J54" s="12" t="s">
        <v>52</v>
      </c>
    </row>
    <row r="55" spans="1:10" x14ac:dyDescent="0.25">
      <c r="A55" s="12">
        <v>215</v>
      </c>
      <c r="B55" s="12" t="s">
        <v>45</v>
      </c>
      <c r="C55" s="16" t="s">
        <v>30</v>
      </c>
      <c r="D55" s="6" t="s">
        <v>12</v>
      </c>
      <c r="E55" s="6" t="s">
        <v>86</v>
      </c>
      <c r="F55" s="15" t="s">
        <v>86</v>
      </c>
      <c r="G55" s="6">
        <v>0</v>
      </c>
      <c r="H55" s="6" t="s">
        <v>8</v>
      </c>
      <c r="I55" s="6" t="s">
        <v>8</v>
      </c>
      <c r="J55" s="12" t="s">
        <v>8</v>
      </c>
    </row>
    <row r="56" spans="1:10" x14ac:dyDescent="0.25">
      <c r="A56" s="12">
        <v>216</v>
      </c>
      <c r="B56" s="12" t="s">
        <v>45</v>
      </c>
      <c r="C56" s="16" t="s">
        <v>48</v>
      </c>
      <c r="D56" s="6" t="s">
        <v>12</v>
      </c>
      <c r="E56" s="6" t="s">
        <v>61</v>
      </c>
      <c r="F56" s="15">
        <v>3.8</v>
      </c>
      <c r="G56" s="6">
        <v>0</v>
      </c>
      <c r="H56" s="6" t="s">
        <v>8</v>
      </c>
      <c r="I56" s="6" t="s">
        <v>8</v>
      </c>
      <c r="J56" s="12" t="s">
        <v>8</v>
      </c>
    </row>
    <row r="57" spans="1:10" x14ac:dyDescent="0.25">
      <c r="A57" s="12">
        <v>217</v>
      </c>
      <c r="B57" s="12" t="s">
        <v>45</v>
      </c>
      <c r="C57" s="16" t="s">
        <v>14</v>
      </c>
      <c r="D57" s="6" t="s">
        <v>15</v>
      </c>
      <c r="E57" s="6" t="s">
        <v>57</v>
      </c>
      <c r="F57" s="15">
        <v>12.9</v>
      </c>
      <c r="G57" s="6">
        <v>1</v>
      </c>
      <c r="H57" s="6">
        <v>2.1800000000000002</v>
      </c>
      <c r="I57" s="6" t="s">
        <v>19</v>
      </c>
      <c r="J57" s="12" t="s">
        <v>52</v>
      </c>
    </row>
    <row r="58" spans="1:10" x14ac:dyDescent="0.25">
      <c r="A58" s="12">
        <v>218</v>
      </c>
      <c r="B58" s="12" t="s">
        <v>45</v>
      </c>
      <c r="C58" s="16" t="s">
        <v>49</v>
      </c>
      <c r="D58" s="6" t="s">
        <v>15</v>
      </c>
      <c r="E58" s="6" t="s">
        <v>84</v>
      </c>
      <c r="F58" s="15">
        <v>12.7</v>
      </c>
      <c r="G58" s="6">
        <v>1</v>
      </c>
      <c r="H58" s="6">
        <v>2.1800000000000002</v>
      </c>
      <c r="I58" s="6" t="s">
        <v>19</v>
      </c>
      <c r="J58" s="12" t="s">
        <v>52</v>
      </c>
    </row>
    <row r="59" spans="1:10" x14ac:dyDescent="0.25">
      <c r="A59" s="12">
        <v>219</v>
      </c>
      <c r="B59" s="12" t="s">
        <v>45</v>
      </c>
      <c r="C59" s="16" t="s">
        <v>14</v>
      </c>
      <c r="D59" s="6" t="s">
        <v>15</v>
      </c>
      <c r="E59" s="6" t="s">
        <v>57</v>
      </c>
      <c r="F59" s="15">
        <v>20.85</v>
      </c>
      <c r="G59" s="6">
        <v>1</v>
      </c>
      <c r="H59" s="6">
        <v>3.1</v>
      </c>
      <c r="I59" s="6" t="s">
        <v>17</v>
      </c>
      <c r="J59" s="12" t="s">
        <v>54</v>
      </c>
    </row>
    <row r="60" spans="1:10" x14ac:dyDescent="0.25">
      <c r="A60" s="12">
        <v>220</v>
      </c>
      <c r="B60" s="12" t="s">
        <v>45</v>
      </c>
      <c r="C60" s="16" t="s">
        <v>14</v>
      </c>
      <c r="D60" s="6" t="s">
        <v>15</v>
      </c>
      <c r="E60" s="6" t="s">
        <v>57</v>
      </c>
      <c r="F60" s="15">
        <v>22.4</v>
      </c>
      <c r="G60" s="6">
        <v>2</v>
      </c>
      <c r="H60" s="6">
        <f>2*2.18</f>
        <v>4.3600000000000003</v>
      </c>
      <c r="I60" s="6" t="s">
        <v>19</v>
      </c>
      <c r="J60" s="12" t="s">
        <v>52</v>
      </c>
    </row>
    <row r="61" spans="1:10" x14ac:dyDescent="0.25">
      <c r="A61" s="12">
        <v>221</v>
      </c>
      <c r="B61" s="12" t="s">
        <v>45</v>
      </c>
      <c r="C61" s="16" t="s">
        <v>14</v>
      </c>
      <c r="D61" s="6" t="s">
        <v>15</v>
      </c>
      <c r="E61" s="6" t="s">
        <v>57</v>
      </c>
      <c r="F61" s="15">
        <v>14.8</v>
      </c>
      <c r="G61" s="6">
        <v>1</v>
      </c>
      <c r="H61" s="6">
        <f>3.1</f>
        <v>3.1</v>
      </c>
      <c r="I61" s="6" t="s">
        <v>17</v>
      </c>
      <c r="J61" s="12" t="s">
        <v>54</v>
      </c>
    </row>
    <row r="62" spans="1:10" x14ac:dyDescent="0.25">
      <c r="A62" s="12">
        <v>222</v>
      </c>
      <c r="B62" s="12" t="s">
        <v>45</v>
      </c>
      <c r="C62" s="16" t="s">
        <v>14</v>
      </c>
      <c r="D62" s="6" t="s">
        <v>15</v>
      </c>
      <c r="E62" s="6" t="s">
        <v>57</v>
      </c>
      <c r="F62" s="15">
        <v>14.75</v>
      </c>
      <c r="G62" s="6">
        <v>1</v>
      </c>
      <c r="H62" s="6">
        <v>3.1</v>
      </c>
      <c r="I62" s="6" t="s">
        <v>17</v>
      </c>
      <c r="J62" s="12" t="s">
        <v>54</v>
      </c>
    </row>
    <row r="63" spans="1:10" x14ac:dyDescent="0.25">
      <c r="A63" s="12">
        <v>223</v>
      </c>
      <c r="B63" s="12" t="s">
        <v>45</v>
      </c>
      <c r="C63" s="16" t="s">
        <v>14</v>
      </c>
      <c r="D63" s="6" t="s">
        <v>15</v>
      </c>
      <c r="E63" s="6" t="s">
        <v>57</v>
      </c>
      <c r="F63" s="15">
        <v>14.75</v>
      </c>
      <c r="G63" s="6">
        <v>1</v>
      </c>
      <c r="H63" s="6">
        <v>2.1800000000000002</v>
      </c>
      <c r="I63" s="6" t="s">
        <v>19</v>
      </c>
      <c r="J63" s="12" t="s">
        <v>52</v>
      </c>
    </row>
    <row r="64" spans="1:10" x14ac:dyDescent="0.25">
      <c r="A64" s="12">
        <v>225</v>
      </c>
      <c r="B64" s="12" t="s">
        <v>45</v>
      </c>
      <c r="C64" s="16" t="s">
        <v>44</v>
      </c>
      <c r="D64" s="6" t="s">
        <v>12</v>
      </c>
      <c r="E64" s="6" t="s">
        <v>56</v>
      </c>
      <c r="F64" s="15">
        <v>8.85</v>
      </c>
      <c r="G64" s="6">
        <v>0</v>
      </c>
      <c r="H64" s="6" t="s">
        <v>8</v>
      </c>
      <c r="I64" s="6" t="s">
        <v>8</v>
      </c>
      <c r="J64" s="12" t="s">
        <v>8</v>
      </c>
    </row>
    <row r="65" spans="1:8" x14ac:dyDescent="0.25">
      <c r="A65" s="33"/>
      <c r="B65" s="33"/>
      <c r="C65" s="34"/>
      <c r="D65" s="49" t="s">
        <v>64</v>
      </c>
      <c r="E65" s="49"/>
      <c r="F65" s="3">
        <f>SUM(F5:F64)</f>
        <v>572.9899999999999</v>
      </c>
      <c r="G65" s="4" t="s">
        <v>66</v>
      </c>
      <c r="H65" s="5">
        <f>SUM(H5:H64)</f>
        <v>83.550000000000011</v>
      </c>
    </row>
    <row r="66" spans="1:8" x14ac:dyDescent="0.25">
      <c r="A66" s="19"/>
      <c r="B66" s="19"/>
      <c r="C66" s="19"/>
      <c r="D66" s="20"/>
      <c r="E66" s="20"/>
      <c r="F66" s="21"/>
      <c r="G66" s="22"/>
      <c r="H66" s="23"/>
    </row>
    <row r="67" spans="1:8" ht="33.75" customHeight="1" x14ac:dyDescent="0.25">
      <c r="A67" s="19"/>
      <c r="B67" s="19"/>
      <c r="C67" s="19"/>
      <c r="D67" s="51" t="s">
        <v>88</v>
      </c>
      <c r="E67" s="51"/>
      <c r="F67" s="51"/>
      <c r="G67" s="22"/>
      <c r="H67" s="23"/>
    </row>
    <row r="69" spans="1:8" ht="15" customHeight="1" x14ac:dyDescent="0.25">
      <c r="D69" s="50" t="s">
        <v>65</v>
      </c>
      <c r="E69" s="50"/>
      <c r="F69" s="2">
        <f ca="1">SUMIF(D5:F64,"koberec",F5:F64)</f>
        <v>307.79000000000002</v>
      </c>
    </row>
    <row r="70" spans="1:8" x14ac:dyDescent="0.25">
      <c r="D70" s="24" t="s">
        <v>70</v>
      </c>
      <c r="E70" s="24"/>
      <c r="F70" s="2">
        <f ca="1">SUMIF(D5:F64,"dlažba",F5:F64)</f>
        <v>234.95</v>
      </c>
    </row>
    <row r="71" spans="1:8" x14ac:dyDescent="0.25">
      <c r="D71" s="24" t="s">
        <v>68</v>
      </c>
      <c r="E71" s="24"/>
      <c r="F71" s="2">
        <f ca="1">SUMIF(D5:F64,"PVC",F5:F64)</f>
        <v>2.8</v>
      </c>
    </row>
    <row r="72" spans="1:8" x14ac:dyDescent="0.25">
      <c r="D72" s="24" t="s">
        <v>69</v>
      </c>
      <c r="E72" s="24"/>
      <c r="F72" s="2">
        <f ca="1">SUMIF(D5:F64,"*roho*",F5:F64)</f>
        <v>27.45</v>
      </c>
    </row>
    <row r="73" spans="1:8" x14ac:dyDescent="0.25">
      <c r="D73" s="24" t="s">
        <v>67</v>
      </c>
      <c r="E73" s="24"/>
      <c r="F73" s="2">
        <f>SUM(H5:H64)</f>
        <v>83.550000000000011</v>
      </c>
    </row>
    <row r="74" spans="1:8" x14ac:dyDescent="0.25">
      <c r="D74" s="24" t="s">
        <v>71</v>
      </c>
      <c r="E74" s="24"/>
      <c r="F74" s="1">
        <f ca="1">SUMIF(E5:F64,"A",F5:F64)</f>
        <v>269.34000000000003</v>
      </c>
    </row>
    <row r="75" spans="1:8" x14ac:dyDescent="0.25">
      <c r="D75" s="24" t="s">
        <v>72</v>
      </c>
      <c r="E75" s="24"/>
      <c r="F75" s="1">
        <f ca="1">SUMIF(E5:F64,"B",F5:F64)</f>
        <v>143.55999999999997</v>
      </c>
    </row>
    <row r="76" spans="1:8" x14ac:dyDescent="0.25">
      <c r="D76" s="24" t="s">
        <v>73</v>
      </c>
      <c r="E76" s="24"/>
      <c r="F76" s="1">
        <f ca="1">SUMIF(E5:F64,"C",F5:F64)</f>
        <v>36.739999999999995</v>
      </c>
    </row>
    <row r="77" spans="1:8" x14ac:dyDescent="0.25">
      <c r="D77" s="24" t="s">
        <v>74</v>
      </c>
      <c r="E77" s="24"/>
      <c r="F77" s="1">
        <f ca="1">SUMIF(E5:F64,"D",F5:F64)</f>
        <v>36.660000000000004</v>
      </c>
    </row>
    <row r="78" spans="1:8" x14ac:dyDescent="0.25">
      <c r="D78" s="24" t="s">
        <v>75</v>
      </c>
      <c r="E78" s="24"/>
      <c r="F78" s="2">
        <f ca="1">SUMIF(E5:F64,"E",F5:F64)</f>
        <v>2.8</v>
      </c>
    </row>
    <row r="79" spans="1:8" x14ac:dyDescent="0.25">
      <c r="D79" s="24" t="s">
        <v>76</v>
      </c>
      <c r="E79" s="24"/>
      <c r="F79" s="2">
        <f ca="1">SUMIF(E5:F64,"F",F5:F64)</f>
        <v>7.82</v>
      </c>
    </row>
    <row r="80" spans="1:8" x14ac:dyDescent="0.25">
      <c r="D80" s="24" t="s">
        <v>77</v>
      </c>
      <c r="E80" s="24"/>
      <c r="F80" s="2">
        <f ca="1">SUMIF(E5:F64,"G",F5:F64)</f>
        <v>41.29</v>
      </c>
    </row>
    <row r="81" spans="4:6" x14ac:dyDescent="0.25">
      <c r="D81" s="24" t="s">
        <v>78</v>
      </c>
      <c r="E81" s="24"/>
      <c r="F81" s="2">
        <f ca="1">SUMIF(E5:F64,"H",F5:F64)</f>
        <v>9.23</v>
      </c>
    </row>
    <row r="82" spans="4:6" x14ac:dyDescent="0.25">
      <c r="D82" s="24" t="s">
        <v>79</v>
      </c>
      <c r="E82" s="24"/>
      <c r="F82" s="2">
        <f ca="1">SUMIF(E5:F64,"I",F5:F64)</f>
        <v>12.85</v>
      </c>
    </row>
    <row r="83" spans="4:6" x14ac:dyDescent="0.25">
      <c r="D83" s="24" t="s">
        <v>85</v>
      </c>
      <c r="E83" s="24"/>
      <c r="F83" s="2">
        <f ca="1">SUMIF(E5:F64,"J",F5:F64)</f>
        <v>12.7</v>
      </c>
    </row>
  </sheetData>
  <mergeCells count="53">
    <mergeCell ref="D74:E74"/>
    <mergeCell ref="D75:E75"/>
    <mergeCell ref="D76:E76"/>
    <mergeCell ref="D77:E77"/>
    <mergeCell ref="H3:H4"/>
    <mergeCell ref="D65:E65"/>
    <mergeCell ref="D69:E69"/>
    <mergeCell ref="D70:E70"/>
    <mergeCell ref="F29:F30"/>
    <mergeCell ref="F31:F33"/>
    <mergeCell ref="D67:F67"/>
    <mergeCell ref="A1:J1"/>
    <mergeCell ref="F8:F9"/>
    <mergeCell ref="A8:A9"/>
    <mergeCell ref="B8:B9"/>
    <mergeCell ref="C8:C9"/>
    <mergeCell ref="D8:D9"/>
    <mergeCell ref="C3:C4"/>
    <mergeCell ref="B3:B4"/>
    <mergeCell ref="A3:A4"/>
    <mergeCell ref="J3:J4"/>
    <mergeCell ref="I3:I4"/>
    <mergeCell ref="G3:G4"/>
    <mergeCell ref="F3:F4"/>
    <mergeCell ref="D3:D4"/>
    <mergeCell ref="E3:E4"/>
    <mergeCell ref="E8:E9"/>
    <mergeCell ref="A29:A30"/>
    <mergeCell ref="B29:B30"/>
    <mergeCell ref="C29:C30"/>
    <mergeCell ref="D29:D30"/>
    <mergeCell ref="E29:E30"/>
    <mergeCell ref="A31:A33"/>
    <mergeCell ref="B31:B33"/>
    <mergeCell ref="C31:C33"/>
    <mergeCell ref="D31:D33"/>
    <mergeCell ref="E31:E33"/>
    <mergeCell ref="D83:E83"/>
    <mergeCell ref="F39:F40"/>
    <mergeCell ref="A39:A40"/>
    <mergeCell ref="B39:B40"/>
    <mergeCell ref="C39:C40"/>
    <mergeCell ref="D39:D40"/>
    <mergeCell ref="E39:E40"/>
    <mergeCell ref="D82:E82"/>
    <mergeCell ref="D73:E73"/>
    <mergeCell ref="A65:C65"/>
    <mergeCell ref="D71:E71"/>
    <mergeCell ref="D72:E72"/>
    <mergeCell ref="D78:E78"/>
    <mergeCell ref="D79:E79"/>
    <mergeCell ref="D80:E80"/>
    <mergeCell ref="D81:E81"/>
  </mergeCells>
  <pageMargins left="0.70866141732283472" right="0.70866141732283472" top="0.78740157480314965" bottom="0.78740157480314965" header="0.31496062992125984" footer="0.31496062992125984"/>
  <pageSetup paperSize="9" scale="72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Technická specifikace</vt:lpstr>
      <vt:lpstr>'Technická specifikace'!Oblast_tisku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Mikulecká</dc:creator>
  <cp:lastModifiedBy>lukas prokes</cp:lastModifiedBy>
  <cp:lastPrinted>2023-10-17T10:32:37Z</cp:lastPrinted>
  <dcterms:created xsi:type="dcterms:W3CDTF">2023-06-15T11:34:53Z</dcterms:created>
  <dcterms:modified xsi:type="dcterms:W3CDTF">2023-10-22T15:43:59Z</dcterms:modified>
</cp:coreProperties>
</file>