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4\Kerhartice_Sokolska_II\ROZPOCET\"/>
    </mc:Choice>
  </mc:AlternateContent>
  <bookViews>
    <workbookView xWindow="0" yWindow="0" windowWidth="0" windowHeight="0"/>
  </bookViews>
  <sheets>
    <sheet name="Rekapitulace stavby" sheetId="1" r:id="rId1"/>
    <sheet name="1.1.1 - Vodovodní řad S2" sheetId="2" r:id="rId2"/>
    <sheet name="1.1.2 - Přepojení přípoje..." sheetId="3" r:id="rId3"/>
    <sheet name="1.1.3 - Suchovod" sheetId="4" r:id="rId4"/>
    <sheet name="VRN - Vedlejší náklady st..." sheetId="5" r:id="rId5"/>
    <sheet name="Seznam figur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'1.1.1 - Vodovodní řad S2'!$C$131:$K$730</definedName>
    <definedName name="_xlnm.Print_Area" localSheetId="1">'1.1.1 - Vodovodní řad S2'!$C$4:$J$76,'1.1.1 - Vodovodní řad S2'!$C$82:$J$111,'1.1.1 - Vodovodní řad S2'!$C$117:$K$730</definedName>
    <definedName name="_xlnm.Print_Titles" localSheetId="1">'1.1.1 - Vodovodní řad S2'!$131:$131</definedName>
    <definedName name="_xlnm._FilterDatabase" localSheetId="2" hidden="1">'1.1.2 - Přepojení přípoje...'!$C$130:$K$542</definedName>
    <definedName name="_xlnm.Print_Area" localSheetId="2">'1.1.2 - Přepojení přípoje...'!$C$4:$J$76,'1.1.2 - Přepojení přípoje...'!$C$82:$J$110,'1.1.2 - Přepojení přípoje...'!$C$116:$K$542</definedName>
    <definedName name="_xlnm.Print_Titles" localSheetId="2">'1.1.2 - Přepojení přípoje...'!$130:$130</definedName>
    <definedName name="_xlnm._FilterDatabase" localSheetId="3" hidden="1">'1.1.3 - Suchovod'!$C$123:$K$253</definedName>
    <definedName name="_xlnm.Print_Area" localSheetId="3">'1.1.3 - Suchovod'!$C$4:$J$76,'1.1.3 - Suchovod'!$C$82:$J$103,'1.1.3 - Suchovod'!$C$109:$K$253</definedName>
    <definedName name="_xlnm.Print_Titles" localSheetId="3">'1.1.3 - Suchovod'!$123:$123</definedName>
    <definedName name="_xlnm._FilterDatabase" localSheetId="4" hidden="1">'VRN - Vedlejší náklady st...'!$C$121:$K$173</definedName>
    <definedName name="_xlnm.Print_Area" localSheetId="4">'VRN - Vedlejší náklady st...'!$C$4:$J$76,'VRN - Vedlejší náklady st...'!$C$82:$J$103,'VRN - Vedlejší náklady st...'!$C$109:$K$173</definedName>
    <definedName name="_xlnm.Print_Titles" localSheetId="4">'VRN - Vedlejší náklady st...'!$121:$121</definedName>
    <definedName name="_xlnm.Print_Area" localSheetId="5">'Seznam figur'!$C$4:$G$434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9"/>
  <c i="5" r="J35"/>
  <c i="1" r="AX99"/>
  <c i="5"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4" r="J39"/>
  <c r="J38"/>
  <c i="1" r="AY98"/>
  <c i="4" r="J37"/>
  <c i="1" r="AX98"/>
  <c i="4"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3" r="J39"/>
  <c r="J38"/>
  <c i="1" r="AY97"/>
  <c i="3" r="J37"/>
  <c i="1" r="AX97"/>
  <c i="3"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T533"/>
  <c r="R534"/>
  <c r="R533"/>
  <c r="P534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T510"/>
  <c r="R511"/>
  <c r="R510"/>
  <c r="P511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4"/>
  <c r="BH224"/>
  <c r="BG224"/>
  <c r="BF224"/>
  <c r="T224"/>
  <c r="R224"/>
  <c r="P224"/>
  <c r="BI222"/>
  <c r="BH222"/>
  <c r="BG222"/>
  <c r="BF222"/>
  <c r="T222"/>
  <c r="R222"/>
  <c r="P222"/>
  <c r="BI211"/>
  <c r="BH211"/>
  <c r="BG211"/>
  <c r="BF211"/>
  <c r="T211"/>
  <c r="R211"/>
  <c r="P211"/>
  <c r="BI209"/>
  <c r="BH209"/>
  <c r="BG209"/>
  <c r="BF209"/>
  <c r="T209"/>
  <c r="R209"/>
  <c r="P209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2" r="J39"/>
  <c r="J38"/>
  <c i="1" r="AY96"/>
  <c i="2" r="J37"/>
  <c i="1" r="AX96"/>
  <c i="2" r="BI730"/>
  <c r="BH730"/>
  <c r="BG730"/>
  <c r="BF730"/>
  <c r="T730"/>
  <c r="R730"/>
  <c r="P730"/>
  <c r="BI728"/>
  <c r="BH728"/>
  <c r="BG728"/>
  <c r="BF728"/>
  <c r="T728"/>
  <c r="R728"/>
  <c r="P728"/>
  <c r="BI723"/>
  <c r="BH723"/>
  <c r="BG723"/>
  <c r="BF723"/>
  <c r="T723"/>
  <c r="R723"/>
  <c r="P723"/>
  <c r="BI720"/>
  <c r="BH720"/>
  <c r="BG720"/>
  <c r="BF720"/>
  <c r="T720"/>
  <c r="T719"/>
  <c r="R720"/>
  <c r="R719"/>
  <c r="P720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7"/>
  <c r="BH707"/>
  <c r="BG707"/>
  <c r="BF707"/>
  <c r="T707"/>
  <c r="R707"/>
  <c r="P707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T696"/>
  <c r="R697"/>
  <c r="R696"/>
  <c r="P697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4"/>
  <c r="BH674"/>
  <c r="BG674"/>
  <c r="BF674"/>
  <c r="T674"/>
  <c r="R674"/>
  <c r="P674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T351"/>
  <c r="R352"/>
  <c r="R351"/>
  <c r="P352"/>
  <c r="P351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34"/>
  <c r="BH234"/>
  <c r="BG234"/>
  <c r="BF234"/>
  <c r="T234"/>
  <c r="R234"/>
  <c r="P234"/>
  <c r="BI232"/>
  <c r="BH232"/>
  <c r="BG232"/>
  <c r="BF232"/>
  <c r="T232"/>
  <c r="R232"/>
  <c r="P232"/>
  <c r="BI213"/>
  <c r="BH213"/>
  <c r="BG213"/>
  <c r="BF213"/>
  <c r="T213"/>
  <c r="R213"/>
  <c r="P213"/>
  <c r="BI211"/>
  <c r="BH211"/>
  <c r="BG211"/>
  <c r="BF211"/>
  <c r="T211"/>
  <c r="R211"/>
  <c r="P211"/>
  <c r="BI205"/>
  <c r="BH205"/>
  <c r="BG205"/>
  <c r="BF205"/>
  <c r="T205"/>
  <c r="R205"/>
  <c r="P205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1" r="L90"/>
  <c r="AM90"/>
  <c r="AM89"/>
  <c r="L89"/>
  <c r="AM87"/>
  <c r="L87"/>
  <c r="L85"/>
  <c r="L84"/>
  <c i="2" r="J730"/>
  <c r="BK717"/>
  <c r="BK674"/>
  <c r="BK656"/>
  <c r="BK635"/>
  <c r="BK609"/>
  <c r="J585"/>
  <c r="BK573"/>
  <c r="BK534"/>
  <c r="J504"/>
  <c r="J466"/>
  <c r="BK443"/>
  <c r="J374"/>
  <c r="BK352"/>
  <c r="J286"/>
  <c r="J205"/>
  <c r="J145"/>
  <c r="BK697"/>
  <c r="BK652"/>
  <c r="J615"/>
  <c r="J582"/>
  <c r="J516"/>
  <c r="J493"/>
  <c r="BK469"/>
  <c r="BK418"/>
  <c r="J361"/>
  <c r="J323"/>
  <c r="J284"/>
  <c r="J203"/>
  <c r="BK169"/>
  <c r="BK140"/>
  <c r="BK720"/>
  <c r="BK707"/>
  <c r="BK684"/>
  <c r="BK669"/>
  <c r="J652"/>
  <c r="BK632"/>
  <c r="BK615"/>
  <c r="J579"/>
  <c r="J561"/>
  <c r="J549"/>
  <c r="BK528"/>
  <c r="BK507"/>
  <c r="J484"/>
  <c r="BK466"/>
  <c r="J443"/>
  <c r="BK420"/>
  <c r="J402"/>
  <c r="BK383"/>
  <c r="BK323"/>
  <c r="BK288"/>
  <c r="J249"/>
  <c r="BK211"/>
  <c r="BK178"/>
  <c r="J163"/>
  <c i="1" r="AS95"/>
  <c i="2" r="J457"/>
  <c r="J392"/>
  <c r="BK361"/>
  <c r="J341"/>
  <c r="BK300"/>
  <c r="BK181"/>
  <c r="BK163"/>
  <c i="3" r="BK534"/>
  <c r="BK507"/>
  <c r="J472"/>
  <c r="J436"/>
  <c r="J369"/>
  <c r="J303"/>
  <c r="BK281"/>
  <c r="J236"/>
  <c r="BK151"/>
  <c r="BK496"/>
  <c r="J463"/>
  <c r="BK442"/>
  <c r="J427"/>
  <c r="BK375"/>
  <c r="J321"/>
  <c r="BK291"/>
  <c r="J222"/>
  <c r="J188"/>
  <c r="J137"/>
  <c r="BK529"/>
  <c r="J507"/>
  <c r="BK482"/>
  <c r="BK463"/>
  <c r="J446"/>
  <c r="BK427"/>
  <c r="J412"/>
  <c r="BK400"/>
  <c r="J375"/>
  <c r="J357"/>
  <c r="J342"/>
  <c r="BK315"/>
  <c r="BK283"/>
  <c r="BK259"/>
  <c r="BK209"/>
  <c r="J191"/>
  <c r="J182"/>
  <c r="J160"/>
  <c r="BK538"/>
  <c r="BK491"/>
  <c r="J442"/>
  <c r="BK378"/>
  <c r="J348"/>
  <c r="BK332"/>
  <c r="J283"/>
  <c r="BK263"/>
  <c r="J197"/>
  <c r="J163"/>
  <c r="BK137"/>
  <c i="4" r="J236"/>
  <c r="J205"/>
  <c r="J174"/>
  <c r="BK135"/>
  <c r="BK228"/>
  <c r="J214"/>
  <c r="BK180"/>
  <c r="BK252"/>
  <c r="J217"/>
  <c r="J180"/>
  <c r="J147"/>
  <c r="J127"/>
  <c r="BK189"/>
  <c r="J171"/>
  <c r="BK159"/>
  <c i="5" r="BK165"/>
  <c r="BK127"/>
  <c r="J127"/>
  <c r="BK157"/>
  <c r="BK141"/>
  <c i="2" r="J728"/>
  <c r="BK715"/>
  <c r="BK676"/>
  <c r="BK666"/>
  <c r="BK650"/>
  <c r="J638"/>
  <c r="J621"/>
  <c r="J612"/>
  <c r="J588"/>
  <c r="BK579"/>
  <c r="BK564"/>
  <c r="J540"/>
  <c r="BK531"/>
  <c r="BK510"/>
  <c r="J487"/>
  <c r="BK463"/>
  <c r="J454"/>
  <c r="BK429"/>
  <c r="BK415"/>
  <c r="BK368"/>
  <c r="BK357"/>
  <c r="BK328"/>
  <c r="BK249"/>
  <c r="J193"/>
  <c r="BK172"/>
  <c r="J711"/>
  <c r="J693"/>
  <c r="J681"/>
  <c r="J618"/>
  <c r="J594"/>
  <c r="J558"/>
  <c r="BK546"/>
  <c r="J507"/>
  <c r="J481"/>
  <c r="BK460"/>
  <c r="J438"/>
  <c r="BK402"/>
  <c r="J380"/>
  <c r="BK333"/>
  <c r="J303"/>
  <c r="BK294"/>
  <c r="J251"/>
  <c r="BK196"/>
  <c r="J181"/>
  <c r="BK151"/>
  <c r="BK728"/>
  <c r="J717"/>
  <c r="J713"/>
  <c r="J700"/>
  <c r="BK693"/>
  <c r="J674"/>
  <c r="BK663"/>
  <c r="BK647"/>
  <c r="J635"/>
  <c r="J624"/>
  <c r="BK603"/>
  <c r="J591"/>
  <c r="J576"/>
  <c r="J564"/>
  <c r="J552"/>
  <c r="J546"/>
  <c r="J534"/>
  <c r="BK519"/>
  <c r="BK504"/>
  <c r="J490"/>
  <c r="BK475"/>
  <c r="J463"/>
  <c r="BK454"/>
  <c r="J429"/>
  <c r="BK424"/>
  <c r="J411"/>
  <c r="BK398"/>
  <c r="BK386"/>
  <c r="BK374"/>
  <c r="J368"/>
  <c r="J359"/>
  <c r="BK343"/>
  <c r="BK335"/>
  <c r="J328"/>
  <c r="J308"/>
  <c r="J294"/>
  <c r="BK286"/>
  <c r="BK255"/>
  <c r="J234"/>
  <c r="J196"/>
  <c r="J175"/>
  <c r="J157"/>
  <c r="BK154"/>
  <c r="J135"/>
  <c r="J609"/>
  <c r="BK594"/>
  <c r="BK570"/>
  <c r="BK555"/>
  <c r="J531"/>
  <c r="BK493"/>
  <c r="BK490"/>
  <c r="J450"/>
  <c r="BK411"/>
  <c r="BK395"/>
  <c r="J383"/>
  <c r="J352"/>
  <c r="BK339"/>
  <c r="BK308"/>
  <c r="J288"/>
  <c r="J190"/>
  <c r="J166"/>
  <c r="J140"/>
  <c i="3" r="J531"/>
  <c r="BK518"/>
  <c r="J488"/>
  <c r="J454"/>
  <c r="BK446"/>
  <c r="BK406"/>
  <c r="BK382"/>
  <c r="BK334"/>
  <c r="J301"/>
  <c r="J286"/>
  <c r="J257"/>
  <c r="J211"/>
  <c r="BK160"/>
  <c r="J518"/>
  <c r="BK501"/>
  <c r="J482"/>
  <c r="BK472"/>
  <c r="J457"/>
  <c r="BK436"/>
  <c r="J421"/>
  <c r="J386"/>
  <c r="BK360"/>
  <c r="BK319"/>
  <c r="J305"/>
  <c r="BK267"/>
  <c r="BK224"/>
  <c r="BK200"/>
  <c r="BK168"/>
  <c r="BK143"/>
  <c r="J534"/>
  <c r="BK521"/>
  <c r="BK504"/>
  <c r="J479"/>
  <c r="BK460"/>
  <c r="BK448"/>
  <c r="BK433"/>
  <c r="BK424"/>
  <c r="J415"/>
  <c r="BK394"/>
  <c r="BK388"/>
  <c r="J382"/>
  <c r="BK369"/>
  <c r="J363"/>
  <c r="J351"/>
  <c r="BK327"/>
  <c r="J312"/>
  <c r="J299"/>
  <c r="J293"/>
  <c r="BK272"/>
  <c r="J255"/>
  <c r="BK236"/>
  <c r="J200"/>
  <c r="J194"/>
  <c r="J185"/>
  <c r="BK173"/>
  <c r="J157"/>
  <c r="BK541"/>
  <c r="J521"/>
  <c r="J485"/>
  <c r="J433"/>
  <c r="J409"/>
  <c r="BK397"/>
  <c r="J366"/>
  <c r="J354"/>
  <c r="J334"/>
  <c r="J315"/>
  <c r="J291"/>
  <c r="BK269"/>
  <c r="BK255"/>
  <c r="BK222"/>
  <c r="BK179"/>
  <c r="BK154"/>
  <c r="J143"/>
  <c i="4" r="BK242"/>
  <c r="BK222"/>
  <c r="J198"/>
  <c r="J186"/>
  <c r="BK144"/>
  <c r="J242"/>
  <c r="J232"/>
  <c r="BK217"/>
  <c r="BK201"/>
  <c r="J165"/>
  <c r="J135"/>
  <c r="BK232"/>
  <c r="BK205"/>
  <c r="J177"/>
  <c r="J159"/>
  <c r="J141"/>
  <c r="BK195"/>
  <c r="J183"/>
  <c r="BK165"/>
  <c r="BK156"/>
  <c r="BK141"/>
  <c r="BK131"/>
  <c i="5" r="BK171"/>
  <c r="J132"/>
  <c r="J151"/>
  <c r="BK134"/>
  <c r="BK132"/>
  <c r="J171"/>
  <c r="J160"/>
  <c r="BK151"/>
  <c r="J134"/>
  <c r="BK125"/>
  <c i="2" r="J723"/>
  <c r="J687"/>
  <c r="J663"/>
  <c r="J647"/>
  <c r="BK624"/>
  <c r="J603"/>
  <c r="BK576"/>
  <c r="BK549"/>
  <c r="BK516"/>
  <c r="J478"/>
  <c r="BK457"/>
  <c r="BK442"/>
  <c r="J389"/>
  <c r="J364"/>
  <c r="BK321"/>
  <c r="BK232"/>
  <c r="BK184"/>
  <c r="J707"/>
  <c r="J684"/>
  <c r="J641"/>
  <c r="BK612"/>
  <c r="J570"/>
  <c r="BK522"/>
  <c r="BK484"/>
  <c r="J442"/>
  <c r="J398"/>
  <c r="BK348"/>
  <c r="J300"/>
  <c r="J255"/>
  <c r="J184"/>
  <c r="BK157"/>
  <c r="BK135"/>
  <c r="BK713"/>
  <c r="BK704"/>
  <c r="BK687"/>
  <c r="J676"/>
  <c r="J656"/>
  <c r="J627"/>
  <c r="J600"/>
  <c r="BK588"/>
  <c r="J567"/>
  <c r="J543"/>
  <c r="J522"/>
  <c r="BK496"/>
  <c r="J472"/>
  <c r="J460"/>
  <c r="BK428"/>
  <c r="J415"/>
  <c r="BK389"/>
  <c r="BK380"/>
  <c r="J377"/>
  <c r="BK364"/>
  <c r="J345"/>
  <c r="J339"/>
  <c r="BK326"/>
  <c r="BK303"/>
  <c r="J290"/>
  <c r="BK251"/>
  <c r="J213"/>
  <c r="BK190"/>
  <c r="BK166"/>
  <c r="J151"/>
  <c r="BK627"/>
  <c r="BK597"/>
  <c r="BK558"/>
  <c r="BK540"/>
  <c r="J519"/>
  <c r="J475"/>
  <c r="BK433"/>
  <c r="J386"/>
  <c r="J357"/>
  <c r="BK312"/>
  <c r="J211"/>
  <c r="BK175"/>
  <c r="J148"/>
  <c i="3" r="J529"/>
  <c r="J491"/>
  <c r="J469"/>
  <c r="BK418"/>
  <c r="J388"/>
  <c r="BK312"/>
  <c r="BK299"/>
  <c r="J263"/>
  <c r="J224"/>
  <c r="BK191"/>
  <c r="J504"/>
  <c r="BK485"/>
  <c r="J460"/>
  <c r="J439"/>
  <c r="J345"/>
  <c r="BK293"/>
  <c r="BK232"/>
  <c r="J176"/>
  <c r="J148"/>
  <c r="BK531"/>
  <c r="BK514"/>
  <c r="BK498"/>
  <c r="BK457"/>
  <c r="BK439"/>
  <c r="BK421"/>
  <c r="J406"/>
  <c r="BK386"/>
  <c r="J372"/>
  <c r="BK354"/>
  <c r="J319"/>
  <c r="BK303"/>
  <c r="J274"/>
  <c r="BK257"/>
  <c r="J232"/>
  <c r="BK197"/>
  <c r="J179"/>
  <c r="J154"/>
  <c r="J511"/>
  <c r="BK454"/>
  <c r="BK412"/>
  <c r="J394"/>
  <c r="BK345"/>
  <c r="BK301"/>
  <c r="J272"/>
  <c r="BK238"/>
  <c r="BK182"/>
  <c r="J151"/>
  <c i="4" r="BK246"/>
  <c r="J211"/>
  <c r="J189"/>
  <c r="J168"/>
  <c r="J252"/>
  <c r="J222"/>
  <c r="J195"/>
  <c r="J150"/>
  <c r="BK225"/>
  <c r="J201"/>
  <c r="BK153"/>
  <c r="J208"/>
  <c r="BK177"/>
  <c r="J153"/>
  <c r="BK147"/>
  <c r="J139"/>
  <c i="5" r="J125"/>
  <c r="J146"/>
  <c r="J157"/>
  <c r="BK168"/>
  <c r="BK146"/>
  <c r="BK129"/>
  <c i="2" r="BK730"/>
  <c r="J720"/>
  <c r="J704"/>
  <c r="J669"/>
  <c r="BK659"/>
  <c r="BK641"/>
  <c r="J632"/>
  <c r="BK618"/>
  <c r="BK600"/>
  <c r="BK582"/>
  <c r="BK561"/>
  <c r="J537"/>
  <c r="BK525"/>
  <c r="BK499"/>
  <c r="BK472"/>
  <c r="BK450"/>
  <c r="J424"/>
  <c r="BK377"/>
  <c r="BK359"/>
  <c r="J343"/>
  <c r="J253"/>
  <c r="BK213"/>
  <c r="J187"/>
  <c r="J160"/>
  <c r="BK700"/>
  <c r="BK690"/>
  <c r="J659"/>
  <c r="BK638"/>
  <c r="BK591"/>
  <c r="BK552"/>
  <c r="J510"/>
  <c r="J496"/>
  <c r="BK478"/>
  <c r="BK447"/>
  <c r="J420"/>
  <c r="BK392"/>
  <c r="J335"/>
  <c r="J321"/>
  <c r="BK290"/>
  <c r="BK234"/>
  <c r="BK187"/>
  <c r="J178"/>
  <c r="BK148"/>
  <c r="BK723"/>
  <c r="J715"/>
  <c r="BK711"/>
  <c r="J697"/>
  <c r="J690"/>
  <c r="BK681"/>
  <c r="J666"/>
  <c r="J650"/>
  <c r="BK644"/>
  <c r="BK621"/>
  <c r="BK606"/>
  <c r="J597"/>
  <c r="J573"/>
  <c r="J555"/>
  <c r="BK537"/>
  <c r="J525"/>
  <c r="BK513"/>
  <c r="J499"/>
  <c r="BK487"/>
  <c r="J469"/>
  <c r="J447"/>
  <c r="J433"/>
  <c r="J428"/>
  <c r="J418"/>
  <c r="BK406"/>
  <c r="J395"/>
  <c r="BK371"/>
  <c r="J348"/>
  <c r="BK341"/>
  <c r="J333"/>
  <c r="J312"/>
  <c r="J298"/>
  <c r="BK284"/>
  <c r="BK253"/>
  <c r="J232"/>
  <c r="BK203"/>
  <c r="BK193"/>
  <c r="J172"/>
  <c r="BK160"/>
  <c r="BK145"/>
  <c r="J644"/>
  <c r="J606"/>
  <c r="BK585"/>
  <c r="BK567"/>
  <c r="BK543"/>
  <c r="J528"/>
  <c r="J513"/>
  <c r="BK481"/>
  <c r="BK438"/>
  <c r="J406"/>
  <c r="J371"/>
  <c r="BK345"/>
  <c r="J326"/>
  <c r="BK298"/>
  <c r="BK205"/>
  <c r="J169"/>
  <c r="J154"/>
  <c i="3" r="J541"/>
  <c r="BK527"/>
  <c r="J498"/>
  <c r="BK475"/>
  <c r="BK451"/>
  <c r="BK444"/>
  <c r="BK403"/>
  <c r="J397"/>
  <c r="BK357"/>
  <c r="J308"/>
  <c r="BK297"/>
  <c r="J259"/>
  <c r="J234"/>
  <c r="BK194"/>
  <c r="J527"/>
  <c r="J514"/>
  <c r="BK488"/>
  <c r="BK479"/>
  <c r="J466"/>
  <c r="J448"/>
  <c r="BK430"/>
  <c r="J424"/>
  <c r="BK372"/>
  <c r="J332"/>
  <c r="BK308"/>
  <c r="BK286"/>
  <c r="J238"/>
  <c r="J209"/>
  <c r="J173"/>
  <c r="BK157"/>
  <c r="J538"/>
  <c r="J525"/>
  <c r="BK511"/>
  <c r="J501"/>
  <c r="J475"/>
  <c r="BK466"/>
  <c r="J451"/>
  <c r="J444"/>
  <c r="J430"/>
  <c r="J418"/>
  <c r="BK409"/>
  <c r="J403"/>
  <c r="J392"/>
  <c r="J378"/>
  <c r="BK366"/>
  <c r="J360"/>
  <c r="BK348"/>
  <c r="BK321"/>
  <c r="BK305"/>
  <c r="J297"/>
  <c r="J281"/>
  <c r="J269"/>
  <c r="BK253"/>
  <c r="BK211"/>
  <c r="BK188"/>
  <c r="BK176"/>
  <c r="BK163"/>
  <c r="BK134"/>
  <c r="BK525"/>
  <c r="J496"/>
  <c r="BK469"/>
  <c r="BK415"/>
  <c r="J400"/>
  <c r="BK392"/>
  <c r="BK363"/>
  <c r="BK351"/>
  <c r="BK342"/>
  <c r="J327"/>
  <c r="BK274"/>
  <c r="J267"/>
  <c r="J253"/>
  <c r="BK234"/>
  <c r="BK185"/>
  <c r="J168"/>
  <c r="BK148"/>
  <c r="J134"/>
  <c i="4" r="J228"/>
  <c r="BK208"/>
  <c r="J192"/>
  <c r="BK171"/>
  <c r="BK139"/>
  <c r="BK236"/>
  <c r="J225"/>
  <c r="BK211"/>
  <c r="BK183"/>
  <c r="J156"/>
  <c r="J246"/>
  <c r="BK214"/>
  <c r="BK186"/>
  <c r="J162"/>
  <c r="BK150"/>
  <c r="J131"/>
  <c r="BK198"/>
  <c r="BK192"/>
  <c r="BK174"/>
  <c r="BK168"/>
  <c r="BK162"/>
  <c r="J144"/>
  <c r="BK127"/>
  <c i="5" r="J165"/>
  <c r="J129"/>
  <c r="BK160"/>
  <c r="J141"/>
  <c r="J168"/>
  <c i="2" l="1" r="P134"/>
  <c r="P356"/>
  <c r="R356"/>
  <c r="T367"/>
  <c r="T401"/>
  <c r="T655"/>
  <c r="P699"/>
  <c r="R722"/>
  <c i="3" r="P133"/>
  <c r="BK318"/>
  <c r="J318"/>
  <c r="J101"/>
  <c r="BK341"/>
  <c r="J341"/>
  <c r="J102"/>
  <c r="T341"/>
  <c r="R381"/>
  <c r="R478"/>
  <c r="T513"/>
  <c r="BK537"/>
  <c r="J537"/>
  <c r="J109"/>
  <c r="R537"/>
  <c r="R536"/>
  <c i="4" r="T126"/>
  <c r="T125"/>
  <c r="T124"/>
  <c r="T231"/>
  <c i="5" r="R124"/>
  <c r="P140"/>
  <c r="BK156"/>
  <c r="J156"/>
  <c r="J100"/>
  <c r="P156"/>
  <c r="BK167"/>
  <c r="J167"/>
  <c r="J102"/>
  <c i="2" r="R134"/>
  <c r="P367"/>
  <c r="R401"/>
  <c r="P655"/>
  <c r="R699"/>
  <c r="T722"/>
  <c i="3" r="T133"/>
  <c r="R318"/>
  <c r="P341"/>
  <c r="P381"/>
  <c r="P478"/>
  <c r="P513"/>
  <c r="P537"/>
  <c r="P536"/>
  <c i="4" r="P126"/>
  <c r="P125"/>
  <c r="P124"/>
  <c i="1" r="AU98"/>
  <c i="4" r="P231"/>
  <c i="5" r="P124"/>
  <c r="R140"/>
  <c r="R167"/>
  <c i="2" r="T134"/>
  <c r="T133"/>
  <c r="BK356"/>
  <c r="J356"/>
  <c r="J103"/>
  <c r="T356"/>
  <c r="R367"/>
  <c r="P401"/>
  <c r="R655"/>
  <c r="BK699"/>
  <c r="J699"/>
  <c r="J108"/>
  <c r="P722"/>
  <c i="3" r="R133"/>
  <c r="R132"/>
  <c r="R131"/>
  <c r="P318"/>
  <c r="T318"/>
  <c r="R341"/>
  <c r="T381"/>
  <c r="T478"/>
  <c r="R513"/>
  <c r="T537"/>
  <c r="T536"/>
  <c i="4" r="R126"/>
  <c r="R125"/>
  <c r="R124"/>
  <c r="R231"/>
  <c i="5" r="BK124"/>
  <c r="J124"/>
  <c r="J98"/>
  <c r="T124"/>
  <c r="T140"/>
  <c r="R156"/>
  <c r="T167"/>
  <c i="2" r="BK134"/>
  <c r="J134"/>
  <c r="J100"/>
  <c r="BK367"/>
  <c r="J367"/>
  <c r="J104"/>
  <c r="BK401"/>
  <c r="J401"/>
  <c r="J105"/>
  <c r="BK655"/>
  <c r="J655"/>
  <c r="J106"/>
  <c r="T699"/>
  <c r="BK722"/>
  <c r="J722"/>
  <c r="J110"/>
  <c i="3" r="BK133"/>
  <c r="J133"/>
  <c r="J100"/>
  <c r="BK381"/>
  <c r="J381"/>
  <c r="J103"/>
  <c r="BK478"/>
  <c r="J478"/>
  <c r="J104"/>
  <c r="BK513"/>
  <c r="J513"/>
  <c r="J106"/>
  <c i="4" r="BK126"/>
  <c r="J126"/>
  <c r="J100"/>
  <c r="BK231"/>
  <c r="J231"/>
  <c r="J101"/>
  <c i="5" r="BK140"/>
  <c r="J140"/>
  <c r="J99"/>
  <c r="T156"/>
  <c r="P167"/>
  <c i="2" r="BK347"/>
  <c r="J347"/>
  <c r="J101"/>
  <c r="BK351"/>
  <c r="J351"/>
  <c r="J102"/>
  <c i="5" r="BK164"/>
  <c r="J164"/>
  <c r="J101"/>
  <c i="3" r="BK510"/>
  <c r="J510"/>
  <c r="J105"/>
  <c i="4" r="BK251"/>
  <c r="J251"/>
  <c r="J102"/>
  <c i="2" r="BK719"/>
  <c r="J719"/>
  <c r="J109"/>
  <c r="BK696"/>
  <c r="J696"/>
  <c r="J107"/>
  <c i="3" r="BK533"/>
  <c r="J533"/>
  <c r="J107"/>
  <c i="5" r="BE129"/>
  <c r="BE157"/>
  <c r="BE165"/>
  <c r="BE171"/>
  <c i="4" r="BK125"/>
  <c r="J125"/>
  <c r="J99"/>
  <c i="5" r="J89"/>
  <c r="E112"/>
  <c r="BE125"/>
  <c r="BE146"/>
  <c r="F92"/>
  <c r="BE132"/>
  <c r="BE160"/>
  <c r="BE168"/>
  <c r="BE127"/>
  <c r="BE134"/>
  <c r="BE141"/>
  <c r="BE151"/>
  <c i="3" r="BK132"/>
  <c i="4" r="J118"/>
  <c r="BE127"/>
  <c r="BE131"/>
  <c r="BE156"/>
  <c r="BE162"/>
  <c r="BE165"/>
  <c r="BE189"/>
  <c r="BE205"/>
  <c r="F94"/>
  <c r="BE135"/>
  <c r="BE144"/>
  <c r="BE168"/>
  <c r="BE177"/>
  <c r="BE183"/>
  <c r="BE192"/>
  <c r="BE198"/>
  <c r="BE208"/>
  <c r="BE211"/>
  <c r="BE222"/>
  <c r="BE225"/>
  <c r="BE228"/>
  <c r="E85"/>
  <c r="BE139"/>
  <c r="BE141"/>
  <c r="BE147"/>
  <c r="BE159"/>
  <c r="BE171"/>
  <c r="BE174"/>
  <c r="BE186"/>
  <c r="BE195"/>
  <c r="BE214"/>
  <c r="BE242"/>
  <c r="BE246"/>
  <c r="BE252"/>
  <c r="BE150"/>
  <c r="BE153"/>
  <c r="BE180"/>
  <c r="BE201"/>
  <c r="BE217"/>
  <c r="BE232"/>
  <c r="BE236"/>
  <c i="3" r="J91"/>
  <c r="E119"/>
  <c r="BE157"/>
  <c r="BE173"/>
  <c r="BE188"/>
  <c r="BE200"/>
  <c r="BE209"/>
  <c r="BE211"/>
  <c r="BE224"/>
  <c r="BE257"/>
  <c r="BE286"/>
  <c r="BE293"/>
  <c r="BE299"/>
  <c r="BE312"/>
  <c r="BE357"/>
  <c r="BE369"/>
  <c r="BE386"/>
  <c r="BE406"/>
  <c r="BE418"/>
  <c r="BE421"/>
  <c r="BE430"/>
  <c r="BE436"/>
  <c r="BE457"/>
  <c r="BE472"/>
  <c r="BE475"/>
  <c r="BE479"/>
  <c r="BE488"/>
  <c r="BE501"/>
  <c r="BE504"/>
  <c r="BE514"/>
  <c r="BE527"/>
  <c r="BE529"/>
  <c r="BE531"/>
  <c r="BE534"/>
  <c r="BE541"/>
  <c i="2" r="BK133"/>
  <c r="BK132"/>
  <c r="J132"/>
  <c r="J98"/>
  <c i="3" r="F94"/>
  <c r="BE137"/>
  <c r="BE143"/>
  <c r="BE160"/>
  <c r="BE185"/>
  <c r="BE194"/>
  <c r="BE236"/>
  <c r="BE238"/>
  <c r="BE263"/>
  <c r="BE267"/>
  <c r="BE274"/>
  <c r="BE283"/>
  <c r="BE301"/>
  <c r="BE303"/>
  <c r="BE305"/>
  <c r="BE308"/>
  <c r="BE319"/>
  <c r="BE332"/>
  <c r="BE334"/>
  <c r="BE345"/>
  <c r="BE351"/>
  <c r="BE392"/>
  <c r="BE424"/>
  <c r="BE439"/>
  <c r="BE442"/>
  <c r="BE444"/>
  <c r="BE446"/>
  <c r="BE448"/>
  <c r="BE451"/>
  <c r="BE460"/>
  <c r="BE463"/>
  <c r="BE469"/>
  <c r="BE485"/>
  <c r="BE491"/>
  <c r="BE498"/>
  <c r="BE511"/>
  <c r="BE518"/>
  <c r="BE134"/>
  <c r="BE151"/>
  <c r="BE163"/>
  <c r="BE179"/>
  <c r="BE191"/>
  <c r="BE234"/>
  <c r="BE253"/>
  <c r="BE269"/>
  <c r="BE281"/>
  <c r="BE297"/>
  <c r="BE327"/>
  <c r="BE342"/>
  <c r="BE354"/>
  <c r="BE363"/>
  <c r="BE366"/>
  <c r="BE378"/>
  <c r="BE382"/>
  <c r="BE388"/>
  <c r="BE397"/>
  <c r="BE403"/>
  <c r="BE415"/>
  <c r="BE507"/>
  <c r="BE525"/>
  <c r="BE538"/>
  <c r="BE148"/>
  <c r="BE154"/>
  <c r="BE168"/>
  <c r="BE176"/>
  <c r="BE182"/>
  <c r="BE197"/>
  <c r="BE222"/>
  <c r="BE232"/>
  <c r="BE255"/>
  <c r="BE259"/>
  <c r="BE272"/>
  <c r="BE291"/>
  <c r="BE315"/>
  <c r="BE321"/>
  <c r="BE348"/>
  <c r="BE360"/>
  <c r="BE372"/>
  <c r="BE375"/>
  <c r="BE394"/>
  <c r="BE400"/>
  <c r="BE409"/>
  <c r="BE412"/>
  <c r="BE427"/>
  <c r="BE433"/>
  <c r="BE454"/>
  <c r="BE466"/>
  <c r="BE482"/>
  <c r="BE496"/>
  <c r="BE521"/>
  <c i="2" r="BE135"/>
  <c r="BE145"/>
  <c r="BE151"/>
  <c r="BE157"/>
  <c r="BE178"/>
  <c r="BE193"/>
  <c r="BE211"/>
  <c r="BE232"/>
  <c r="BE249"/>
  <c r="BE253"/>
  <c r="BE284"/>
  <c r="BE290"/>
  <c r="BE321"/>
  <c r="BE328"/>
  <c r="BE333"/>
  <c r="BE359"/>
  <c r="BE377"/>
  <c r="BE389"/>
  <c r="BE398"/>
  <c r="BE415"/>
  <c r="BE420"/>
  <c r="BE447"/>
  <c r="BE454"/>
  <c r="BE460"/>
  <c r="BE484"/>
  <c r="BE496"/>
  <c r="BE499"/>
  <c r="BE507"/>
  <c r="BE522"/>
  <c r="BE534"/>
  <c r="BE546"/>
  <c r="BE549"/>
  <c r="BE567"/>
  <c r="BE576"/>
  <c r="BE591"/>
  <c r="BE612"/>
  <c r="BE641"/>
  <c r="E85"/>
  <c r="BE169"/>
  <c r="BE184"/>
  <c r="BE187"/>
  <c r="BE203"/>
  <c r="BE234"/>
  <c r="BE251"/>
  <c r="BE303"/>
  <c r="BE323"/>
  <c r="BE341"/>
  <c r="BE345"/>
  <c r="BE348"/>
  <c r="BE352"/>
  <c r="BE386"/>
  <c r="BE402"/>
  <c r="BE424"/>
  <c r="BE429"/>
  <c r="BE433"/>
  <c r="BE443"/>
  <c r="BE457"/>
  <c r="BE469"/>
  <c r="BE478"/>
  <c r="BE510"/>
  <c r="BE513"/>
  <c r="BE516"/>
  <c r="BE528"/>
  <c r="BE543"/>
  <c r="BE558"/>
  <c r="BE564"/>
  <c r="BE570"/>
  <c r="BE582"/>
  <c r="BE603"/>
  <c r="BE606"/>
  <c r="BE609"/>
  <c r="BE618"/>
  <c r="BE627"/>
  <c r="BE635"/>
  <c r="BE638"/>
  <c r="BE652"/>
  <c r="BE656"/>
  <c r="BE659"/>
  <c r="BE666"/>
  <c r="BE676"/>
  <c r="BE684"/>
  <c r="BE687"/>
  <c r="BE700"/>
  <c r="BE704"/>
  <c r="BE711"/>
  <c r="BE715"/>
  <c r="BE717"/>
  <c r="BE723"/>
  <c r="J91"/>
  <c r="BE160"/>
  <c r="BE172"/>
  <c r="BE190"/>
  <c r="BE205"/>
  <c r="BE213"/>
  <c r="BE286"/>
  <c r="BE308"/>
  <c r="BE326"/>
  <c r="BE339"/>
  <c r="BE343"/>
  <c r="BE357"/>
  <c r="BE364"/>
  <c r="BE368"/>
  <c r="BE374"/>
  <c r="BE383"/>
  <c r="BE406"/>
  <c r="BE411"/>
  <c r="BE428"/>
  <c r="BE438"/>
  <c r="BE442"/>
  <c r="BE450"/>
  <c r="BE463"/>
  <c r="BE466"/>
  <c r="BE472"/>
  <c r="BE490"/>
  <c r="BE504"/>
  <c r="BE525"/>
  <c r="BE531"/>
  <c r="BE537"/>
  <c r="BE540"/>
  <c r="BE561"/>
  <c r="BE573"/>
  <c r="BE579"/>
  <c r="BE585"/>
  <c r="BE597"/>
  <c r="BE600"/>
  <c r="BE621"/>
  <c r="BE624"/>
  <c r="BE632"/>
  <c r="BE644"/>
  <c r="BE650"/>
  <c r="BE663"/>
  <c r="BE669"/>
  <c r="BE674"/>
  <c r="BE713"/>
  <c r="F94"/>
  <c r="BE140"/>
  <c r="BE148"/>
  <c r="BE154"/>
  <c r="BE163"/>
  <c r="BE166"/>
  <c r="BE175"/>
  <c r="BE181"/>
  <c r="BE196"/>
  <c r="BE255"/>
  <c r="BE288"/>
  <c r="BE294"/>
  <c r="BE298"/>
  <c r="BE300"/>
  <c r="BE312"/>
  <c r="BE335"/>
  <c r="BE361"/>
  <c r="BE371"/>
  <c r="BE380"/>
  <c r="BE392"/>
  <c r="BE395"/>
  <c r="BE418"/>
  <c r="BE475"/>
  <c r="BE481"/>
  <c r="BE487"/>
  <c r="BE493"/>
  <c r="BE519"/>
  <c r="BE552"/>
  <c r="BE555"/>
  <c r="BE588"/>
  <c r="BE594"/>
  <c r="BE615"/>
  <c r="BE647"/>
  <c r="BE681"/>
  <c r="BE690"/>
  <c r="BE693"/>
  <c r="BE697"/>
  <c r="BE707"/>
  <c r="BE720"/>
  <c r="BE728"/>
  <c r="BE730"/>
  <c r="F39"/>
  <c i="1" r="BD96"/>
  <c i="2" r="F36"/>
  <c i="1" r="BA96"/>
  <c i="3" r="F38"/>
  <c i="1" r="BC97"/>
  <c i="4" r="F36"/>
  <c i="1" r="BA98"/>
  <c i="4" r="J36"/>
  <c i="1" r="AW98"/>
  <c i="5" r="F34"/>
  <c i="1" r="BA99"/>
  <c i="5" r="F37"/>
  <c i="1" r="BD99"/>
  <c i="2" r="J36"/>
  <c i="1" r="AW96"/>
  <c i="3" r="F37"/>
  <c i="1" r="BB97"/>
  <c i="4" r="F39"/>
  <c i="1" r="BD98"/>
  <c i="5" r="F36"/>
  <c i="1" r="BC99"/>
  <c i="5" r="J34"/>
  <c i="1" r="AW99"/>
  <c i="2" r="F37"/>
  <c i="1" r="BB96"/>
  <c i="3" r="J36"/>
  <c i="1" r="AW97"/>
  <c i="4" r="F38"/>
  <c i="1" r="BC98"/>
  <c i="4" r="F37"/>
  <c i="1" r="BB98"/>
  <c i="5" r="F35"/>
  <c i="1" r="BB99"/>
  <c i="2" r="F38"/>
  <c i="1" r="BC96"/>
  <c r="AS94"/>
  <c i="3" r="F36"/>
  <c i="1" r="BA97"/>
  <c i="3" r="F39"/>
  <c i="1" r="BD97"/>
  <c i="5" l="1" r="P123"/>
  <c r="P122"/>
  <c i="1" r="AU99"/>
  <c i="5" r="R123"/>
  <c r="R122"/>
  <c i="2" r="R133"/>
  <c r="R132"/>
  <c i="5" r="T123"/>
  <c r="T122"/>
  <c i="3" r="T132"/>
  <c r="T131"/>
  <c i="2" r="T132"/>
  <c i="3" r="P132"/>
  <c r="P131"/>
  <c i="1" r="AU97"/>
  <c i="2" r="P133"/>
  <c r="P132"/>
  <c i="1" r="AU96"/>
  <c i="3" r="BK536"/>
  <c r="J536"/>
  <c r="J108"/>
  <c i="5" r="BK123"/>
  <c r="J123"/>
  <c r="J97"/>
  <c i="4" r="BK124"/>
  <c r="J124"/>
  <c r="J98"/>
  <c i="3" r="J132"/>
  <c r="J99"/>
  <c i="2" r="J133"/>
  <c r="J99"/>
  <c i="3" r="J35"/>
  <c i="1" r="AV97"/>
  <c r="AT97"/>
  <c i="4" r="F35"/>
  <c i="1" r="AZ98"/>
  <c r="BD95"/>
  <c r="BA95"/>
  <c i="5" r="F33"/>
  <c i="1" r="AZ99"/>
  <c i="2" r="J35"/>
  <c i="1" r="AV96"/>
  <c r="AT96"/>
  <c i="2" r="J32"/>
  <c i="1" r="AG96"/>
  <c i="3" r="F35"/>
  <c i="1" r="AZ97"/>
  <c i="4" r="J35"/>
  <c i="1" r="AV98"/>
  <c r="AT98"/>
  <c r="BB95"/>
  <c r="BC95"/>
  <c r="AY95"/>
  <c i="5" r="J33"/>
  <c i="1" r="AV99"/>
  <c r="AT99"/>
  <c i="2" r="F35"/>
  <c i="1" r="AZ96"/>
  <c i="5" l="1" r="BK122"/>
  <c r="J122"/>
  <c i="3" r="BK131"/>
  <c r="J131"/>
  <c i="1" r="AN96"/>
  <c i="2" r="J41"/>
  <c i="1" r="AU95"/>
  <c r="AU94"/>
  <c r="BA94"/>
  <c r="W30"/>
  <c r="BB94"/>
  <c r="W31"/>
  <c i="3" r="J32"/>
  <c i="1" r="AG97"/>
  <c r="AX95"/>
  <c i="4" r="J32"/>
  <c i="1" r="AG98"/>
  <c r="AG95"/>
  <c r="BD94"/>
  <c r="W33"/>
  <c i="5" r="J30"/>
  <c i="1" r="AG99"/>
  <c r="AW95"/>
  <c r="AZ95"/>
  <c r="BC94"/>
  <c r="W32"/>
  <c i="3" l="1" r="J41"/>
  <c i="5" r="J39"/>
  <c i="3" r="J98"/>
  <c i="5" r="J96"/>
  <c i="4" r="J41"/>
  <c i="1" r="AN98"/>
  <c r="AN97"/>
  <c r="AN99"/>
  <c r="AG94"/>
  <c r="AZ94"/>
  <c r="AV94"/>
  <c r="AK29"/>
  <c r="AX94"/>
  <c r="AW94"/>
  <c r="AK30"/>
  <c r="AV95"/>
  <c r="AT95"/>
  <c r="AN95"/>
  <c r="AY94"/>
  <c l="1" r="AT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<sst xmlns="http://schemas.openxmlformats.org/spreadsheetml/2006/main">
  <si>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</si>
  <si>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</si>
  <si>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</si>
  <si>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</si>
  <si>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</si>
  <si>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{3039804a-8fca-4660-88e8-195393ac2dc2}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</si>
  <si>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</si>
  <si>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</si>
  <si>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</si>
  <si>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</si>
  <si>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</si>
  <si>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</si>
  <si>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</si>
  <si>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</si>
  <si>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</si>
  <si>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</si>
  <si>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</si>
  <si>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OBNOVA – VODOVODNÍ ŘAD V UL. SOKOLSKÁ, OD Č.P. 1 PO Č.P. 5 (UOTEX) Z PE D110 - I. ETAPA  OD Č.P.108 AŽ PO ZASTÁVKU  MHD</t>
  </si>
  <si>
    <t>KSO:</t>
  </si>
  <si>
    <t>CC-CZ:</t>
  </si>
  <si>
    <t>Místo:</t>
  </si>
  <si>
    <t>Kerhartice</t>
  </si>
  <si>
    <t>Datum:</t>
  </si>
  <si>
    <t>3. 7. 2024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</si>
  <si>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</si>
  <si>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</si>
  <si>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</si>
  <si>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</si>
  <si>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</si>
  <si>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</si>
  <si>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</si>
  <si>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</si>
  <si>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</si>
  <si>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</si>
  <si>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</si>
  <si>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</si>
  <si>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</si>
  <si>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</si>
  <si>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</si>
  <si>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</si>
  <si>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</si>
  <si>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</si>
  <si>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</si>
  <si>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</si>
  <si>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</si>
  <si>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</si>
  <si>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</si>
  <si>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</si>
  <si>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</si>
  <si>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</si>
  <si>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</si>
  <si>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</si>
  <si>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</si>
  <si>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</si>
  <si>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</si>
  <si>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</si>
  <si>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</si>
  <si>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</si>
  <si>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</si>
  <si>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</si>
  <si>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</si>
  <si>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</si>
  <si>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</si>
  <si>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</si>
  <si>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</si>
  <si>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</si>
  <si>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</si>
  <si>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</si>
  <si>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</si>
  <si>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</si>
  <si>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</si>
  <si>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</si>
  <si>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</si>
  <si>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</si>
  <si>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</si>
  <si>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</si>
  <si>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</si>
  <si>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</si>
  <si>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</si>
  <si>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</si>
  <si>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1.1</t>
  </si>
  <si>
    <t>Vodovodní řad S2</t>
  </si>
  <si>
    <t>STA</t>
  </si>
  <si>
    <t>1</t>
  </si>
  <si>
    <t>{e342d0dd-1723-4dbb-8f27-4e94b74f3dc7}</t>
  </si>
  <si>
    <t>2</t>
  </si>
  <si>
    <t>/</t>
  </si>
  <si>
    <t>1.1.1</t>
  </si>
  <si>
    <t>Soupis</t>
  </si>
  <si>
    <t>{6f86bc0a-b870-4314-b8ae-ff6851caebe9}</t>
  </si>
  <si>
    <t>827 11</t>
  </si>
  <si>
    <t>1.1.2</t>
  </si>
  <si>
    <t>Přepojení přípojek - řad S2</t>
  </si>
  <si>
    <t>{3b7ee89f-bcc6-4d2a-a651-531c6697d811}</t>
  </si>
  <si>
    <t>1.1.3</t>
  </si>
  <si>
    <t>Suchovod</t>
  </si>
  <si>
    <t>{ebe55ba4-2295-416a-97f9-100a4df360d8}</t>
  </si>
  <si>
    <t>VRN</t>
  </si>
  <si>
    <t xml:space="preserve">Vedlejší náklady stavby </t>
  </si>
  <si>
    <t>VON</t>
  </si>
  <si>
    <t>{6b09a034-055e-4846-b924-5d49064c6b02}</t>
  </si>
  <si>
    <t>blok</t>
  </si>
  <si>
    <t>Mezisoučet</t>
  </si>
  <si>
    <t>0,729</t>
  </si>
  <si>
    <t>celkem</t>
  </si>
  <si>
    <t>36</t>
  </si>
  <si>
    <t>KRYCÍ LIST SOUPISU PRACÍ</t>
  </si>
  <si>
    <t>izolace_v</t>
  </si>
  <si>
    <t>loze_</t>
  </si>
  <si>
    <t>2,916</t>
  </si>
  <si>
    <t>obsyp_</t>
  </si>
  <si>
    <t>11,502</t>
  </si>
  <si>
    <t>odvoz_suti</t>
  </si>
  <si>
    <t>68,542</t>
  </si>
  <si>
    <t>Objekt:</t>
  </si>
  <si>
    <t>pazeni_2</t>
  </si>
  <si>
    <t>293,928</t>
  </si>
  <si>
    <t>1.1 - Vodovodní řad S2</t>
  </si>
  <si>
    <t>PE_110</t>
  </si>
  <si>
    <t>8</t>
  </si>
  <si>
    <t>Soupis:</t>
  </si>
  <si>
    <t>PE_32</t>
  </si>
  <si>
    <t>6</t>
  </si>
  <si>
    <t>1.1.1 - Vodovodní řad S2</t>
  </si>
  <si>
    <t>PE_63</t>
  </si>
  <si>
    <t>10</t>
  </si>
  <si>
    <t>PE_90</t>
  </si>
  <si>
    <t>14</t>
  </si>
  <si>
    <t>22221</t>
  </si>
  <si>
    <t>řezání</t>
  </si>
  <si>
    <t>226,96</t>
  </si>
  <si>
    <t>sypanina</t>
  </si>
  <si>
    <t>107,863</t>
  </si>
  <si>
    <t>štěrk</t>
  </si>
  <si>
    <t>obsyp_-0,294</t>
  </si>
  <si>
    <t>11,298</t>
  </si>
  <si>
    <t>štěrk_kom</t>
  </si>
  <si>
    <t>87,689</t>
  </si>
  <si>
    <t>tráva</t>
  </si>
  <si>
    <t>26,4</t>
  </si>
  <si>
    <t>vod_přem</t>
  </si>
  <si>
    <t>111,214</t>
  </si>
  <si>
    <t>vsak</t>
  </si>
  <si>
    <t>0,5</t>
  </si>
  <si>
    <t>vytlač</t>
  </si>
  <si>
    <t>Součet</t>
  </si>
  <si>
    <t>17,125</t>
  </si>
  <si>
    <t>zásyp_š</t>
  </si>
  <si>
    <t>5,46</t>
  </si>
  <si>
    <t>zásyp_zeminou</t>
  </si>
  <si>
    <t>6,772</t>
  </si>
  <si>
    <t>zepráce</t>
  </si>
  <si>
    <t>110,286</t>
  </si>
  <si>
    <t>zepráce_š</t>
  </si>
  <si>
    <t>6,4</t>
  </si>
  <si>
    <t>zepráce_v</t>
  </si>
  <si>
    <t>1,3</t>
  </si>
  <si>
    <t>PE_50</t>
  </si>
  <si>
    <t>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</si>
  <si>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</si>
  <si>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</si>
  <si>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</si>
  <si>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</si>
  <si>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</si>
  <si>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</si>
  <si>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</si>
  <si>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</si>
  <si>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</si>
  <si>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</si>
  <si>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</si>
  <si>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</si>
  <si>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</si>
  <si>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</si>
  <si>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>997 - Přesun sutě</t>
  </si>
  <si>
    <t>998 - Přesun hmot</t>
  </si>
  <si>
    <t>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</si>
  <si>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</si>
  <si>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</si>
  <si>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</si>
  <si>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</si>
  <si>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</si>
  <si>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</si>
  <si>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</si>
  <si>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</si>
  <si>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</si>
  <si>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</si>
  <si>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</si>
  <si>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</si>
  <si>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</si>
  <si>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</si>
  <si>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</si>
  <si>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</si>
  <si>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</si>
  <si>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</si>
  <si>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</si>
  <si>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</si>
  <si>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</si>
  <si>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2024 01</t>
  </si>
  <si>
    <t>-1650915085</t>
  </si>
  <si>
    <t>VV</t>
  </si>
  <si>
    <t xml:space="preserve">"viz.příloha D.1  Technická zpráva"</t>
  </si>
  <si>
    <t>"asfalt místní" (24,0*0,81)+(2,0*2,0)*9+(3,0*2,0)*2+(1,5*0,69)*10</t>
  </si>
  <si>
    <t>"asfalt chodník" 2,0*2,0</t>
  </si>
  <si>
    <t>113107241</t>
  </si>
  <si>
    <t>Odstranění podkladu živičného tl 50 mm strojně pl přes 200 m2</t>
  </si>
  <si>
    <t>-184759032</t>
  </si>
  <si>
    <t>3</t>
  </si>
  <si>
    <t>113154363</t>
  </si>
  <si>
    <t>Frézování živičného krytu tl 50 mm pruh š přes 1 do 2 m pl přes 1000 do 10000 m2 s překážkami v trase</t>
  </si>
  <si>
    <t>2137237995</t>
  </si>
  <si>
    <t>"asfalt místní" (24,0*1,8)+(3,0*3,0)*9+(4,0*3,0)*2+(2,5*0,7)*10</t>
  </si>
  <si>
    <t>113201112</t>
  </si>
  <si>
    <t>Vytrhání obrub silničních ležatých</t>
  </si>
  <si>
    <t>m</t>
  </si>
  <si>
    <t>570563600</t>
  </si>
  <si>
    <t>1*2,0</t>
  </si>
  <si>
    <t>5</t>
  </si>
  <si>
    <t>113202111</t>
  </si>
  <si>
    <t>Vytrhání obrub krajníků obrubníků stojatých</t>
  </si>
  <si>
    <t>-41057914</t>
  </si>
  <si>
    <t>113203111</t>
  </si>
  <si>
    <t>Vytrhání obrub z dlažebních kostek</t>
  </si>
  <si>
    <t>1726514915</t>
  </si>
  <si>
    <t>7</t>
  </si>
  <si>
    <t>115101201</t>
  </si>
  <si>
    <t>Čerpání vody na dopravní výšku do 10 m průměrný přítok do 500 l/min</t>
  </si>
  <si>
    <t>hod</t>
  </si>
  <si>
    <t>-1366292931</t>
  </si>
  <si>
    <t>18</t>
  </si>
  <si>
    <t>115101301</t>
  </si>
  <si>
    <t>Pohotovost čerpací soupravy pro dopravní výšku do 10 m přítok do 500 l/min</t>
  </si>
  <si>
    <t>den</t>
  </si>
  <si>
    <t>1645759849</t>
  </si>
  <si>
    <t>1,8</t>
  </si>
  <si>
    <t>9</t>
  </si>
  <si>
    <t>119001401</t>
  </si>
  <si>
    <t>Dočasné zajištění potrubí ocelového nebo litinového DN do 200 mm</t>
  </si>
  <si>
    <t>-986539180</t>
  </si>
  <si>
    <t>2*0,81+3,0</t>
  </si>
  <si>
    <t>119001412</t>
  </si>
  <si>
    <t>Dočasné zajištění potrubí betonového, ŽB nebo kameninového DN přes 200 do 500 mm</t>
  </si>
  <si>
    <t>-340781964</t>
  </si>
  <si>
    <t>1*0,81</t>
  </si>
  <si>
    <t>11</t>
  </si>
  <si>
    <t>1190014121</t>
  </si>
  <si>
    <t>Dočasné zajištění potrubí betonového, ŽB nebo kameninového DN 600 mm</t>
  </si>
  <si>
    <t>-1959476049</t>
  </si>
  <si>
    <t>(1*0,81)+2,0</t>
  </si>
  <si>
    <t>119001421</t>
  </si>
  <si>
    <t>Dočasné zajištění kabelů a kabelových tratí ze 3 volně ložených kabelů</t>
  </si>
  <si>
    <t>-1408158715</t>
  </si>
  <si>
    <t>7*0,81</t>
  </si>
  <si>
    <t>13</t>
  </si>
  <si>
    <t>119003131</t>
  </si>
  <si>
    <t>Výstražná páska pro zabezpečení výkopu zřízení</t>
  </si>
  <si>
    <t>-1747745064</t>
  </si>
  <si>
    <t>36*2</t>
  </si>
  <si>
    <t>119003132</t>
  </si>
  <si>
    <t>Výstražná páska pro zabezpečení výkopu odstranění</t>
  </si>
  <si>
    <t>940396888</t>
  </si>
  <si>
    <t>15</t>
  </si>
  <si>
    <t>119003227</t>
  </si>
  <si>
    <t>Mobilní plotová zábrana vyplněná dráty výšky do 2,2 m pro zabezpečení výkopu zřízení</t>
  </si>
  <si>
    <t>1166953746</t>
  </si>
  <si>
    <t>4*3,0</t>
  </si>
  <si>
    <t>16</t>
  </si>
  <si>
    <t>119003228</t>
  </si>
  <si>
    <t>Mobilní plotová zábrana vyplněná dráty výšky do 2,2 m pro zabezpečení výkopu odstranění</t>
  </si>
  <si>
    <t>312263072</t>
  </si>
  <si>
    <t>17</t>
  </si>
  <si>
    <t>119004111</t>
  </si>
  <si>
    <t>Bezpečný vstup nebo výstup z výkopu pomocí žebříku zřízení</t>
  </si>
  <si>
    <t>-1269107502</t>
  </si>
  <si>
    <t>1,7</t>
  </si>
  <si>
    <t>119004112</t>
  </si>
  <si>
    <t>Bezpečný vstup nebo výstup z výkopu pomocí žebříku odstranění</t>
  </si>
  <si>
    <t>-417547176</t>
  </si>
  <si>
    <t>19</t>
  </si>
  <si>
    <t>129001101</t>
  </si>
  <si>
    <t>Příplatek za ztížení odkopávky nebo prokopávky v blízkosti inženýrských sítí</t>
  </si>
  <si>
    <t>m3</t>
  </si>
  <si>
    <t>-1820068640</t>
  </si>
  <si>
    <t>(2*0,81*1,0)*7+(2*0,81*1,1)*2+(3,0*0,81*1,6)+(2*0,81*1,6)*2+(2,0*0,81*1,6)</t>
  </si>
  <si>
    <t>20</t>
  </si>
  <si>
    <t>132251104</t>
  </si>
  <si>
    <t>Hloubení rýh nezapažených š do 800 mm v hornině třídy těžitelnosti I skupiny 3 objem přes 100 m3 strojně</t>
  </si>
  <si>
    <t>-108980800</t>
  </si>
  <si>
    <t xml:space="preserve">"výkop kolem stávající šacty" </t>
  </si>
  <si>
    <t>(2,6*2,4*2,0)-(1,6*1,4*2,0)</t>
  </si>
  <si>
    <t>-"asfalt místní" (2,6*2,4-1,6*1,4)*0,40</t>
  </si>
  <si>
    <t>zepráce_š*0,30</t>
  </si>
  <si>
    <t>132351104</t>
  </si>
  <si>
    <t>Hloubení rýh nezapažených š do 800 mm v hornině třídy těžitelnosti II skupiny 4 objem přes 100 m3 strojně</t>
  </si>
  <si>
    <t>-1334453629</t>
  </si>
  <si>
    <t>zepráce_š*0,70</t>
  </si>
  <si>
    <t>22</t>
  </si>
  <si>
    <t>132254104</t>
  </si>
  <si>
    <t>Hloubení rýh zapažených š do 800 mm v hornině třídy těžitelnosti I, skupiny 3 objem přes 100 m3 strojně</t>
  </si>
  <si>
    <t>372416963</t>
  </si>
  <si>
    <t>"štěrkový vsakovací prostor" (1*0,5*1,7)*2</t>
  </si>
  <si>
    <t>-"asfalt" (1*0,5*0,40)*2</t>
  </si>
  <si>
    <t>zepráce_v*0,30</t>
  </si>
  <si>
    <t>23</t>
  </si>
  <si>
    <t>132354104</t>
  </si>
  <si>
    <t>Hloubení rýh zapažených š do 800 mm v hornině třídy těžitelnosti II, skupiny 4 objem přes 100 m3 strojně</t>
  </si>
  <si>
    <t>730685309</t>
  </si>
  <si>
    <t>zepráce_v*0,70</t>
  </si>
  <si>
    <t>24</t>
  </si>
  <si>
    <t>132254206</t>
  </si>
  <si>
    <t>Hloubení zapažených rýh š do 2000 mm v hornině třídy těžitelnosti I skupiny 3 objem do 5000 m3</t>
  </si>
  <si>
    <t>847579184</t>
  </si>
  <si>
    <t>"z výpisu objemu zem.prací"</t>
  </si>
  <si>
    <t>"přípojka pro hydrant" (10,0-1,2)*0,81*1,7</t>
  </si>
  <si>
    <t>"přepojení řadu" (4,0+4,0)*0,81*1,7</t>
  </si>
  <si>
    <t>"odbočka pro plánovaný řad" 10,0*0,81*1,7</t>
  </si>
  <si>
    <t>"odbočka" (2*2,0)*0,81*1,7</t>
  </si>
  <si>
    <t>"propojení řadu" 2,0*0,81*1,7</t>
  </si>
  <si>
    <t>"drenáž" 0,20*0,20*36,0</t>
  </si>
  <si>
    <t>"výkop na napojení na stáv. řad" (2,0*2,0*1,7)*2</t>
  </si>
  <si>
    <t>"výkop na demontáž hydrantu" 3,0*2,0*1,7</t>
  </si>
  <si>
    <t>"výkop na přepojení řadu" (2,0*2,0*1,7)*6+(3,0*2,0*1,7)</t>
  </si>
  <si>
    <t>"výkop na odbočku pro plánovaný řad" (2,0*2,0*1,7)*2</t>
  </si>
  <si>
    <t>"sondy na zjištění sítí - rozšíření" (1,5*0,69*1,1)*2+(1,5*0,69*1,0)*7+(1,5*0,69*1,6)*1</t>
  </si>
  <si>
    <t>-"asfalt místní" (24,0*0,81*0,40)-(2,0*2,0*0,40)*10-(3,0*2,0*0,40)*2-(1,5*0,69*0,40)*10</t>
  </si>
  <si>
    <t>-"asfalt chodník" 2,0*2,0*0,35</t>
  </si>
  <si>
    <t>-"tráva" 8,8*0,81*0,25</t>
  </si>
  <si>
    <t>zepráce*0,30</t>
  </si>
  <si>
    <t>25</t>
  </si>
  <si>
    <t>132354206</t>
  </si>
  <si>
    <t>Hloubení zapažených rýh š do 2000 mm v hornině třídy těžitelnosti II skupiny 4 objem do 5000 m3</t>
  </si>
  <si>
    <t>1750271598</t>
  </si>
  <si>
    <t>zepráce*0,70</t>
  </si>
  <si>
    <t>26</t>
  </si>
  <si>
    <t>151101101</t>
  </si>
  <si>
    <t>Zřízení příložného pažení a rozepření stěn rýh hl do 2 m</t>
  </si>
  <si>
    <t>1990340693</t>
  </si>
  <si>
    <t>"přípojka pro hydrant" (10,0-1,2)*1,7*2</t>
  </si>
  <si>
    <t>"přepojení řadu" (4,0+4,0)*1,7*2</t>
  </si>
  <si>
    <t>"odbočka pro plánovaný řad" 10,0*1,7*2</t>
  </si>
  <si>
    <t>"odbočka" 4,0*1,7*2</t>
  </si>
  <si>
    <t>"propojení řadu" 2,0*1,7*2</t>
  </si>
  <si>
    <t>"výkop na napojení na stáv. vodovod" (4*2,0*1,7)*2</t>
  </si>
  <si>
    <t>"výkop na demontáž hydrantu" (2*3,0+2*2,0)*1,7</t>
  </si>
  <si>
    <t>"výkop na přepojení řadu" (4*2,0)*1,7*6+(2*3,0+2*2,0)*1,7</t>
  </si>
  <si>
    <t>"výkop na odbočku" (4*2,0)*1,7*2</t>
  </si>
  <si>
    <t>"štěrkový vsakovací prostor" (2*0,5+2*1,0)*1,7*2</t>
  </si>
  <si>
    <t>"sondy na zjištění sítí - rozšíření" (0,69*2)*1,6</t>
  </si>
  <si>
    <t>27</t>
  </si>
  <si>
    <t>151101111</t>
  </si>
  <si>
    <t>Odstranění příložného pažení a rozepření stěn rýh hl do 2 m</t>
  </si>
  <si>
    <t>1004004665</t>
  </si>
  <si>
    <t>28</t>
  </si>
  <si>
    <t>162351104</t>
  </si>
  <si>
    <t>Vodorovné přemístění přes 500 do 1000 m výkopku/sypaniny z horniny třídy těžitelnosti I skupiny 1 až 3</t>
  </si>
  <si>
    <t>-1282758373</t>
  </si>
  <si>
    <t>"přemístění výkopku na meziskládku" vod_přem*0,30</t>
  </si>
  <si>
    <t>29</t>
  </si>
  <si>
    <t>162351124</t>
  </si>
  <si>
    <t>Vodorovné přemístění přes 500 do 1000 m výkopku/sypaniny z hornin třídy těžitelnosti II skupiny 4 a 5</t>
  </si>
  <si>
    <t>-194402888</t>
  </si>
  <si>
    <t>"přemístění výkopku na meziskládku" vod_přem*0,70</t>
  </si>
  <si>
    <t>30</t>
  </si>
  <si>
    <t>162751117</t>
  </si>
  <si>
    <t>Vodorovné přemístění do 10000 m výkopku/sypaniny z horniny třídy těžitelnosti I, skupiny 1 až 3</t>
  </si>
  <si>
    <t>-1420215573</t>
  </si>
  <si>
    <t>"Vytlačená kubatura :"</t>
  </si>
  <si>
    <t>"lože pod potrubí"</t>
  </si>
  <si>
    <t>"přípojka pro hydrant" 10,0*0,81*0,10</t>
  </si>
  <si>
    <t>"přepojení řadu" (4,0+4,0)*0,81*0,10</t>
  </si>
  <si>
    <t>"odbočka pro plánovaný řad" 10,0*0,81*0,10</t>
  </si>
  <si>
    <t>"odbočka" (2*2,0)*0,81*0,10</t>
  </si>
  <si>
    <t>"propojení řadu" 4,0*0,81*0,10</t>
  </si>
  <si>
    <t>"obsyp"</t>
  </si>
  <si>
    <t>"přípojka pro hydrant" 10,0*0,81*0,40</t>
  </si>
  <si>
    <t>"přepojení řadu" (4,0*0,81*0,35)+(4,0*0,81*0,40)</t>
  </si>
  <si>
    <t>"odbočka pro plánovaný řad" 10,0*0,81*0,40</t>
  </si>
  <si>
    <t>"odbočka" (2*2,0)*0,81*0,40</t>
  </si>
  <si>
    <t>"propojení řadu" (2*2,0)*0,81*0,40</t>
  </si>
  <si>
    <t>"beton.bloky"</t>
  </si>
  <si>
    <t>9*0,2*0,5*0,81</t>
  </si>
  <si>
    <t>"štěrkový vsakovací prostor" (1,0*0,50*0,5)*2</t>
  </si>
  <si>
    <t>"patky pro sloupky pro označení hydrantu, šoupátka" (0,25*0,25*0,30)*2</t>
  </si>
  <si>
    <t>"zásyp zeminou" 8,8*0,81*0,95</t>
  </si>
  <si>
    <t>"zásyp v komunikaci" (zepráce+zepráce_v)-vytlač-zásyp_zeminou</t>
  </si>
  <si>
    <t>vytlač+štěrk_kom+zepráce_š</t>
  </si>
  <si>
    <t>"přemístění výkopku na skládku určenou investorem" vod_přem*0,30</t>
  </si>
  <si>
    <t>31</t>
  </si>
  <si>
    <t>162751119</t>
  </si>
  <si>
    <t>Příplatek k vodorovnému přemístění výkopku/sypaniny z horniny třídy těžitelnosti I skupiny 1 až 3 ZKD 1000 m přes 10000 m</t>
  </si>
  <si>
    <t>-1664004935</t>
  </si>
  <si>
    <t>vod_přem*0,30*1</t>
  </si>
  <si>
    <t>32</t>
  </si>
  <si>
    <t>162751137</t>
  </si>
  <si>
    <t>Vodorovné přemístění do 10000 m výkopku/sypaniny z horniny třídy těžitelnosti II, skupiny 4 a 5</t>
  </si>
  <si>
    <t>-1045513173</t>
  </si>
  <si>
    <t>vod_přem*0,70</t>
  </si>
  <si>
    <t>33</t>
  </si>
  <si>
    <t>162751139</t>
  </si>
  <si>
    <t>Příplatek k vodorovnému přemístění výkopku/sypaniny z horniny třídy těžitelnosti II skupiny 4 a 5 ZKD 1000 m přes 10000 m</t>
  </si>
  <si>
    <t>471891147</t>
  </si>
  <si>
    <t>vod_přem*0,70*1</t>
  </si>
  <si>
    <t>34</t>
  </si>
  <si>
    <t>167151111</t>
  </si>
  <si>
    <t>Nakládání výkopku z hornin třídy těžitelnosti I, skupiny 1 až 3 přes 100 m3</t>
  </si>
  <si>
    <t>-1626825283</t>
  </si>
  <si>
    <t>"nakládání výkopku - odvoz na meziskládku" vod_přem*0,30</t>
  </si>
  <si>
    <t>"nakládání výkopku - odvoz na skládku určenou investorem" vod_přem*0,30</t>
  </si>
  <si>
    <t>35</t>
  </si>
  <si>
    <t>167151112</t>
  </si>
  <si>
    <t>Nakládání výkopku z hornin třídy těžitelnosti II, skupiny 4 a 5 přes 100 m3</t>
  </si>
  <si>
    <t>1928425922</t>
  </si>
  <si>
    <t>"nakládání výkopku - odvoz na meziskládku" vod_přem*0,70</t>
  </si>
  <si>
    <t>"nakládání výkopku - odvoz na skládku určenou investorem" vod_přem*0,70</t>
  </si>
  <si>
    <t>171251201</t>
  </si>
  <si>
    <t>Uložení sypaniny na skládky nebo meziskládky</t>
  </si>
  <si>
    <t>1532456763</t>
  </si>
  <si>
    <t>"uložení sypaniny na skládku určenou investorem" vod_přem</t>
  </si>
  <si>
    <t>37</t>
  </si>
  <si>
    <t>171201231</t>
  </si>
  <si>
    <t>Poplatek za uložení zeminy a kamení na recyklační skládce (skládkovné) kód odpadu 17 05 04</t>
  </si>
  <si>
    <t>t</t>
  </si>
  <si>
    <t>1917711855</t>
  </si>
  <si>
    <t>"skládka určená investorem"</t>
  </si>
  <si>
    <t>vod_přem*1,8</t>
  </si>
  <si>
    <t>38</t>
  </si>
  <si>
    <t>174101101</t>
  </si>
  <si>
    <t>Zásyp jam, šachet rýh nebo kolem objektů sypaninou se zhutněním</t>
  </si>
  <si>
    <t>M3</t>
  </si>
  <si>
    <t>-1644802452</t>
  </si>
  <si>
    <t>"zásyp po vybourané šachtě" 2,6*1,4*1,5</t>
  </si>
  <si>
    <t>(zepráce+zepráce_v)-vytlač</t>
  </si>
  <si>
    <t>39</t>
  </si>
  <si>
    <t>174201101</t>
  </si>
  <si>
    <t>Zásyp jam, šachet rýh nebo kolem objektů sypaninou bez zhutnění</t>
  </si>
  <si>
    <t>524940940</t>
  </si>
  <si>
    <t>"štěrkový vsakovací prostor"</t>
  </si>
  <si>
    <t>(1*0,5*0,5)*2</t>
  </si>
  <si>
    <t>40</t>
  </si>
  <si>
    <t>175151101</t>
  </si>
  <si>
    <t>Obsypání potrubí strojně sypaninou bez prohození, uloženou do 3 m</t>
  </si>
  <si>
    <t>979022415</t>
  </si>
  <si>
    <t>"přípojka pro hydrant" 3,14*(0,090)^2/4*10,0</t>
  </si>
  <si>
    <t>"přepojení řadu" (3,14*(0,050)^2/4*4,0)+(3,14*(0,110)^2/4*4,0)</t>
  </si>
  <si>
    <t>"odbočka pro plánovaný řad" 3,14*(0,063)^2/4*10,0</t>
  </si>
  <si>
    <t>"odbočka" 3,14*(0,090)^2/4*4,0</t>
  </si>
  <si>
    <t>"propojení řadu" 3,14*(0,110)^2/4*4,0</t>
  </si>
  <si>
    <t>obsyp_- 0,204</t>
  </si>
  <si>
    <t>41</t>
  </si>
  <si>
    <t>M</t>
  </si>
  <si>
    <t>58343930</t>
  </si>
  <si>
    <t>kamenivo drcené hrubé frakce 16/32</t>
  </si>
  <si>
    <t>-1701579168</t>
  </si>
  <si>
    <t>vsak*1,8</t>
  </si>
  <si>
    <t>42</t>
  </si>
  <si>
    <t>58337310111</t>
  </si>
  <si>
    <t>štěrkopísek frakce 0/4</t>
  </si>
  <si>
    <t>-210033134</t>
  </si>
  <si>
    <t>štěrk*1,8</t>
  </si>
  <si>
    <t>43</t>
  </si>
  <si>
    <t>58344171111</t>
  </si>
  <si>
    <t>štěrkodrť frakce 0/32</t>
  </si>
  <si>
    <t>558569915</t>
  </si>
  <si>
    <t>(štěrk_kom+zásyp_š)*1,8</t>
  </si>
  <si>
    <t>44</t>
  </si>
  <si>
    <t>-994376651</t>
  </si>
  <si>
    <t>"přesun sypaniny, netýká se přesunu hmot"</t>
  </si>
  <si>
    <t>štěrk+loze_+štěrk_kom+vsak+zásyp_š</t>
  </si>
  <si>
    <t>45</t>
  </si>
  <si>
    <t>-604301793</t>
  </si>
  <si>
    <t>46</t>
  </si>
  <si>
    <t>121151104</t>
  </si>
  <si>
    <t>Sejmutí ornice plochy do 100 m2 tl vrstvy přes 200 do 250 mm strojně</t>
  </si>
  <si>
    <t>1300188566</t>
  </si>
  <si>
    <t>"viz.příloha D.1 Technická zpráva"</t>
  </si>
  <si>
    <t>"tráva" 8,8*3,0</t>
  </si>
  <si>
    <t>47</t>
  </si>
  <si>
    <t>181351004</t>
  </si>
  <si>
    <t>Rozprostření ornice tl vrstvy přes 200 do 250 mm pl do 100 m2 v rovině nebo ve svahu do 1:5 strojně</t>
  </si>
  <si>
    <t>1668138608</t>
  </si>
  <si>
    <t>48</t>
  </si>
  <si>
    <t>00572470</t>
  </si>
  <si>
    <t>osivo směs travní univerzál</t>
  </si>
  <si>
    <t>kg</t>
  </si>
  <si>
    <t>-1807641354</t>
  </si>
  <si>
    <t>tráva*0,03</t>
  </si>
  <si>
    <t>49</t>
  </si>
  <si>
    <t>181411131</t>
  </si>
  <si>
    <t>Založení parkového trávníku výsevem pl do 1000 m2 v rovině a ve svahu do 1:5</t>
  </si>
  <si>
    <t>-1081601212</t>
  </si>
  <si>
    <t>50</t>
  </si>
  <si>
    <t>183403153</t>
  </si>
  <si>
    <t>Obdělání půdy hrabáním v rovině a svahu do 1:5</t>
  </si>
  <si>
    <t>-480659552</t>
  </si>
  <si>
    <t>Zakládání</t>
  </si>
  <si>
    <t>51</t>
  </si>
  <si>
    <t>212752101</t>
  </si>
  <si>
    <t>Trativod z drenážních trubek korugovaných PE-HD SN 4 perforace 360° včetně lože otevřený výkop DN 100 pro liniové stavby</t>
  </si>
  <si>
    <t>-813054919</t>
  </si>
  <si>
    <t>36,0</t>
  </si>
  <si>
    <t>Svislé a kompletní konstrukce</t>
  </si>
  <si>
    <t>52</t>
  </si>
  <si>
    <t>5923253501</t>
  </si>
  <si>
    <t xml:space="preserve">patka betonová prefabrikovaná  25x25x30 cm </t>
  </si>
  <si>
    <t>kus</t>
  </si>
  <si>
    <t>1783073222</t>
  </si>
  <si>
    <t>"viz. příloha D.1 Technická zpráva"</t>
  </si>
  <si>
    <t>"patka pro osazení sloupku na orientační tabulku"</t>
  </si>
  <si>
    <t>Vodorovné konstrukce</t>
  </si>
  <si>
    <t>53</t>
  </si>
  <si>
    <t>451573111</t>
  </si>
  <si>
    <t>Lože pod potrubí otevřený výkop ze štěrkopísku</t>
  </si>
  <si>
    <t>1313093894</t>
  </si>
  <si>
    <t>54</t>
  </si>
  <si>
    <t>452313131</t>
  </si>
  <si>
    <t>Podkladní bloky z betonu prostého tř. C 12/15 otevřený výkop</t>
  </si>
  <si>
    <t>851077386</t>
  </si>
  <si>
    <t>55</t>
  </si>
  <si>
    <t>452353111</t>
  </si>
  <si>
    <t>Bednění podkladních bloků pod potrubí, stoky a drobné objekty otevřený výkop zřízení</t>
  </si>
  <si>
    <t>-115437934</t>
  </si>
  <si>
    <t>9*2*(0,2+0,81)*0,5</t>
  </si>
  <si>
    <t>56</t>
  </si>
  <si>
    <t>452353112</t>
  </si>
  <si>
    <t>Bednění podkladních bloků pod potrubí, stoky a drobné objekty otevřený výkop odstranění</t>
  </si>
  <si>
    <t>14932680</t>
  </si>
  <si>
    <t>Komunikace</t>
  </si>
  <si>
    <t>57</t>
  </si>
  <si>
    <t>564831011</t>
  </si>
  <si>
    <t>Podklad ze štěrkodrtě ŠD plochy do 100 m2 tl 100 mm</t>
  </si>
  <si>
    <t>-990133645</t>
  </si>
  <si>
    <t xml:space="preserve">"viz.příloha D.1  Technická zpráva, příloha D.5 Uložení potrubí"</t>
  </si>
  <si>
    <t>58</t>
  </si>
  <si>
    <t>564871111</t>
  </si>
  <si>
    <t>Podklad ze štěrkodrtě ŠD plochy přes 100 m2 tl 250 mm</t>
  </si>
  <si>
    <t>-945373537</t>
  </si>
  <si>
    <t xml:space="preserve">"viz.příloha D.1  Technická zpráva, příloha D.7 Uložení potrubí"</t>
  </si>
  <si>
    <t>59</t>
  </si>
  <si>
    <t>565155101</t>
  </si>
  <si>
    <t>Asfaltový beton vrstva podkladní ACP 16 (obalované kamenivo OKS) tl 70 mm š do 1,5 m</t>
  </si>
  <si>
    <t>1571672414</t>
  </si>
  <si>
    <t>"asfalt místní" (24,0*0,81)+(1,5*0,69)*10</t>
  </si>
  <si>
    <t>60</t>
  </si>
  <si>
    <t>565135111</t>
  </si>
  <si>
    <t>Asfaltový beton vrstva podkladní ACP 16 (obalované kamenivo OKS) tl 50 mm š do 3 m</t>
  </si>
  <si>
    <t>-1952074585</t>
  </si>
  <si>
    <t>"asfalt místní" (2,0*2,0)*9+(3,0*2,0)*2</t>
  </si>
  <si>
    <t>61</t>
  </si>
  <si>
    <t>567122112</t>
  </si>
  <si>
    <t>Podklad ze směsi stmelené cementem SC C 8/10 (KSC I) tl 130 mm</t>
  </si>
  <si>
    <t>9049210</t>
  </si>
  <si>
    <t>62</t>
  </si>
  <si>
    <t>567132115</t>
  </si>
  <si>
    <t>Podklad ze směsi stmelené cementem SC C 8/10 (KSC I) tl 200 mm</t>
  </si>
  <si>
    <t>1658434551</t>
  </si>
  <si>
    <t>63</t>
  </si>
  <si>
    <t>573111112</t>
  </si>
  <si>
    <t>Postřik živičný infiltrační s posypem z asfaltu množství 1 kg/m2</t>
  </si>
  <si>
    <t>988697716</t>
  </si>
  <si>
    <t>64</t>
  </si>
  <si>
    <t>573211106</t>
  </si>
  <si>
    <t>Postřik živičný spojovací z asfaltu v množství 0,20 kg/m2</t>
  </si>
  <si>
    <t>1283119939</t>
  </si>
  <si>
    <t>65</t>
  </si>
  <si>
    <t>577123111</t>
  </si>
  <si>
    <t>Asfaltový beton vrstva obrusná ACO 8 (ABJ) tl 30 mm š do 3 m z nemodifikovaného asfaltu</t>
  </si>
  <si>
    <t>928324830</t>
  </si>
  <si>
    <t>"asfalt chodník" 3,0*3,0</t>
  </si>
  <si>
    <t>66</t>
  </si>
  <si>
    <t>577133111</t>
  </si>
  <si>
    <t>Asfaltový beton vrstva obrusná ACO 8 (ABJ) tl 40 mm š do 3 m z nemodifikovaného asfaltu</t>
  </si>
  <si>
    <t>-765885828</t>
  </si>
  <si>
    <t>67</t>
  </si>
  <si>
    <t>577144131</t>
  </si>
  <si>
    <t>Asfaltový beton vrstva obrusná ACO 11 (ABS) tř. I tl 50 mm š do 3 m z modifikovaného asfaltu</t>
  </si>
  <si>
    <t>-134193360</t>
  </si>
  <si>
    <t>Trubní vedení</t>
  </si>
  <si>
    <t>68</t>
  </si>
  <si>
    <t>8502451211</t>
  </si>
  <si>
    <t>Výřez nebo výsek na potrubí z trub PE6/4"</t>
  </si>
  <si>
    <t>-2070631236</t>
  </si>
  <si>
    <t>"viz. příloha D.1 Technická zpráva, příloha D.2.1 Schema kladečského plánu - řad S2"</t>
  </si>
  <si>
    <t xml:space="preserve">"stávající potrubí PE 6/4"" </t>
  </si>
  <si>
    <t>69</t>
  </si>
  <si>
    <t>850265121</t>
  </si>
  <si>
    <t>Výřez nebo výsek na potrubí z trub litinových tlakových nebo plastických hmot DN 100</t>
  </si>
  <si>
    <t>1086474157</t>
  </si>
  <si>
    <t>"stávající potrubí LIT100" 1</t>
  </si>
  <si>
    <t>"stávající potrubí PVC110" 10</t>
  </si>
  <si>
    <t>70</t>
  </si>
  <si>
    <t>8573121221</t>
  </si>
  <si>
    <t>Spotřební materiál</t>
  </si>
  <si>
    <t>komplet</t>
  </si>
  <si>
    <t>-466677742</t>
  </si>
  <si>
    <t>"ostatní spotřební materiál jinde neuvedený, spojovací materiál, šrouby, těsnění"</t>
  </si>
  <si>
    <t>71</t>
  </si>
  <si>
    <t>871161141</t>
  </si>
  <si>
    <t>Montáž potrubí z PE100 SDR 11 otevřený výkop svařovaných na tupo D 32 x 3,0 mm</t>
  </si>
  <si>
    <t>-454339851</t>
  </si>
  <si>
    <t>"vsakovací prostor - odvodnění hydrantu" 2*3,0</t>
  </si>
  <si>
    <t>72</t>
  </si>
  <si>
    <t>286137521</t>
  </si>
  <si>
    <t>potrubí vodovodní LDPE (rPE) D 32x4,4mm</t>
  </si>
  <si>
    <t>-29720748</t>
  </si>
  <si>
    <t>PE_32*1,015</t>
  </si>
  <si>
    <t>73</t>
  </si>
  <si>
    <t>871181211</t>
  </si>
  <si>
    <t>Montáž potrubí z PE100 RC SDR 11 otevřený výkop svařovaných elektrotvarovkou d 50 x 4,6 mm</t>
  </si>
  <si>
    <t>-167380573</t>
  </si>
  <si>
    <t>"přepojení řadu" 4,0</t>
  </si>
  <si>
    <t>74</t>
  </si>
  <si>
    <t>ELM.199391</t>
  </si>
  <si>
    <t xml:space="preserve">Trubka vodovodní PE RC  SDR 11 50x4,6 mm (typ 2 dle PAS 1075); 12 m</t>
  </si>
  <si>
    <t>509862951</t>
  </si>
  <si>
    <t>"potrubí vodovodní PE 100 RC2 , PN10 SDR11, 50x4,6 – tyče délky12,0m. – dle PAS 1075, svařované elektrotvarovkou"</t>
  </si>
  <si>
    <t>PE_50*1,015</t>
  </si>
  <si>
    <t>75</t>
  </si>
  <si>
    <t>871211211</t>
  </si>
  <si>
    <t>Montáž potrubí z PE100 RC SDR 11 otevřený výkop svařovaných elektrotvarovkou d 63 x 5,8 mm</t>
  </si>
  <si>
    <t>1505112547</t>
  </si>
  <si>
    <t>76</t>
  </si>
  <si>
    <t>ELM.19942</t>
  </si>
  <si>
    <t>Trubka vodovodní PE RC SDR 11 63x5,8 mm (typ 2 dle PAS 1075); 12 m</t>
  </si>
  <si>
    <t>719211339</t>
  </si>
  <si>
    <t>"potrubí vodovodní PE 100 RC2 , PN10 SDR11, 63x5,8 – tyče délky12,0m. – dle PAS 1075, svařované elektrotvarovkou"</t>
  </si>
  <si>
    <t>PE_63*1,015</t>
  </si>
  <si>
    <t>77</t>
  </si>
  <si>
    <t>871241211</t>
  </si>
  <si>
    <t>Montáž potrubí z PE100 SDR 11 otevřený výkop svařovaných elektrotvarovkou D 90 x 8,2 mm</t>
  </si>
  <si>
    <t>1390415614</t>
  </si>
  <si>
    <t>"hydrantová přípojka" 10,0</t>
  </si>
  <si>
    <t xml:space="preserve">"odbočka"  2,0*2</t>
  </si>
  <si>
    <t>78</t>
  </si>
  <si>
    <t>ELM.19411</t>
  </si>
  <si>
    <t xml:space="preserve">Trubka vodovodní PE RC  SDR 11 90x8,2 mm (typ 2 dle PAS 1075); 12 m</t>
  </si>
  <si>
    <t>-1475052023</t>
  </si>
  <si>
    <t>"potrubí vodovodní PE 100 RC2 , PN10 SDR11, 90x8,2 – tyče délky12,0m. – dle PAS 1075, svařované elektrotvarovkou"</t>
  </si>
  <si>
    <t>PE_90*1,015</t>
  </si>
  <si>
    <t>79</t>
  </si>
  <si>
    <t>871251211</t>
  </si>
  <si>
    <t>Montáž potrubí z PE100 RC SDR 11 otevřený výkop svařovaných elektrotvarovkou d 110 x 10,0 mm</t>
  </si>
  <si>
    <t>-1218667165</t>
  </si>
  <si>
    <t>80</t>
  </si>
  <si>
    <t>ELM.19272</t>
  </si>
  <si>
    <t>Trubka vodovodní PE RC SDR 11 110x10,0 mm (typ 2 dle PAS 1075); 12 m</t>
  </si>
  <si>
    <t>-485658035</t>
  </si>
  <si>
    <t>"potrubí vodovodní PE 100 RC2 , PN10 SDR11, 110x10,0 – tyče délky12,0m. – dle PAS 1075, svařované elektrotvarovkou"</t>
  </si>
  <si>
    <t>PE_110*1,015</t>
  </si>
  <si>
    <t>81</t>
  </si>
  <si>
    <t>852261122</t>
  </si>
  <si>
    <t>Montáž potrubí z trub litinových tlakových přírubových normálních délek otevřený výkop DN 100</t>
  </si>
  <si>
    <t>308379597</t>
  </si>
  <si>
    <t>82</t>
  </si>
  <si>
    <t>55253263</t>
  </si>
  <si>
    <t>tvarovka přírubová litinová vodovodní PN10/16 DN 100 dl 1000mm</t>
  </si>
  <si>
    <t>80872372</t>
  </si>
  <si>
    <t>5*1,02</t>
  </si>
  <si>
    <t>5,1*1,01 'Přepočtené koeficientem množství</t>
  </si>
  <si>
    <t>83</t>
  </si>
  <si>
    <t>852241121</t>
  </si>
  <si>
    <t>Montáž potrubí z trub litinových tlakových přírubových normálních délek otevřený výkop DN 80</t>
  </si>
  <si>
    <t>823494027</t>
  </si>
  <si>
    <t>1+3</t>
  </si>
  <si>
    <t>84</t>
  </si>
  <si>
    <t>55253234</t>
  </si>
  <si>
    <t>tvarovka přírubová litinová vodovodní PN10/16 DN 80 dl 150mm</t>
  </si>
  <si>
    <t>453647681</t>
  </si>
  <si>
    <t>1*1,02</t>
  </si>
  <si>
    <t>85</t>
  </si>
  <si>
    <t>55253239</t>
  </si>
  <si>
    <t xml:space="preserve">trouba přírubová litinová vodovodní  PN 10/16 DN 80 dl 400mm</t>
  </si>
  <si>
    <t>1036207083</t>
  </si>
  <si>
    <t>3*1,02</t>
  </si>
  <si>
    <t>86</t>
  </si>
  <si>
    <t>857242122</t>
  </si>
  <si>
    <t>Montáž litinových tvarovek jednoosých přírubových otevřený výkop DN 80</t>
  </si>
  <si>
    <t>576840946</t>
  </si>
  <si>
    <t>87</t>
  </si>
  <si>
    <t>552506420</t>
  </si>
  <si>
    <t>koleno přírubové s patkou PP litinové DN 80</t>
  </si>
  <si>
    <t>163334693</t>
  </si>
  <si>
    <t>2*1,02</t>
  </si>
  <si>
    <t>88</t>
  </si>
  <si>
    <t>857264122</t>
  </si>
  <si>
    <t>Montáž litinových tvarovek odbočných přírubových otevřený výkop DN 100</t>
  </si>
  <si>
    <t>-264553453</t>
  </si>
  <si>
    <t>1+2+4</t>
  </si>
  <si>
    <t>89</t>
  </si>
  <si>
    <t>55253516</t>
  </si>
  <si>
    <t>tvarovka přírubová litinová vodovodní s přírubovou odbočkou PN10/16 T-kus DN 100/100</t>
  </si>
  <si>
    <t>1008208091</t>
  </si>
  <si>
    <t>90</t>
  </si>
  <si>
    <t>55253513</t>
  </si>
  <si>
    <t>tvarovka přírubová litinová s přírubovou odbočkou,práškový epoxid tl 250µm T-kus DN 100/50</t>
  </si>
  <si>
    <t>-578331489</t>
  </si>
  <si>
    <t>91</t>
  </si>
  <si>
    <t>55253515</t>
  </si>
  <si>
    <t>tvarovka přírubová litinová s přírubovou odbočkou,práškový epoxid tl 250µm T-kus DN 100/80</t>
  </si>
  <si>
    <t>-1331677777</t>
  </si>
  <si>
    <t>4*1,02</t>
  </si>
  <si>
    <t>92</t>
  </si>
  <si>
    <t>552516941</t>
  </si>
  <si>
    <t>přírubová spojka SUPA MAXI DN100 č.9.4.5.100</t>
  </si>
  <si>
    <t>-629149070</t>
  </si>
  <si>
    <t>12*1,01</t>
  </si>
  <si>
    <t>93</t>
  </si>
  <si>
    <t>552516942</t>
  </si>
  <si>
    <t>spojka SUPA MAXI DN50 č.9.4.4.50</t>
  </si>
  <si>
    <t>-1687282552</t>
  </si>
  <si>
    <t>1*1,01</t>
  </si>
  <si>
    <t>94</t>
  </si>
  <si>
    <t>552516943</t>
  </si>
  <si>
    <t>spojka SUPA MAXI DN100 č.9.4.4.100</t>
  </si>
  <si>
    <t>1083210671</t>
  </si>
  <si>
    <t>3*1,01</t>
  </si>
  <si>
    <t>95</t>
  </si>
  <si>
    <t>552516945</t>
  </si>
  <si>
    <t>spojka SUPA MAXI DN80 č.9.4.4.80</t>
  </si>
  <si>
    <t>-2065170746</t>
  </si>
  <si>
    <t>4*1,01</t>
  </si>
  <si>
    <t>96</t>
  </si>
  <si>
    <t>877211118</t>
  </si>
  <si>
    <t>Montáž elektrozáslepek na vodovodním potrubí z PE trub d 63</t>
  </si>
  <si>
    <t>4605363</t>
  </si>
  <si>
    <t>97</t>
  </si>
  <si>
    <t>28615023</t>
  </si>
  <si>
    <t>elektrozáslepka SDR11 PE 100 PN16 D 63mm</t>
  </si>
  <si>
    <t>-72852695</t>
  </si>
  <si>
    <t>1*1,015</t>
  </si>
  <si>
    <t>98</t>
  </si>
  <si>
    <t>877211101</t>
  </si>
  <si>
    <t>Montáž elektrospojek na vodovodním potrubí z PE trub d 63</t>
  </si>
  <si>
    <t>654151263</t>
  </si>
  <si>
    <t>"elektrospojka" 2</t>
  </si>
  <si>
    <t>"elektroredukce" 1</t>
  </si>
  <si>
    <t>99</t>
  </si>
  <si>
    <t>28615972</t>
  </si>
  <si>
    <t>elektrospojka SDR11 PE 100 PN16 D 63mm</t>
  </si>
  <si>
    <t>-1195544839</t>
  </si>
  <si>
    <t>2*1,015</t>
  </si>
  <si>
    <t>100</t>
  </si>
  <si>
    <t>28614976</t>
  </si>
  <si>
    <t>elektroredukce PE 100 PN16 D 63-50mm</t>
  </si>
  <si>
    <t>1914275936</t>
  </si>
  <si>
    <t>101</t>
  </si>
  <si>
    <t>877241101</t>
  </si>
  <si>
    <t>Montáž elektrospojek na vodovodním potrubí z PE trub d 90</t>
  </si>
  <si>
    <t>1084680776</t>
  </si>
  <si>
    <t>"elektrospojka" 4</t>
  </si>
  <si>
    <t>102</t>
  </si>
  <si>
    <t>28615974</t>
  </si>
  <si>
    <t>elektrospojka SDR11 PE 100 PN16 D 90mm</t>
  </si>
  <si>
    <t>-69618244</t>
  </si>
  <si>
    <t>4*1,015</t>
  </si>
  <si>
    <t>103</t>
  </si>
  <si>
    <t>877251101</t>
  </si>
  <si>
    <t>Montáž elektrospojek na vodovodním potrubí z PE trub d 110</t>
  </si>
  <si>
    <t>-11465666</t>
  </si>
  <si>
    <t>104</t>
  </si>
  <si>
    <t>28615975</t>
  </si>
  <si>
    <t>elektrospojka SDR11 PE 100 PN16 D 110mm</t>
  </si>
  <si>
    <t>-1126141745</t>
  </si>
  <si>
    <t>105</t>
  </si>
  <si>
    <t>8912491112</t>
  </si>
  <si>
    <t>Montáž lemových nákružků na potrubí z jakýchkoli trub DN 63</t>
  </si>
  <si>
    <t>1042071302</t>
  </si>
  <si>
    <t>106</t>
  </si>
  <si>
    <t>28653133</t>
  </si>
  <si>
    <t>nákružek lemový PE 100 SDR11 63mm</t>
  </si>
  <si>
    <t>1256036731</t>
  </si>
  <si>
    <t>107</t>
  </si>
  <si>
    <t>28654365</t>
  </si>
  <si>
    <t>příruba volná k lemovému nákružku z polypropylénu 63</t>
  </si>
  <si>
    <t>1153729740</t>
  </si>
  <si>
    <t>108</t>
  </si>
  <si>
    <t>8912491111</t>
  </si>
  <si>
    <t>Montáž lemových nákružků na potrubí z jakýchkoli trub DN 80</t>
  </si>
  <si>
    <t>709248824</t>
  </si>
  <si>
    <t>109</t>
  </si>
  <si>
    <t>28653135</t>
  </si>
  <si>
    <t>nákružek lemový PE 100 SDR11 90mm</t>
  </si>
  <si>
    <t>1839823407</t>
  </si>
  <si>
    <t>110</t>
  </si>
  <si>
    <t>28654368</t>
  </si>
  <si>
    <t>příruba volná k lemovému nákružku z polypropylénu 90</t>
  </si>
  <si>
    <t>-1259388319</t>
  </si>
  <si>
    <t>111</t>
  </si>
  <si>
    <t>8912491113</t>
  </si>
  <si>
    <t>Montáž lemových nákružků na potrubí z jakýchkoli trub DN 100</t>
  </si>
  <si>
    <t>-1813097345</t>
  </si>
  <si>
    <t>112</t>
  </si>
  <si>
    <t>28653136</t>
  </si>
  <si>
    <t>nákružek lemový PE 100 SDR11 110mm</t>
  </si>
  <si>
    <t>486309956</t>
  </si>
  <si>
    <t>113</t>
  </si>
  <si>
    <t>28654410</t>
  </si>
  <si>
    <t>příruba volná k lemovému nákružku z polypropylénu 110</t>
  </si>
  <si>
    <t>-1242886171</t>
  </si>
  <si>
    <t>114</t>
  </si>
  <si>
    <t>891211112</t>
  </si>
  <si>
    <t>Montáž vodovodních šoupátek otevřený výkop DN 50</t>
  </si>
  <si>
    <t>1022183407</t>
  </si>
  <si>
    <t>115</t>
  </si>
  <si>
    <t>AVK.3150</t>
  </si>
  <si>
    <t>AVK šoupátko 3.1, DN 50, stavební délka F4, PN 10/16</t>
  </si>
  <si>
    <t>1485114013</t>
  </si>
  <si>
    <t>2*1,01</t>
  </si>
  <si>
    <t>116</t>
  </si>
  <si>
    <t>AVK.7551040</t>
  </si>
  <si>
    <t>AVK zemní teleskopická souprava 7.5, pro šoupě DN 40-50, rozsah 1,05-1,75 m</t>
  </si>
  <si>
    <t>1784479251</t>
  </si>
  <si>
    <t>117</t>
  </si>
  <si>
    <t>891241112</t>
  </si>
  <si>
    <t>Montáž vodovodních šoupátek otevřený výkop DN 80</t>
  </si>
  <si>
    <t>1221037970</t>
  </si>
  <si>
    <t>118</t>
  </si>
  <si>
    <t>AVK.3180</t>
  </si>
  <si>
    <t>AVK šoupátko 3.1, DN 80, stavební délka F4, PN 10/16</t>
  </si>
  <si>
    <t>-495305903</t>
  </si>
  <si>
    <t>119</t>
  </si>
  <si>
    <t>AVK.7551050</t>
  </si>
  <si>
    <t>AVK zemní teleskopická souprava 7.5, pro šoupě DN 65-80, rozsah 1,05-1,75 m</t>
  </si>
  <si>
    <t>100781256</t>
  </si>
  <si>
    <t>120</t>
  </si>
  <si>
    <t>891261112</t>
  </si>
  <si>
    <t>Montáž vodovodních šoupátek otevřený výkop DN 100</t>
  </si>
  <si>
    <t>-129528347</t>
  </si>
  <si>
    <t>121</t>
  </si>
  <si>
    <t>AVK.31100</t>
  </si>
  <si>
    <t>AVK šoupátko 3.1, DN 100, stavební délka F4, PN 10/16</t>
  </si>
  <si>
    <t>-1227317789</t>
  </si>
  <si>
    <t>122</t>
  </si>
  <si>
    <t>AVK.75510100</t>
  </si>
  <si>
    <t>AVK zemní teleskopická souprava 7.5, pro šoupě DN 100-150, rozsah 1,05-1,75 m</t>
  </si>
  <si>
    <t>1393682115</t>
  </si>
  <si>
    <t>123</t>
  </si>
  <si>
    <t>891247111</t>
  </si>
  <si>
    <t>Montáž hydrantů podzemních DN 80</t>
  </si>
  <si>
    <t>1713664163</t>
  </si>
  <si>
    <t>"zpětná montáž stávajícího hydrantu" 1</t>
  </si>
  <si>
    <t>124</t>
  </si>
  <si>
    <t>891247212</t>
  </si>
  <si>
    <t>Montáž hydrantů nadzemních DN 80</t>
  </si>
  <si>
    <t>1799043813</t>
  </si>
  <si>
    <t>125</t>
  </si>
  <si>
    <t>AVK.1263801500</t>
  </si>
  <si>
    <t>AVK hydrant nadzemní PREMIUM kr. 1,5m, DN80, PN16</t>
  </si>
  <si>
    <t>-410487777</t>
  </si>
  <si>
    <t>126</t>
  </si>
  <si>
    <t>5525064202</t>
  </si>
  <si>
    <t>hydrantová drenáž</t>
  </si>
  <si>
    <t>1161591028</t>
  </si>
  <si>
    <t>127</t>
  </si>
  <si>
    <t>899401113</t>
  </si>
  <si>
    <t>Osazení poklopů litinových hydrantových</t>
  </si>
  <si>
    <t>2132163197</t>
  </si>
  <si>
    <t>128</t>
  </si>
  <si>
    <t>42291452</t>
  </si>
  <si>
    <t>poklop litinový hydrantový DN 80</t>
  </si>
  <si>
    <t>-1648679586</t>
  </si>
  <si>
    <t>129</t>
  </si>
  <si>
    <t>42210052</t>
  </si>
  <si>
    <t>deska podkladová uličního poklopu litinového hydrantového</t>
  </si>
  <si>
    <t>1821442911</t>
  </si>
  <si>
    <t>130</t>
  </si>
  <si>
    <t>899401112</t>
  </si>
  <si>
    <t>Osazení poklopů litinových šoupátkových</t>
  </si>
  <si>
    <t>1562026697</t>
  </si>
  <si>
    <t>131</t>
  </si>
  <si>
    <t>42291352</t>
  </si>
  <si>
    <t>poklop litinový šoupátkový pro zemní soupravy osazení do terénu a do vozovky</t>
  </si>
  <si>
    <t>511142173</t>
  </si>
  <si>
    <t>132</t>
  </si>
  <si>
    <t>42210050</t>
  </si>
  <si>
    <t>deska podkladová uličního poklopu litinového šoupatového</t>
  </si>
  <si>
    <t>-780219266</t>
  </si>
  <si>
    <t>133</t>
  </si>
  <si>
    <t>892241111</t>
  </si>
  <si>
    <t>Tlaková zkouška vodou potrubí DN do 80</t>
  </si>
  <si>
    <t>-1952216970</t>
  </si>
  <si>
    <t>4+10+14</t>
  </si>
  <si>
    <t>134</t>
  </si>
  <si>
    <t>892271111</t>
  </si>
  <si>
    <t>Tlaková zkouška vodou potrubí DN 100 nebo 125</t>
  </si>
  <si>
    <t>-845727033</t>
  </si>
  <si>
    <t>135</t>
  </si>
  <si>
    <t>892233122</t>
  </si>
  <si>
    <t>Proplach a dezinfekce vodovodního potrubí DN od 40 do 70</t>
  </si>
  <si>
    <t>-1184167539</t>
  </si>
  <si>
    <t>4+10</t>
  </si>
  <si>
    <t>136</t>
  </si>
  <si>
    <t>892273122</t>
  </si>
  <si>
    <t>Proplach a dezinfekce vodovodního potrubí DN od 80 do 125</t>
  </si>
  <si>
    <t>1772914358</t>
  </si>
  <si>
    <t>14+8</t>
  </si>
  <si>
    <t>137</t>
  </si>
  <si>
    <t>892372111</t>
  </si>
  <si>
    <t>Zabezpečení konců potrubí DN do 300 při tlakových zkouškách vodou</t>
  </si>
  <si>
    <t>KUS</t>
  </si>
  <si>
    <t>411150843</t>
  </si>
  <si>
    <t>138</t>
  </si>
  <si>
    <t>890231851</t>
  </si>
  <si>
    <t>Bourání šachet z prostého betonu strojně obestavěného prostoru přes 1,5 do 3 m3</t>
  </si>
  <si>
    <t>-5050366</t>
  </si>
  <si>
    <t>"vybourání stávající šachty" 1,6*1,4*2,0</t>
  </si>
  <si>
    <t>139</t>
  </si>
  <si>
    <t>899102211</t>
  </si>
  <si>
    <t>Demontáž poklopů litinových nebo ocelových včetně rámů hmotnosti přes 50 do 100 kg</t>
  </si>
  <si>
    <t>-208574048</t>
  </si>
  <si>
    <t>"demontáž poklopu stáv. šachty" 1</t>
  </si>
  <si>
    <t>140</t>
  </si>
  <si>
    <t>899101211</t>
  </si>
  <si>
    <t>Demontáž poklopů litinových nebo ocelových včetně rámů hmotnosti do 50 kg</t>
  </si>
  <si>
    <t>2029791751</t>
  </si>
  <si>
    <t>"demontáž hydrantových poklopů" 2</t>
  </si>
  <si>
    <t>"demontáž šoupátkových poklopů" 10</t>
  </si>
  <si>
    <t>141</t>
  </si>
  <si>
    <t>891247812</t>
  </si>
  <si>
    <t>Demontáž hydrantů podzemních na potrubí DN 80</t>
  </si>
  <si>
    <t>-1139513723</t>
  </si>
  <si>
    <t>1+1</t>
  </si>
  <si>
    <t>142</t>
  </si>
  <si>
    <t>722211822</t>
  </si>
  <si>
    <t>Demontáž armatur přírubových se třemi přírubami DN přes 50 do 100</t>
  </si>
  <si>
    <t>-2131111979</t>
  </si>
  <si>
    <t>143</t>
  </si>
  <si>
    <t>899712111</t>
  </si>
  <si>
    <t>Orientační tabulky na zdivu</t>
  </si>
  <si>
    <t>285705542</t>
  </si>
  <si>
    <t>144</t>
  </si>
  <si>
    <t>899713111</t>
  </si>
  <si>
    <t>Orientační tabulky na sloupku betonovém nebo ocelovém</t>
  </si>
  <si>
    <t>1015187339</t>
  </si>
  <si>
    <t>145</t>
  </si>
  <si>
    <t>5534225001</t>
  </si>
  <si>
    <t>sloupek ocel pozinkovaný 1500 mm</t>
  </si>
  <si>
    <t>-163307755</t>
  </si>
  <si>
    <t>146</t>
  </si>
  <si>
    <t>8712411000</t>
  </si>
  <si>
    <t>Montáž vodiče nad potrubím ve výk.</t>
  </si>
  <si>
    <t>2098182527</t>
  </si>
  <si>
    <t>147</t>
  </si>
  <si>
    <t>3411101201</t>
  </si>
  <si>
    <t>kabel silový s Cu jádrem CYKY 6mm2</t>
  </si>
  <si>
    <t>1340974474</t>
  </si>
  <si>
    <t>celkem*1,13</t>
  </si>
  <si>
    <t>148</t>
  </si>
  <si>
    <t>899722114</t>
  </si>
  <si>
    <t>Krytí potrubí z plastů výstražnou fólií z PVC 40 cm</t>
  </si>
  <si>
    <t>309983283</t>
  </si>
  <si>
    <t>celkem*1,05</t>
  </si>
  <si>
    <t>Ostatní konstrukce a práce, bourání</t>
  </si>
  <si>
    <t>149</t>
  </si>
  <si>
    <t>916111122</t>
  </si>
  <si>
    <t>Osazení obruby z drobných kostek bez boční opěry do lože z betonu prostého</t>
  </si>
  <si>
    <t>495206483</t>
  </si>
  <si>
    <t>150</t>
  </si>
  <si>
    <t>58381007</t>
  </si>
  <si>
    <t>kostka štípaná dlažební žula drobná 8/10</t>
  </si>
  <si>
    <t>-1780716956</t>
  </si>
  <si>
    <t>(1*2,0)*0,10*0,20*1,02</t>
  </si>
  <si>
    <t>0,041*0,1 'Přepočtené koeficientem množství</t>
  </si>
  <si>
    <t>151</t>
  </si>
  <si>
    <t>916231212</t>
  </si>
  <si>
    <t>Osazení chodníkového obrubníku betonového stojatého bez boční opěry do lože z betonu prostého</t>
  </si>
  <si>
    <t>-1728907954</t>
  </si>
  <si>
    <t>152</t>
  </si>
  <si>
    <t>916241112</t>
  </si>
  <si>
    <t>Osazení obrubníku kamenného ležatého bez boční opěry do lože z betonu prostého</t>
  </si>
  <si>
    <t>554826078</t>
  </si>
  <si>
    <t>153</t>
  </si>
  <si>
    <t>919112213</t>
  </si>
  <si>
    <t>Řezání spár pro vytvoření komůrky š 10 mm hl 25 mm pro těsnící zálivku v živičném krytu</t>
  </si>
  <si>
    <t>-830450575</t>
  </si>
  <si>
    <t>"asfalt místní" (24,0*2)+(4*3,0)*9+(2*4,0+2*3,0)*2+(2*0,7)*10+(2*2,6*2*2,4)</t>
  </si>
  <si>
    <t>"asfalt chodník" 2*2,0</t>
  </si>
  <si>
    <t>154</t>
  </si>
  <si>
    <t>919122112</t>
  </si>
  <si>
    <t>Těsnění spár zálivkou za tepla pro komůrky š 10 mm hl 25 mm s těsnicím profilem</t>
  </si>
  <si>
    <t>-1033119574</t>
  </si>
  <si>
    <t>155</t>
  </si>
  <si>
    <t>919735111</t>
  </si>
  <si>
    <t>Řezání stávajícího živičného krytu hl do 50 mm</t>
  </si>
  <si>
    <t>-917665376</t>
  </si>
  <si>
    <t>(24,0*2)+(4*2,0)*9+(2*3,0+2*2,0)*2+(2*0,69)*10</t>
  </si>
  <si>
    <t>2*2,0</t>
  </si>
  <si>
    <t>156</t>
  </si>
  <si>
    <t>919735112</t>
  </si>
  <si>
    <t>Řezání stávajícího živičného krytu hl přes 50 do 100 mm</t>
  </si>
  <si>
    <t>-1920019612</t>
  </si>
  <si>
    <t>2*2,6+2*2,4</t>
  </si>
  <si>
    <t>157</t>
  </si>
  <si>
    <t>899132213</t>
  </si>
  <si>
    <t>Výměna (výšková úprava) poklopu vodovodního samonivelačního nebo pevného hydrantového</t>
  </si>
  <si>
    <t>721360353</t>
  </si>
  <si>
    <t>2+10</t>
  </si>
  <si>
    <t>158</t>
  </si>
  <si>
    <t>979024442</t>
  </si>
  <si>
    <t>Očištění vybouraných obrubníků a krajníků chodníkových</t>
  </si>
  <si>
    <t>-1907734070</t>
  </si>
  <si>
    <t>159</t>
  </si>
  <si>
    <t>979024443</t>
  </si>
  <si>
    <t>Očištění vybouraných obrubníků a krajníků silničních</t>
  </si>
  <si>
    <t>-153191752</t>
  </si>
  <si>
    <t>160</t>
  </si>
  <si>
    <t>979071122</t>
  </si>
  <si>
    <t>Očištění dlažebních kostek drobných s původním spárováním živičnou směsí nebo MC</t>
  </si>
  <si>
    <t>591716372</t>
  </si>
  <si>
    <t>1,0*2,0*0,10</t>
  </si>
  <si>
    <t>Přesun hmot</t>
  </si>
  <si>
    <t>161</t>
  </si>
  <si>
    <t>998276101</t>
  </si>
  <si>
    <t>Přesun hmot pro trubní vedení z trub z plastických hmot otevřený výkop</t>
  </si>
  <si>
    <t>-1895412888</t>
  </si>
  <si>
    <t>124,043-108,975</t>
  </si>
  <si>
    <t>997</t>
  </si>
  <si>
    <t>Přesun sutě</t>
  </si>
  <si>
    <t>162</t>
  </si>
  <si>
    <t>997221551</t>
  </si>
  <si>
    <t>Vodorovná doprava suti ze sypkých materiálů do 1 km</t>
  </si>
  <si>
    <t>-1647046777</t>
  </si>
  <si>
    <t>"odvoz suti na meziskládku" 69,358-0,816</t>
  </si>
  <si>
    <t>"odvoz suti na skládku určenou investorem" odvoz_suti</t>
  </si>
  <si>
    <t>163</t>
  </si>
  <si>
    <t>997221559</t>
  </si>
  <si>
    <t>Příplatek ZKD 1 km u vodorovné dopravy suti ze sypkých materiálů</t>
  </si>
  <si>
    <t>752074181</t>
  </si>
  <si>
    <t>"odvoz suti na skládku určenou investorem"</t>
  </si>
  <si>
    <t>odvoz_suti*10</t>
  </si>
  <si>
    <t>164</t>
  </si>
  <si>
    <t>997221611</t>
  </si>
  <si>
    <t>Nakládání suti na dopravní prostředky pro vodorovnou dopravu</t>
  </si>
  <si>
    <t>717910251</t>
  </si>
  <si>
    <t>"nakládámí suti - odvoz na meziskládku" odvoz_suti</t>
  </si>
  <si>
    <t>"nakládání suti - odvoz na skládku určenou investorem" odvoz_suti</t>
  </si>
  <si>
    <t>165</t>
  </si>
  <si>
    <t>9972215611</t>
  </si>
  <si>
    <t xml:space="preserve">Vodorovná  doprava a nakládání vybouraných armatur a potrubí</t>
  </si>
  <si>
    <t>114610324</t>
  </si>
  <si>
    <t>0,816</t>
  </si>
  <si>
    <t>166</t>
  </si>
  <si>
    <t>997221861</t>
  </si>
  <si>
    <t>Poplatek za uložení stavebního odpadu na recyklační skládce (skládkovné) z prostého betonu pod kódem 17 01 01</t>
  </si>
  <si>
    <t>430716425</t>
  </si>
  <si>
    <t>2,464</t>
  </si>
  <si>
    <t>167</t>
  </si>
  <si>
    <t>997221873</t>
  </si>
  <si>
    <t>Poplatek za uložení stavebního odpadu na recyklační skládce (skládkovné) zeminy a kamení zatříděného do Katalogu odpadů pod kódem 17 05 04</t>
  </si>
  <si>
    <t>1222905171</t>
  </si>
  <si>
    <t>odvoz_suti-2,464-27,071</t>
  </si>
  <si>
    <t>168</t>
  </si>
  <si>
    <t>997221875</t>
  </si>
  <si>
    <t>Poplatek za uložení stavebního odpadu na recyklační skládce (skládkovné) asfaltového bez obsahu dehtu zatříděného do Katalogu odpadů pod kódem 17 03 02</t>
  </si>
  <si>
    <t>-2086667016</t>
  </si>
  <si>
    <t>27,071</t>
  </si>
  <si>
    <t>998</t>
  </si>
  <si>
    <t>169</t>
  </si>
  <si>
    <t>998225111</t>
  </si>
  <si>
    <t>Přesun hmot pro pozemní komunikace s krytem z kamene, monolitickým betonovým nebo živičným</t>
  </si>
  <si>
    <t>-253678794</t>
  </si>
  <si>
    <t>108,975</t>
  </si>
  <si>
    <t>711</t>
  </si>
  <si>
    <t>Izolace proti vodě, vlhkosti a plynům</t>
  </si>
  <si>
    <t>170</t>
  </si>
  <si>
    <t>711491172</t>
  </si>
  <si>
    <t>Provedení izolace proti tlakové vodě vodorovné z textilií vrstva ochranná</t>
  </si>
  <si>
    <t>1478217186</t>
  </si>
  <si>
    <t xml:space="preserve">"štěrkový vsakovací prostor" </t>
  </si>
  <si>
    <t>2*(1,0*0,5)</t>
  </si>
  <si>
    <t>171</t>
  </si>
  <si>
    <t>69311198</t>
  </si>
  <si>
    <t>geotextilie netkaná separační, ochranná, filtrační, drenážní PES(70%)+PP(30%) 250g/m2</t>
  </si>
  <si>
    <t>674371490</t>
  </si>
  <si>
    <t>izolace_v*1,15</t>
  </si>
  <si>
    <t>172</t>
  </si>
  <si>
    <t>998711101</t>
  </si>
  <si>
    <t>Přesun hmot tonážní pro izolace proti vodě, vlhkosti a plynům v objektech výšky do 6 m</t>
  </si>
  <si>
    <t>581361431</t>
  </si>
  <si>
    <t>bednění</t>
  </si>
  <si>
    <t>10,288</t>
  </si>
  <si>
    <t>87,5</t>
  </si>
  <si>
    <t>KARI</t>
  </si>
  <si>
    <t>47,24</t>
  </si>
  <si>
    <t>5,25</t>
  </si>
  <si>
    <t>18,585</t>
  </si>
  <si>
    <t>93,473</t>
  </si>
  <si>
    <t>633,75</t>
  </si>
  <si>
    <t>80,5</t>
  </si>
  <si>
    <t>1.1.2 - Přepojení přípojek - řad S2</t>
  </si>
  <si>
    <t>369,2</t>
  </si>
  <si>
    <t>70,931</t>
  </si>
  <si>
    <t>18,498</t>
  </si>
  <si>
    <t>47,183</t>
  </si>
  <si>
    <t>39,86</t>
  </si>
  <si>
    <t>79,586</t>
  </si>
  <si>
    <t>32,403</t>
  </si>
  <si>
    <t>106,025</t>
  </si>
  <si>
    <t>zepráce_p</t>
  </si>
  <si>
    <t>70,221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</si>
  <si>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</si>
  <si>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</si>
  <si>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</si>
  <si>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</si>
  <si>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>111251101</t>
  </si>
  <si>
    <t>Odstranění křovin a stromů průměru kmene do 100 mm i s kořeny sklonu terénu do 1:5 z celkové plochy do 100 m2 strojně</t>
  </si>
  <si>
    <t>-1868669349</t>
  </si>
  <si>
    <t>3,0*2,0</t>
  </si>
  <si>
    <t>1299065213</t>
  </si>
  <si>
    <t xml:space="preserve">"asfalt místní"  (41,1*0,60)+(1,5*1,5)*17</t>
  </si>
  <si>
    <t>"asfalt chodník" (36,0*0,60)+(1,5*0,90)*15</t>
  </si>
  <si>
    <t>"beton" 0,50*0,60</t>
  </si>
  <si>
    <t>466425273</t>
  </si>
  <si>
    <t>"asfalt místní" (41,1*0,60)+(1,5*1,5)*17</t>
  </si>
  <si>
    <t>"asfalt chodník" (36,0*1,0)+(2,5*1,5)*15</t>
  </si>
  <si>
    <t>113107330</t>
  </si>
  <si>
    <t>Odstranění podkladu z betonu prostého tl do 100 mm strojně pl do 50 m2</t>
  </si>
  <si>
    <t>-115984002</t>
  </si>
  <si>
    <t>0,50*0,60</t>
  </si>
  <si>
    <t>113154353</t>
  </si>
  <si>
    <t>Frézování živičného krytu tl 50 mm pruh š přes 0,5 do 1 m pl přes 1000 do 10000 m2 s překážkami v trase</t>
  </si>
  <si>
    <t>-2129095306</t>
  </si>
  <si>
    <t>"asfalt místní" (41,1*1,0)+(2,5*2,5)*17</t>
  </si>
  <si>
    <t>-1660574947</t>
  </si>
  <si>
    <t>17*2,0</t>
  </si>
  <si>
    <t>296301591</t>
  </si>
  <si>
    <t>531425569</t>
  </si>
  <si>
    <t>"viz příloha D.1 Technická zpráva"</t>
  </si>
  <si>
    <t>17,0*2,0</t>
  </si>
  <si>
    <t>"vodoměrné šachty" 2*6</t>
  </si>
  <si>
    <t>4,4</t>
  </si>
  <si>
    <t>"vodoměrné šachty" 2*1</t>
  </si>
  <si>
    <t>-780326480</t>
  </si>
  <si>
    <t>12*0,60</t>
  </si>
  <si>
    <t>-1114432270</t>
  </si>
  <si>
    <t>3*0,60</t>
  </si>
  <si>
    <t>-219986101</t>
  </si>
  <si>
    <t>2*0,60</t>
  </si>
  <si>
    <t>40*0,60</t>
  </si>
  <si>
    <t>119002121</t>
  </si>
  <si>
    <t>Přechodová lávka délky do 2 m včetně zábradlí pro zabezpečení výkopu zřízení</t>
  </si>
  <si>
    <t>-1675822646</t>
  </si>
  <si>
    <t>119002122</t>
  </si>
  <si>
    <t>Přechodová lávka délky do 2 m včetně zábradlí pro zabezpečení výkopu odstranění</t>
  </si>
  <si>
    <t>691205673</t>
  </si>
  <si>
    <t>895908652</t>
  </si>
  <si>
    <t>87,5*2</t>
  </si>
  <si>
    <t>-1813251008</t>
  </si>
  <si>
    <t>(2*0,60*1,1)*12+(2*0,60*1,0)*40+(2*0,60*1,6)*5</t>
  </si>
  <si>
    <t>-1594815819</t>
  </si>
  <si>
    <t>"přepojení přípojek" 87,5*0,60*1,7</t>
  </si>
  <si>
    <t>-"tráva" 9,9*0,60*0,25</t>
  </si>
  <si>
    <t>-"asfalt místní" 41,1*0,60*0,40</t>
  </si>
  <si>
    <t>-"asfalt chodník" 36,0*0,60*0,35</t>
  </si>
  <si>
    <t>-"beton" 0,5*0,60*0,40</t>
  </si>
  <si>
    <t>zepráce_p*0,30</t>
  </si>
  <si>
    <t>499382572</t>
  </si>
  <si>
    <t>zepráce_p*0,70</t>
  </si>
  <si>
    <t>132254204</t>
  </si>
  <si>
    <t>Hloubení zapažených rýh š do 2000 mm v hornině třídy těžitelnosti I skupiny 3 objem do 500 m3</t>
  </si>
  <si>
    <t>"výkop na přepojení přípojky - rozšíření" (1,5*1,5*1,7-0,75*0,60*1,7)*17</t>
  </si>
  <si>
    <t>"výkop pro novou vodoměrnou šachtu" (1,9*2,2*2,0)*2</t>
  </si>
  <si>
    <t>"výkop na napojení na stávající vodovod" (1,5*1,5*1,7)*17</t>
  </si>
  <si>
    <t>-"tráva" ((1,5*1,5*0,25-0,75*0,60*0,25)*2)-(1,9*2,2*0,25)*2</t>
  </si>
  <si>
    <t>-"asfalt chodník" (1,5*1,5*0,35-0,75*0,60*0,35)*15</t>
  </si>
  <si>
    <t>-"asfalt místní" (1,5*1,5*0,40)*17</t>
  </si>
  <si>
    <t>132354204</t>
  </si>
  <si>
    <t>Hloubení zapažených rýh š do 2000 mm v hornině třídy těžitelnosti II skupiny 4 objem do 500 m3</t>
  </si>
  <si>
    <t>"přepojení přípojek" 87,5*1,7*2</t>
  </si>
  <si>
    <t>"výkop na přepojení přípojky - rozšíření" (4*1,5*1,7-2*0,75*1,7)*17</t>
  </si>
  <si>
    <t>"výkop pro vodoměrnou šachtu" (2*1,9+2*2,2)*2,0*2</t>
  </si>
  <si>
    <t>"výkop na napojení na stávající vodovod" (4*1,5*1,7)*17</t>
  </si>
  <si>
    <t>-507310500</t>
  </si>
  <si>
    <t>1798415419</t>
  </si>
  <si>
    <t>-1897841110</t>
  </si>
  <si>
    <t xml:space="preserve">"přepojení přípojek"  87,5*0,60*0,10</t>
  </si>
  <si>
    <t>"přepojení přípojek" (80,5*0,60*0,35)+(7,0*0,60*0,40)</t>
  </si>
  <si>
    <t>"vodoměrná šachta" (1,3*1,6*1,8)*2</t>
  </si>
  <si>
    <t>"vodoměrná šachta - deska" (1,5*1,8*0,20)*2</t>
  </si>
  <si>
    <t>"zásyp v komunikaci" (1,5*1,5*0,75)*17+(41,1*0,60*0,75)</t>
  </si>
  <si>
    <t>vytlač+štěrk_kom</t>
  </si>
  <si>
    <t>1938667845</t>
  </si>
  <si>
    <t>1506249547</t>
  </si>
  <si>
    <t>1692956693</t>
  </si>
  <si>
    <t>-1438098688</t>
  </si>
  <si>
    <t>468797686</t>
  </si>
  <si>
    <t>(zepráce_p+zepráce)-vytlač</t>
  </si>
  <si>
    <t xml:space="preserve">"přepojení přípojek" </t>
  </si>
  <si>
    <t>3,14*(0,032)^2/4*80,5</t>
  </si>
  <si>
    <t>3,14*(0,063)^2/4*7,0</t>
  </si>
  <si>
    <t>obsyp_- 0,087</t>
  </si>
  <si>
    <t>1527028015</t>
  </si>
  <si>
    <t>štěrk_kom*1,8</t>
  </si>
  <si>
    <t>-1857392564</t>
  </si>
  <si>
    <t>štěrk+loze_+štěrk_kom</t>
  </si>
  <si>
    <t>-1761444171</t>
  </si>
  <si>
    <t>"tráva" (9,9*2,0)+(2,9*3,2)*2+(0,5*1,5)*2</t>
  </si>
  <si>
    <t>-1881085148</t>
  </si>
  <si>
    <t>1060867637</t>
  </si>
  <si>
    <t>534067631</t>
  </si>
  <si>
    <t>-220979423</t>
  </si>
  <si>
    <t>183151111</t>
  </si>
  <si>
    <t>Hloubení jam pro výsadbu dřevin strojně v rovině nebo ve svahu do 1:5 obj jamky do 0,2 m3</t>
  </si>
  <si>
    <t>-1297203536</t>
  </si>
  <si>
    <t>10321100</t>
  </si>
  <si>
    <t>zahradní substrát pro výsadbu VL</t>
  </si>
  <si>
    <t>-1370108849</t>
  </si>
  <si>
    <t>0,125*10*0,50</t>
  </si>
  <si>
    <t>0,625*0,0625 'Přepočtené koeficientem množství</t>
  </si>
  <si>
    <t>184102112</t>
  </si>
  <si>
    <t>Výsadba dřeviny s balem D přes 0,2 do 0,3 m do jamky se zalitím v rovině a svahu do 1:5</t>
  </si>
  <si>
    <t>516654077</t>
  </si>
  <si>
    <t>026504421</t>
  </si>
  <si>
    <t>Zimostráz obecný 30-70 cm</t>
  </si>
  <si>
    <t>-848093117</t>
  </si>
  <si>
    <t>452311131</t>
  </si>
  <si>
    <t>Podkladní desky z betonu prostého bez zvýšených nároků na prostředí tř. C 12/15 otevřený výkop</t>
  </si>
  <si>
    <t>189546462</t>
  </si>
  <si>
    <t xml:space="preserve">"vodoměrná šachta" </t>
  </si>
  <si>
    <t>"podkladní deska" (2,1*2,4*0,20)*2</t>
  </si>
  <si>
    <t>"vrchní deska" ((1,9*2,2*0,20)-(0,6*0,6*0,20))*2</t>
  </si>
  <si>
    <t>452351111</t>
  </si>
  <si>
    <t>Bednění podkladních desek nebo sedlového lože pod potrubí, stoky a drobné objekty otevřený výkop zřízení</t>
  </si>
  <si>
    <t>-540678334</t>
  </si>
  <si>
    <t>(2*2,1+2*2,4)*0,20*2</t>
  </si>
  <si>
    <t>(2*1,9*2*2,2)*0,20*2</t>
  </si>
  <si>
    <t>452351112</t>
  </si>
  <si>
    <t>Bednění podkladních desek nebo sedlového lože pod potrubí, stoky a drobné objekty otevřený výkop odstranění</t>
  </si>
  <si>
    <t>-1022623314</t>
  </si>
  <si>
    <t>452368211</t>
  </si>
  <si>
    <t>Výztuž podkladních desek nebo bloků nebo pražců otevřený výkop ze svařovaných sítí Kari</t>
  </si>
  <si>
    <t>867233769</t>
  </si>
  <si>
    <t>"dno" (2,1*2,4)*2</t>
  </si>
  <si>
    <t>"stěny" ((1,9*1,8)*2+(2,2*1,8)*2)*2</t>
  </si>
  <si>
    <t>"deska" ((1,9*2,2)-(0,6*0,6))*2</t>
  </si>
  <si>
    <t>KARI*0,003</t>
  </si>
  <si>
    <t>1456244858</t>
  </si>
  <si>
    <t>"asfalt chodník" (36,0*0,6)+(1,5*0,9)*15</t>
  </si>
  <si>
    <t>564861011</t>
  </si>
  <si>
    <t>Podklad ze štěrkodrtě ŠD plochy do 100 m2 tl 200 mm</t>
  </si>
  <si>
    <t>2033839712</t>
  </si>
  <si>
    <t>2011750032</t>
  </si>
  <si>
    <t>-1468238895</t>
  </si>
  <si>
    <t>118741632</t>
  </si>
  <si>
    <t>589509534</t>
  </si>
  <si>
    <t>"asfalt chodník" (36,0*0,60)+(1,5*0,9)*15</t>
  </si>
  <si>
    <t>337652703</t>
  </si>
  <si>
    <t>1012678048</t>
  </si>
  <si>
    <t>-300400008</t>
  </si>
  <si>
    <t>-1323190013</t>
  </si>
  <si>
    <t>577144031</t>
  </si>
  <si>
    <t>Asfaltový beton vrstva obrusná ACO 11 (ABS) tl 50 mm š do 1,5 m z modifikovaného asfaltu</t>
  </si>
  <si>
    <t>-1912923212</t>
  </si>
  <si>
    <t>"asfalt místní" 41,1*1,0</t>
  </si>
  <si>
    <t>-974037641</t>
  </si>
  <si>
    <t>"asfalt místní" (2,5*2,5)*17</t>
  </si>
  <si>
    <t>581131115</t>
  </si>
  <si>
    <t>Kryt cementobetonový vozovek skupiny CB I tl 200 mm</t>
  </si>
  <si>
    <t>-453019002</t>
  </si>
  <si>
    <t>0,5*0,6</t>
  </si>
  <si>
    <t>-1612709780</t>
  </si>
  <si>
    <t>"přepojení přípojek" 80,5</t>
  </si>
  <si>
    <t>28613752</t>
  </si>
  <si>
    <t>-814812679</t>
  </si>
  <si>
    <t>871211141</t>
  </si>
  <si>
    <t>Montáž potrubí z PE100 RC SDR 11 otevřený výkop svařovaných na tupo d 63 x 5,8 mm</t>
  </si>
  <si>
    <t>-1113735450</t>
  </si>
  <si>
    <t>"přepojení přípojek" 7,0</t>
  </si>
  <si>
    <t>286135031</t>
  </si>
  <si>
    <t>potrubí vodovodní PE 63x5,8mm</t>
  </si>
  <si>
    <t>-637708111</t>
  </si>
  <si>
    <t>AVK.2110032</t>
  </si>
  <si>
    <t>Isiflo spojka přímá, typ 100, rozměr 32x32</t>
  </si>
  <si>
    <t>247280782</t>
  </si>
  <si>
    <t>16*1,01</t>
  </si>
  <si>
    <t>AVK.2110063</t>
  </si>
  <si>
    <t>Isiflo spojka přímá, typ 100, rozměr 63x63</t>
  </si>
  <si>
    <t>-1277497161</t>
  </si>
  <si>
    <t>891171321</t>
  </si>
  <si>
    <t>Montáž vodovodních šoupátek domovní přípojky se závitovými konci PN16 otevřený výkop G 5/4"</t>
  </si>
  <si>
    <t>-745048530</t>
  </si>
  <si>
    <t>3130002033</t>
  </si>
  <si>
    <t>VENTIL DOMOVNÍ 5/4" PE32 5.14</t>
  </si>
  <si>
    <t>1435652556</t>
  </si>
  <si>
    <t>891211321</t>
  </si>
  <si>
    <t>Montáž vodovodních šoupátek domovní přípojky se závitovými konci PN16 otevřený výkop G 2"</t>
  </si>
  <si>
    <t>1008445883</t>
  </si>
  <si>
    <t>3130002036</t>
  </si>
  <si>
    <t>VENTIL DOMOVNÍ 2"/PE63 5.14</t>
  </si>
  <si>
    <t>-2094431603</t>
  </si>
  <si>
    <t>9502050100031</t>
  </si>
  <si>
    <t>SOUPRAVA ZEMNÍ TELESKOPICKÁ PRO DOMOVNÍ PŘÍPOJKY</t>
  </si>
  <si>
    <t>1581547742</t>
  </si>
  <si>
    <t>891269111</t>
  </si>
  <si>
    <t>Montáž navrtávacích pasů na potrubí z jakýchkoli trub DN 100</t>
  </si>
  <si>
    <t>1133268941</t>
  </si>
  <si>
    <t>1+16</t>
  </si>
  <si>
    <t>AVK.8451101</t>
  </si>
  <si>
    <t>Navrtávací pas na PE potrubí, planžetový, typ 8.4.5,1DE 110/2"</t>
  </si>
  <si>
    <t>-1982633200</t>
  </si>
  <si>
    <t>AVK.8451102</t>
  </si>
  <si>
    <t>Navrtávací pas na PE potrubí, planžetový, typ 8.4.5,1 DE 110/5/4"</t>
  </si>
  <si>
    <t>1972520920</t>
  </si>
  <si>
    <t>899401111</t>
  </si>
  <si>
    <t>Osazení poklopů litinových ventilových</t>
  </si>
  <si>
    <t>640452685</t>
  </si>
  <si>
    <t>42291402</t>
  </si>
  <si>
    <t>poklop litinový ventilový</t>
  </si>
  <si>
    <t>-1856636596</t>
  </si>
  <si>
    <t>42210051</t>
  </si>
  <si>
    <t>deska podkladová uličního poklopu litinového ventilového</t>
  </si>
  <si>
    <t>-614233866</t>
  </si>
  <si>
    <t>1393548482</t>
  </si>
  <si>
    <t>"demontáž ventilových poklopů" 17</t>
  </si>
  <si>
    <t>7222118221</t>
  </si>
  <si>
    <t>Demontáž navrtávacího pasu</t>
  </si>
  <si>
    <t>838870321</t>
  </si>
  <si>
    <t>Tlaková zkouška vodou potrubí do 80</t>
  </si>
  <si>
    <t>487285989</t>
  </si>
  <si>
    <t xml:space="preserve">"viz.příloha D.1  Technická zpráva, příloha D.6 Uložení potrubí"</t>
  </si>
  <si>
    <t>899104112</t>
  </si>
  <si>
    <t>Osazení poklopů litinových, ocelových nebo železobetonových včetně rámů pro třídu zatížení D400, E600</t>
  </si>
  <si>
    <t>2075800840</t>
  </si>
  <si>
    <t>286619351</t>
  </si>
  <si>
    <t xml:space="preserve">poklop šachtový litinový  600x600 mm pro třídu zatížení D400 uzamykatelný s rámem a pantem</t>
  </si>
  <si>
    <t>1671938712</t>
  </si>
  <si>
    <t>893811213</t>
  </si>
  <si>
    <t>Osazení vodoměrné šachty hranaté z PP obetonované pro statické zatížení pl do 1,1 m2 hl přes 1,4 do 1,6 m</t>
  </si>
  <si>
    <t>589192427</t>
  </si>
  <si>
    <t>56230522</t>
  </si>
  <si>
    <t>šachta plastová vodoměrná hranatá k obetonování tl 8mm včetně výztuhy 1,2/1,2/1,6m</t>
  </si>
  <si>
    <t>-912568798</t>
  </si>
  <si>
    <t>893420103</t>
  </si>
  <si>
    <t>Osazení vodoměrné šachty z betonových dílců pojížděné pl do 2,5 m2 zákrytová deska</t>
  </si>
  <si>
    <t>1675959082</t>
  </si>
  <si>
    <t>CSB.0077470.URS</t>
  </si>
  <si>
    <t>Zákrytová deska pro vodoměrnou šachtu DN 1200x900, s otvorem DN 600, D400</t>
  </si>
  <si>
    <t>-96342308</t>
  </si>
  <si>
    <t>899620121</t>
  </si>
  <si>
    <t>Obetonování plastové šachty z polypropylenu betonem prostým tř. C 12/15 otevřený výkop</t>
  </si>
  <si>
    <t>-42399473</t>
  </si>
  <si>
    <t>((1,9*1,8)*2+(2,2*1,8)*2)*0,10*2</t>
  </si>
  <si>
    <t>899641111</t>
  </si>
  <si>
    <t>Bednění pro obetonování plastových šachet hranatých otevřený výkop zřízení</t>
  </si>
  <si>
    <t>-593112917</t>
  </si>
  <si>
    <t>((1,9*1,8)*2+(2,2*1,8)*2)*2</t>
  </si>
  <si>
    <t>899641112</t>
  </si>
  <si>
    <t>Bednění pro obetonování plastových šachet hranatých otevřený výkop odstranění</t>
  </si>
  <si>
    <t>930135911</t>
  </si>
  <si>
    <t>-2105589310</t>
  </si>
  <si>
    <t>1241358163</t>
  </si>
  <si>
    <t>(17,0*2,0)*0,10*0,20*1,02</t>
  </si>
  <si>
    <t>1646419277</t>
  </si>
  <si>
    <t>-1968284620</t>
  </si>
  <si>
    <t>238803932</t>
  </si>
  <si>
    <t>"asfalt místní" (41,1*2)+(4*2,5)*17</t>
  </si>
  <si>
    <t>"asfalt chodník" (36,0*2)+(2*1,5)*15</t>
  </si>
  <si>
    <t>627721162</t>
  </si>
  <si>
    <t>1869949196</t>
  </si>
  <si>
    <t>(41,1*2)+(36,0*2)+(2*0,9)*15</t>
  </si>
  <si>
    <t>919735122</t>
  </si>
  <si>
    <t>Řezání stávajícího betonového krytu hl přes 50 do 100 mm</t>
  </si>
  <si>
    <t>-560581429</t>
  </si>
  <si>
    <t>0,50*2</t>
  </si>
  <si>
    <t>1484346819</t>
  </si>
  <si>
    <t>-893534121</t>
  </si>
  <si>
    <t>168,045-136,231</t>
  </si>
  <si>
    <t>-1102358878</t>
  </si>
  <si>
    <t>"odvoz suti na meziskládku" 94,323-0,85</t>
  </si>
  <si>
    <t>-819059037</t>
  </si>
  <si>
    <t>-416211494</t>
  </si>
  <si>
    <t>327176314</t>
  </si>
  <si>
    <t>0,85</t>
  </si>
  <si>
    <t>Poplatek za uložení na recyklační skládce (skládkovné) stavebního odpadu z prostého betonu pod kódem 17 01 01</t>
  </si>
  <si>
    <t>-2139946536</t>
  </si>
  <si>
    <t>0,072</t>
  </si>
  <si>
    <t>-1381909484</t>
  </si>
  <si>
    <t>odvoz_suti-0,072-32,151</t>
  </si>
  <si>
    <t>1505058368</t>
  </si>
  <si>
    <t>32,151</t>
  </si>
  <si>
    <t>-1543369064</t>
  </si>
  <si>
    <t>136,231</t>
  </si>
  <si>
    <t>PSV</t>
  </si>
  <si>
    <t>Práce a dodávky PSV</t>
  </si>
  <si>
    <t>722</t>
  </si>
  <si>
    <t>Zdravotechnika - vnitřní vodovod</t>
  </si>
  <si>
    <t>722270102</t>
  </si>
  <si>
    <t>Sestava vodoměrová závitová G 1"</t>
  </si>
  <si>
    <t>soubor</t>
  </si>
  <si>
    <t>-1237323087</t>
  </si>
  <si>
    <t>998722101</t>
  </si>
  <si>
    <t>Přesun hmot tonážní pro vnitřní vodovod v objektech v do 6 m</t>
  </si>
  <si>
    <t>850438537</t>
  </si>
  <si>
    <t>0,004</t>
  </si>
  <si>
    <t>1.1.3 - Suchovod</t>
  </si>
  <si>
    <t>"viz.příloha D.1 Technická zpráva, příloha D.2.2 Schéma kladečského plánu - suchovod"</t>
  </si>
  <si>
    <t>"výřez na stávajícím potrubí pro napojení suchovodu na stávající řad"</t>
  </si>
  <si>
    <t>8502651211</t>
  </si>
  <si>
    <t>Výřez na potrubí vodovodní přípojky</t>
  </si>
  <si>
    <t>691735434</t>
  </si>
  <si>
    <t>"výřez na potrubí přípojky pro napojení suchovodu"</t>
  </si>
  <si>
    <t>8712411512</t>
  </si>
  <si>
    <t>Montáž potrubí z PE100 otevřený výkop svařovaných na tupo D 63 x 8,6 mm</t>
  </si>
  <si>
    <t>-1933343063</t>
  </si>
  <si>
    <t>"suchovod" 160,0</t>
  </si>
  <si>
    <t>28613755</t>
  </si>
  <si>
    <t>potrubí vodovodní PE LD (rPE) D 63x8,6mm</t>
  </si>
  <si>
    <t>1836772253</t>
  </si>
  <si>
    <t>-1070940296</t>
  </si>
  <si>
    <t>55253608</t>
  </si>
  <si>
    <t>přechod přírubový litinový PN10/40 FFR-kus dl 200mm DN 80/50</t>
  </si>
  <si>
    <t>-1843556530</t>
  </si>
  <si>
    <t>857262122</t>
  </si>
  <si>
    <t>Montáž litinových tvarovek jednoosých přírubových otevřený výkop DN 100</t>
  </si>
  <si>
    <t>-300339581</t>
  </si>
  <si>
    <t>55259815</t>
  </si>
  <si>
    <t>přechod přírubový tvárná litina dl 200mm DN 100/80</t>
  </si>
  <si>
    <t>663517192</t>
  </si>
  <si>
    <t>-384112265</t>
  </si>
  <si>
    <t>4+4</t>
  </si>
  <si>
    <t>HWL.810008000216</t>
  </si>
  <si>
    <t>PŘÍRUBA VNITŘNÍ ZÁVIT 80-2"</t>
  </si>
  <si>
    <t>-1017687916</t>
  </si>
  <si>
    <t xml:space="preserve"> 4*1,02</t>
  </si>
  <si>
    <t>55253660</t>
  </si>
  <si>
    <t>příruba zaslepovací litinová vodovodní PN10/40 X-kus DN 80</t>
  </si>
  <si>
    <t>1891903537</t>
  </si>
  <si>
    <t>857244122</t>
  </si>
  <si>
    <t>Montáž litinových tvarovek odbočných přírubových otevřený výkop DN 80</t>
  </si>
  <si>
    <t>-1758074755</t>
  </si>
  <si>
    <t xml:space="preserve"> 4</t>
  </si>
  <si>
    <t>55253510</t>
  </si>
  <si>
    <t>tvarovka přírubová litinová vodovodní s přírubovou odbočkou PN10/40 T-kus DN 80/80</t>
  </si>
  <si>
    <t>646297325</t>
  </si>
  <si>
    <t>1288734246</t>
  </si>
  <si>
    <t>552516946</t>
  </si>
  <si>
    <t>přírubová spojka SUPA MAXI DN50 č.9.4.5.50</t>
  </si>
  <si>
    <t>650329815</t>
  </si>
  <si>
    <t>552516947</t>
  </si>
  <si>
    <t>přírubová spojka SUPA MAXI DN80 č.9.4.5.80</t>
  </si>
  <si>
    <t>-1550666973</t>
  </si>
  <si>
    <t>AVK.2112063</t>
  </si>
  <si>
    <t>Isiflo koleno 90°, typ 120, rozměr 63x63</t>
  </si>
  <si>
    <t>-254494062</t>
  </si>
  <si>
    <t>1400838855</t>
  </si>
  <si>
    <t>9*1,01</t>
  </si>
  <si>
    <t>AVK.21110321</t>
  </si>
  <si>
    <t>Isiflo přechodka s vnějším závitem, typ 110, rozměr 32x1”</t>
  </si>
  <si>
    <t>1790615590</t>
  </si>
  <si>
    <t>20*1,01</t>
  </si>
  <si>
    <t>-955577521</t>
  </si>
  <si>
    <t>AVK.21110632</t>
  </si>
  <si>
    <t>Isiflo přechodka s vnějším závitem, typ 110, rozměr 63x2”</t>
  </si>
  <si>
    <t>-891034238</t>
  </si>
  <si>
    <t>AVK.211306332</t>
  </si>
  <si>
    <t>Isiflo T-kus redukovaný, typ 130, rozměr 63x32x63</t>
  </si>
  <si>
    <t>-1022172231</t>
  </si>
  <si>
    <t>10*1,01</t>
  </si>
  <si>
    <t>AVK.211256363</t>
  </si>
  <si>
    <t>Isiflo T-kus neredukovaný, typ 125, rozměr 63x63x63</t>
  </si>
  <si>
    <t>-1682877660</t>
  </si>
  <si>
    <t>31942669</t>
  </si>
  <si>
    <t>vsuvka mosaz 2"x2"</t>
  </si>
  <si>
    <t>239201222</t>
  </si>
  <si>
    <t>8791711111</t>
  </si>
  <si>
    <t xml:space="preserve">Přepojení stávající vodovodní přípojky </t>
  </si>
  <si>
    <t>-1422862626</t>
  </si>
  <si>
    <t>"přepojení stáv. přípojek na suchovod"</t>
  </si>
  <si>
    <t>8911731114</t>
  </si>
  <si>
    <t>Montáž kulového ventilu 1"</t>
  </si>
  <si>
    <t>1816415991</t>
  </si>
  <si>
    <t>6300032032151</t>
  </si>
  <si>
    <t>kulový ventil 1"</t>
  </si>
  <si>
    <t>-1855713490</t>
  </si>
  <si>
    <t>8911731113</t>
  </si>
  <si>
    <t>Montáž kulového ventilu 2"</t>
  </si>
  <si>
    <t>-678720849</t>
  </si>
  <si>
    <t>6300032032161</t>
  </si>
  <si>
    <t>kulový ventil 2"</t>
  </si>
  <si>
    <t>1702271872</t>
  </si>
  <si>
    <t xml:space="preserve"> 4*1,01</t>
  </si>
  <si>
    <t>8922331212</t>
  </si>
  <si>
    <t xml:space="preserve">Přesun a upravení suchovodu </t>
  </si>
  <si>
    <t>-1038339021</t>
  </si>
  <si>
    <t>"přesun a upravení suchovodu dle požadovaného úseku - montážní práce"</t>
  </si>
  <si>
    <t>"2x demontáž + 2x montáž"</t>
  </si>
  <si>
    <t>-2076095884</t>
  </si>
  <si>
    <t>"suchovod" 160</t>
  </si>
  <si>
    <t>1352965631</t>
  </si>
  <si>
    <t>1233223112</t>
  </si>
  <si>
    <t>2302100261</t>
  </si>
  <si>
    <t>Montáž ochrany suchovodu při přejezdech</t>
  </si>
  <si>
    <t>2143804256</t>
  </si>
  <si>
    <t>"zhotovení přejezdu přes suchovod"</t>
  </si>
  <si>
    <t>60511022</t>
  </si>
  <si>
    <t>řezivo jehličnaté středové smrk tl 33-100mm dl 2-3,5m</t>
  </si>
  <si>
    <t>-1503560081</t>
  </si>
  <si>
    <t>"přejezdy přes suchovod"</t>
  </si>
  <si>
    <t>(0,20*0,10*3,0)*2*8</t>
  </si>
  <si>
    <t>(0,3*0,05*3,0)*8</t>
  </si>
  <si>
    <t>548790451</t>
  </si>
  <si>
    <t>kotva pro střední zatížení se šestihrannou hlavou, PZ M20 dl 200mm</t>
  </si>
  <si>
    <t>572062899</t>
  </si>
  <si>
    <t>"přejezdy - ukotvení"</t>
  </si>
  <si>
    <t>(2*4)*8</t>
  </si>
  <si>
    <t>3824111111</t>
  </si>
  <si>
    <t>Nouzové zásobení pitnou vodou</t>
  </si>
  <si>
    <t>-979642339</t>
  </si>
  <si>
    <t xml:space="preserve">"viz. příloha D.1 Technická zpráva" </t>
  </si>
  <si>
    <t>"přistavení mobilní akumulační nádrže"</t>
  </si>
  <si>
    <t>"návoz pitné vody"</t>
  </si>
  <si>
    <t>2,172</t>
  </si>
  <si>
    <t xml:space="preserve">VRN - Vedlejší náklady stavby 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</si>
  <si>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</si>
  <si>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</si>
  <si>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</si>
  <si>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</si>
  <si>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</si>
  <si>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</si>
  <si>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</si>
  <si>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0133540001</t>
  </si>
  <si>
    <t>Dokumentace skutečného provedení stavby</t>
  </si>
  <si>
    <t>Kč</t>
  </si>
  <si>
    <t>1024</t>
  </si>
  <si>
    <t>1128145601</t>
  </si>
  <si>
    <t>0300010001</t>
  </si>
  <si>
    <t>Zařízení staveniště</t>
  </si>
  <si>
    <t>-1855421226</t>
  </si>
  <si>
    <t>0431140001</t>
  </si>
  <si>
    <t>Hutnící statické zkoušky</t>
  </si>
  <si>
    <t>1445026158</t>
  </si>
  <si>
    <t xml:space="preserve">"hutnící statické zkoušky" </t>
  </si>
  <si>
    <t>0452030001</t>
  </si>
  <si>
    <t>Kompletační činnost</t>
  </si>
  <si>
    <t>1053388328</t>
  </si>
  <si>
    <t>0710020001</t>
  </si>
  <si>
    <t>Provozně technické zabezpečení stavby</t>
  </si>
  <si>
    <t>-1641570992</t>
  </si>
  <si>
    <t>"provozně technické zabezpečení stavby"</t>
  </si>
  <si>
    <t>"zábory veřejného prostranství a zařízení stavenišě"</t>
  </si>
  <si>
    <t>"aktualizace stávajících vyjádření DOSS a vlastníků sítí"</t>
  </si>
  <si>
    <t xml:space="preserve">"informování vlastníků sousedních nemovitostí  a zajištění přístupu k nemovitostem v průběhu stavby"</t>
  </si>
  <si>
    <t>VRN1</t>
  </si>
  <si>
    <t>Průzkumné, geodetické a projektové práce</t>
  </si>
  <si>
    <t>0120020001</t>
  </si>
  <si>
    <t>Geodetické práce před výstavbou</t>
  </si>
  <si>
    <t>kpl</t>
  </si>
  <si>
    <t>-1814972046</t>
  </si>
  <si>
    <t>"Průzkumné geodetické a projektové práce"</t>
  </si>
  <si>
    <t>"Geodetické práce"</t>
  </si>
  <si>
    <t>"před výstavbou"</t>
  </si>
  <si>
    <t>123,5</t>
  </si>
  <si>
    <t>0120020002</t>
  </si>
  <si>
    <t>Geodetické práce při provádění stavby</t>
  </si>
  <si>
    <t>-1693823816</t>
  </si>
  <si>
    <t>"při provádění stavby"</t>
  </si>
  <si>
    <t>0120020003</t>
  </si>
  <si>
    <t>Geodetické práce po výstavbě</t>
  </si>
  <si>
    <t>-2117456517</t>
  </si>
  <si>
    <t>"po výstavbě"</t>
  </si>
  <si>
    <t>VRN3</t>
  </si>
  <si>
    <t>0344030001</t>
  </si>
  <si>
    <t>Dopravní značení na staveništi</t>
  </si>
  <si>
    <t>-2093032107</t>
  </si>
  <si>
    <t>"Dočasné dopravní opatření - komplet"</t>
  </si>
  <si>
    <t>0392030001</t>
  </si>
  <si>
    <t>Uvedení pozemků staveb do odpovídajícího stavu</t>
  </si>
  <si>
    <t>-1063092801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</si>
  <si>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</si>
  <si>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</si>
  <si>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</si>
  <si>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</si>
  <si>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</si>
  <si>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</si>
  <si>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1112609076</t>
  </si>
  <si>
    <t>VRN7</t>
  </si>
  <si>
    <t>Provozní vlivy</t>
  </si>
  <si>
    <t>0730020001</t>
  </si>
  <si>
    <t>Opatření pro bezproblémový pohyb chodců v centrech měst</t>
  </si>
  <si>
    <t>-1205384613</t>
  </si>
  <si>
    <t>"opatření pro bezproblémový pohyb chodců a přístupu do jednotlivých objektů"</t>
  </si>
  <si>
    <t>07300200011</t>
  </si>
  <si>
    <t>Informování vlastníků přilehlých nemovitostí při stavbě</t>
  </si>
  <si>
    <t>-503854797</t>
  </si>
  <si>
    <t>"Informování vlastníků přilehlých nemovitostí při stavbě"</t>
  </si>
  <si>
    <t>SEZNAM FIGUR</t>
  </si>
  <si>
    <t>Výměra</t>
  </si>
  <si>
    <t xml:space="preserve"> 1.1/ 1.1.1</t>
  </si>
  <si>
    <t>Použití figury:</t>
  </si>
  <si>
    <t>"přepojení řadu" 2*2,0+4,0</t>
  </si>
  <si>
    <t>"odbočka" 10,0</t>
  </si>
  <si>
    <t xml:space="preserve"> 1.1/ 1.1.2</t>
  </si>
  <si>
    <t xml:space="preserve"> 1.1/ 1.1.3</t>
  </si>
  <si>
    <t>PE_160</t>
  </si>
  <si>
    <t>"viz. příloha D.1 Technická zpráva, příloha D.3 Schema kladečského plánu - provozorní přepojení"</t>
  </si>
  <si>
    <t>"provizorní přepojení" 5*5,0</t>
  </si>
  <si>
    <t>"viz.příloha D.1 Technická zpráva, příloha D.4 Schéma kladečského plánu - suchovod"</t>
  </si>
  <si>
    <t>"provizorní přepojení přípojek na suchovod" 5,0*22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</si>
</sst>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OBNOVA – VODOVODNÍ ŘAD V UL. SOKOLSKÁ, OD Č.P. 1 PO Č.P. 5 (UOTEX) Z PE D110 - I. ETAPA  OD Č.P.108 AŽ PO ZASTÁVKU  MHD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Kerhartice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3. 7. 2024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ROUND(AS95+AS99,2)</f>
        <v>0</v>
      </c>
      <c r="AT94" s="115">
        <f>ROUND(SUM(AV94:AW94),2)</f>
        <v>0</v>
      </c>
      <c r="AU94" s="116">
        <f>ROUND(AU95+AU99,5)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ROUND(AZ95+AZ99,2)</f>
        <v>0</v>
      </c>
      <c r="BA94" s="115">
        <f>ROUND(BA95+BA99,2)</f>
        <v>0</v>
      </c>
      <c r="BB94" s="115">
        <f>ROUND(BB95+BB99,2)</f>
        <v>0</v>
      </c>
      <c r="BC94" s="115">
        <f>ROUND(BC95+BC99,2)</f>
        <v>0</v>
      </c>
      <c r="BD94" s="117">
        <f>ROUND(BD95+BD99,2)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'1.1.1 - Vodovodní řad S2'!J32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'1.1.1 - Vodovodní řad S2'!P132</f>
        <v>0</v>
      </c>
      <c r="AV96" s="139">
        <f>'1.1.1 - Vodovodní řad S2'!J35</f>
        <v>0</v>
      </c>
      <c r="AW96" s="139">
        <f>'1.1.1 - Vodovodní řad S2'!J36</f>
        <v>0</v>
      </c>
      <c r="AX96" s="139">
        <f>'1.1.1 - Vodovodní řad S2'!J37</f>
        <v>0</v>
      </c>
      <c r="AY96" s="139">
        <f>'1.1.1 - Vodovodní řad S2'!J38</f>
        <v>0</v>
      </c>
      <c r="AZ96" s="139">
        <f>'1.1.1 - Vodovodní řad S2'!F35</f>
        <v>0</v>
      </c>
      <c r="BA96" s="139">
        <f>'1.1.1 - Vodovodní řad S2'!F36</f>
        <v>0</v>
      </c>
      <c r="BB96" s="139">
        <f>'1.1.1 - Vodovodní řad S2'!F37</f>
        <v>0</v>
      </c>
      <c r="BC96" s="139">
        <f>'1.1.1 - Vodovodní řad S2'!F38</f>
        <v>0</v>
      </c>
      <c r="BD96" s="141">
        <f>'1.1.1 - Vodovodní řad S2'!F39</f>
        <v>0</v>
      </c>
      <c r="BE96" s="4"/>
      <c r="BT96" s="142" t="s">
        <v>85</v>
      </c>
      <c r="BV96" s="142" t="s">
        <v>78</v>
      </c>
      <c r="BW96" s="142" t="s">
        <v>89</v>
      </c>
      <c r="BX96" s="142" t="s">
        <v>84</v>
      </c>
      <c r="CL96" s="142" t="s">
        <v>90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'1.1.2 - Přepojení přípoje...'!J32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'1.1.2 - Přepojení přípoje...'!P131</f>
        <v>0</v>
      </c>
      <c r="AV97" s="139">
        <f>'1.1.2 - Přepojení přípoje...'!J35</f>
        <v>0</v>
      </c>
      <c r="AW97" s="139">
        <f>'1.1.2 - Přepojení přípoje...'!J36</f>
        <v>0</v>
      </c>
      <c r="AX97" s="139">
        <f>'1.1.2 - Přepojení přípoje...'!J37</f>
        <v>0</v>
      </c>
      <c r="AY97" s="139">
        <f>'1.1.2 - Přepojení přípoje...'!J38</f>
        <v>0</v>
      </c>
      <c r="AZ97" s="139">
        <f>'1.1.2 - Přepojení přípoje...'!F35</f>
        <v>0</v>
      </c>
      <c r="BA97" s="139">
        <f>'1.1.2 - Přepojení přípoje...'!F36</f>
        <v>0</v>
      </c>
      <c r="BB97" s="139">
        <f>'1.1.2 - Přepojení přípoje...'!F37</f>
        <v>0</v>
      </c>
      <c r="BC97" s="139">
        <f>'1.1.2 - Přepojení přípoje...'!F38</f>
        <v>0</v>
      </c>
      <c r="BD97" s="141">
        <f>'1.1.2 - Přepojení přípoje...'!F39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90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'1.1.3 - Suchovod'!J32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'1.1.3 - Suchovod'!P124</f>
        <v>0</v>
      </c>
      <c r="AV98" s="139">
        <f>'1.1.3 - Suchovod'!J35</f>
        <v>0</v>
      </c>
      <c r="AW98" s="139">
        <f>'1.1.3 - Suchovod'!J36</f>
        <v>0</v>
      </c>
      <c r="AX98" s="139">
        <f>'1.1.3 - Suchovod'!J37</f>
        <v>0</v>
      </c>
      <c r="AY98" s="139">
        <f>'1.1.3 - Suchovod'!J38</f>
        <v>0</v>
      </c>
      <c r="AZ98" s="139">
        <f>'1.1.3 - Suchovod'!F35</f>
        <v>0</v>
      </c>
      <c r="BA98" s="139">
        <f>'1.1.3 - Suchovod'!F36</f>
        <v>0</v>
      </c>
      <c r="BB98" s="139">
        <f>'1.1.3 - Suchovod'!F37</f>
        <v>0</v>
      </c>
      <c r="BC98" s="139">
        <f>'1.1.3 - Suchovod'!F38</f>
        <v>0</v>
      </c>
      <c r="BD98" s="141">
        <f>'1.1.3 - Suchovod'!F39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90</v>
      </c>
    </row>
    <row r="99" s="7" customFormat="1" ht="16.5" customHeight="1">
      <c r="A99" s="133" t="s">
        <v>86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'VRN - Vedlejší náklady st...'!J30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99</v>
      </c>
      <c r="AR99" s="127"/>
      <c r="AS99" s="143">
        <v>0</v>
      </c>
      <c r="AT99" s="144">
        <f>ROUND(SUM(AV99:AW99),2)</f>
        <v>0</v>
      </c>
      <c r="AU99" s="145">
        <f>'VRN - Vedlejší náklady st...'!P122</f>
        <v>0</v>
      </c>
      <c r="AV99" s="144">
        <f>'VRN - Vedlejší náklady st...'!J33</f>
        <v>0</v>
      </c>
      <c r="AW99" s="144">
        <f>'VRN - Vedlejší náklady st...'!J34</f>
        <v>0</v>
      </c>
      <c r="AX99" s="144">
        <f>'VRN - Vedlejší náklady st...'!J35</f>
        <v>0</v>
      </c>
      <c r="AY99" s="144">
        <f>'VRN - Vedlejší náklady st...'!J36</f>
        <v>0</v>
      </c>
      <c r="AZ99" s="144">
        <f>'VRN - Vedlejší náklady st...'!F33</f>
        <v>0</v>
      </c>
      <c r="BA99" s="144">
        <f>'VRN - Vedlejší náklady st...'!F34</f>
        <v>0</v>
      </c>
      <c r="BB99" s="144">
        <f>'VRN - Vedlejší náklady st...'!F35</f>
        <v>0</v>
      </c>
      <c r="BC99" s="144">
        <f>'VRN - Vedlejší náklady st...'!F36</f>
        <v>0</v>
      </c>
      <c r="BD99" s="146">
        <f>'VRN - Vedlejší náklady st...'!F37</f>
        <v>0</v>
      </c>
      <c r="BE99" s="7"/>
      <c r="BT99" s="132" t="s">
        <v>83</v>
      </c>
      <c r="BV99" s="132" t="s">
        <v>78</v>
      </c>
      <c r="BW99" s="132" t="s">
        <v>100</v>
      </c>
      <c r="BX99" s="132" t="s">
        <v>5</v>
      </c>
      <c r="CL99" s="132" t="s">
        <v>1</v>
      </c>
      <c r="CM99" s="132" t="s">
        <v>85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hWLyv/d4UCaVDQEwh5Umz0vshJhZ45kknHunaP4hUXSwLDFq+SCF3awTDQh+WsibONXww9bjFP9sUFuXecJ07g==" hashValue="mmsMq2jiTlyj6OHjsENro7VnNQwvItI3YRXA5G6m2TKmdByjvp4zAtjPGOXM3mTobIYuU0flaHzzwFGAOYA65w==" algorithmName="SHA-512" password="CC35"/>
  <mergeCells count="5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.1.1 - Vodovodní řad S2'!C2" display="/"/>
    <hyperlink ref="A97" location="'1.1.2 - Přepojení přípoje...'!C2" display="/"/>
    <hyperlink ref="A98" location="'1.1.3 - Suchovod'!C2" display="/"/>
    <hyperlink ref="A99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7" t="s">
        <v>101</v>
      </c>
      <c r="BA2" s="147" t="s">
        <v>102</v>
      </c>
      <c r="BB2" s="147" t="s">
        <v>1</v>
      </c>
      <c r="BC2" s="147" t="s">
        <v>103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104</v>
      </c>
      <c r="BA3" s="147" t="s">
        <v>1</v>
      </c>
      <c r="BB3" s="147" t="s">
        <v>1</v>
      </c>
      <c r="BC3" s="147" t="s">
        <v>105</v>
      </c>
      <c r="BD3" s="147" t="s">
        <v>85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  <c r="AZ4" s="147" t="s">
        <v>107</v>
      </c>
      <c r="BA4" s="147" t="s">
        <v>1</v>
      </c>
      <c r="BB4" s="147" t="s">
        <v>1</v>
      </c>
      <c r="BC4" s="147" t="s">
        <v>83</v>
      </c>
      <c r="BD4" s="147" t="s">
        <v>85</v>
      </c>
    </row>
    <row r="5" s="1" customFormat="1" ht="6.96" customHeight="1">
      <c r="B5" s="21"/>
      <c r="L5" s="21"/>
      <c r="AZ5" s="147" t="s">
        <v>108</v>
      </c>
      <c r="BA5" s="147" t="s">
        <v>102</v>
      </c>
      <c r="BB5" s="147" t="s">
        <v>1</v>
      </c>
      <c r="BC5" s="147" t="s">
        <v>109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110</v>
      </c>
      <c r="BA6" s="147" t="s">
        <v>102</v>
      </c>
      <c r="BB6" s="147" t="s">
        <v>1</v>
      </c>
      <c r="BC6" s="147" t="s">
        <v>111</v>
      </c>
      <c r="BD6" s="147" t="s">
        <v>85</v>
      </c>
    </row>
    <row r="7" s="1" customFormat="1" ht="39.75" customHeight="1">
      <c r="B7" s="21"/>
      <c r="E7" s="153" t="str">
        <f>'Rekapitulace stavby'!K6</f>
        <v xml:space="preserve">OBNOVA – VODOVODNÍ ŘAD V UL. SOKOLSKÁ, OD Č.P. 1 PO Č.P. 5 (UOTEX) Z PE D110 - I. ETAPA  OD Č.P.108 AŽ PO ZASTÁVKU  MHD</v>
      </c>
      <c r="F7" s="152"/>
      <c r="G7" s="152"/>
      <c r="H7" s="152"/>
      <c r="L7" s="21"/>
      <c r="AZ7" s="147" t="s">
        <v>112</v>
      </c>
      <c r="BA7" s="147" t="s">
        <v>1</v>
      </c>
      <c r="BB7" s="147" t="s">
        <v>1</v>
      </c>
      <c r="BC7" s="147" t="s">
        <v>113</v>
      </c>
      <c r="BD7" s="147" t="s">
        <v>85</v>
      </c>
    </row>
    <row r="8" s="1" customFormat="1" ht="12" customHeight="1">
      <c r="B8" s="21"/>
      <c r="D8" s="152" t="s">
        <v>114</v>
      </c>
      <c r="L8" s="21"/>
      <c r="AZ8" s="147" t="s">
        <v>115</v>
      </c>
      <c r="BA8" s="147" t="s">
        <v>1</v>
      </c>
      <c r="BB8" s="147" t="s">
        <v>1</v>
      </c>
      <c r="BC8" s="147" t="s">
        <v>116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118</v>
      </c>
      <c r="BA9" s="147" t="s">
        <v>1</v>
      </c>
      <c r="BB9" s="147" t="s">
        <v>1</v>
      </c>
      <c r="BC9" s="147" t="s">
        <v>119</v>
      </c>
      <c r="BD9" s="147" t="s">
        <v>85</v>
      </c>
    </row>
    <row r="10" s="2" customFormat="1" ht="12" customHeight="1">
      <c r="A10" s="39"/>
      <c r="B10" s="45"/>
      <c r="C10" s="39"/>
      <c r="D10" s="152" t="s">
        <v>120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121</v>
      </c>
      <c r="BA10" s="147" t="s">
        <v>1</v>
      </c>
      <c r="BB10" s="147" t="s">
        <v>1</v>
      </c>
      <c r="BC10" s="147" t="s">
        <v>122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124</v>
      </c>
      <c r="BA11" s="147" t="s">
        <v>1</v>
      </c>
      <c r="BB11" s="147" t="s">
        <v>1</v>
      </c>
      <c r="BC11" s="147" t="s">
        <v>125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126</v>
      </c>
      <c r="BA12" s="147" t="s">
        <v>1</v>
      </c>
      <c r="BB12" s="147" t="s">
        <v>1</v>
      </c>
      <c r="BC12" s="147" t="s">
        <v>127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128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129</v>
      </c>
      <c r="BA13" s="147" t="s">
        <v>1</v>
      </c>
      <c r="BB13" s="147" t="s">
        <v>1</v>
      </c>
      <c r="BC13" s="147" t="s">
        <v>130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131</v>
      </c>
      <c r="BA14" s="147" t="s">
        <v>1</v>
      </c>
      <c r="BB14" s="147" t="s">
        <v>1</v>
      </c>
      <c r="BC14" s="147" t="s">
        <v>132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133</v>
      </c>
      <c r="BA15" s="147" t="s">
        <v>134</v>
      </c>
      <c r="BB15" s="147" t="s">
        <v>1</v>
      </c>
      <c r="BC15" s="147" t="s">
        <v>135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136</v>
      </c>
      <c r="BA16" s="147" t="s">
        <v>1</v>
      </c>
      <c r="BB16" s="147" t="s">
        <v>1</v>
      </c>
      <c r="BC16" s="147" t="s">
        <v>137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138</v>
      </c>
      <c r="BA17" s="147" t="s">
        <v>1</v>
      </c>
      <c r="BB17" s="147" t="s">
        <v>1</v>
      </c>
      <c r="BC17" s="147" t="s">
        <v>139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140</v>
      </c>
      <c r="BA18" s="147" t="s">
        <v>1</v>
      </c>
      <c r="BB18" s="147" t="s">
        <v>1</v>
      </c>
      <c r="BC18" s="147" t="s">
        <v>141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142</v>
      </c>
      <c r="BA19" s="147" t="s">
        <v>1</v>
      </c>
      <c r="BB19" s="147" t="s">
        <v>1</v>
      </c>
      <c r="BC19" s="147" t="s">
        <v>143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144</v>
      </c>
      <c r="BA20" s="147" t="s">
        <v>145</v>
      </c>
      <c r="BB20" s="147" t="s">
        <v>1</v>
      </c>
      <c r="BC20" s="147" t="s">
        <v>146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147</v>
      </c>
      <c r="BA21" s="147" t="s">
        <v>1</v>
      </c>
      <c r="BB21" s="147" t="s">
        <v>1</v>
      </c>
      <c r="BC21" s="147" t="s">
        <v>148</v>
      </c>
      <c r="BD21" s="147" t="s">
        <v>85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149</v>
      </c>
      <c r="BA22" s="147" t="s">
        <v>1</v>
      </c>
      <c r="BB22" s="147" t="s">
        <v>1</v>
      </c>
      <c r="BC22" s="147" t="s">
        <v>150</v>
      </c>
      <c r="BD22" s="147" t="s">
        <v>85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151</v>
      </c>
      <c r="BA23" s="147" t="s">
        <v>1</v>
      </c>
      <c r="BB23" s="147" t="s">
        <v>1</v>
      </c>
      <c r="BC23" s="147" t="s">
        <v>152</v>
      </c>
      <c r="BD23" s="147" t="s">
        <v>85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7" t="s">
        <v>153</v>
      </c>
      <c r="BA24" s="147" t="s">
        <v>1</v>
      </c>
      <c r="BB24" s="147" t="s">
        <v>1</v>
      </c>
      <c r="BC24" s="147" t="s">
        <v>154</v>
      </c>
      <c r="BD24" s="147" t="s">
        <v>85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7" t="s">
        <v>155</v>
      </c>
      <c r="BA25" s="147" t="s">
        <v>1</v>
      </c>
      <c r="BB25" s="147" t="s">
        <v>1</v>
      </c>
      <c r="BC25" s="147" t="s">
        <v>156</v>
      </c>
      <c r="BD25" s="147" t="s">
        <v>85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7" t="s">
        <v>157</v>
      </c>
      <c r="BA26" s="147" t="s">
        <v>1</v>
      </c>
      <c r="BB26" s="147" t="s">
        <v>1</v>
      </c>
      <c r="BC26" s="147" t="s">
        <v>158</v>
      </c>
      <c r="BD26" s="147" t="s">
        <v>85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ROUND((SUM(BE132:BE730)),  2)</f>
        <v>0</v>
      </c>
      <c r="G35" s="39"/>
      <c r="H35" s="39"/>
      <c r="I35" s="166">
        <v>0.20999999999999999</v>
      </c>
      <c r="J35" s="165">
        <f>ROUND(((SUM(BE132:BE730))*I35),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ROUND((SUM(BF132:BF730)),  2)</f>
        <v>0</v>
      </c>
      <c r="G36" s="39"/>
      <c r="H36" s="39"/>
      <c r="I36" s="166">
        <v>0.12</v>
      </c>
      <c r="J36" s="165">
        <f>ROUND(((SUM(BF132:BF730))*I36),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ROUND((SUM(BG132:BG730)),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ROUND((SUM(BH132:BH730)),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ROUND((SUM(BI132:BI730)),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9.75" customHeight="1">
      <c r="A85" s="39"/>
      <c r="B85" s="40"/>
      <c r="C85" s="41"/>
      <c r="D85" s="41"/>
      <c r="E85" s="185" t="str">
        <f>E7</f>
        <v xml:space="preserve">OBNOVA – VODOVODNÍ ŘAD V UL. SOKOLSKÁ, OD Č.P. 1 PO Č.P. 5 (UOTEX) Z PE D110 - I. ETAPA  OD Č.P.108 AŽ PO ZASTÁVKU  MHD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1.1.1 - Vodovodní řad S2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3. 7. 2024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162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165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166</v>
      </c>
      <c r="E101" s="198"/>
      <c r="F101" s="198"/>
      <c r="G101" s="198"/>
      <c r="H101" s="198"/>
      <c r="I101" s="198"/>
      <c r="J101" s="199">
        <f>J347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167</v>
      </c>
      <c r="E102" s="198"/>
      <c r="F102" s="198"/>
      <c r="G102" s="198"/>
      <c r="H102" s="198"/>
      <c r="I102" s="198"/>
      <c r="J102" s="199">
        <f>J351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168</v>
      </c>
      <c r="E103" s="198"/>
      <c r="F103" s="198"/>
      <c r="G103" s="198"/>
      <c r="H103" s="198"/>
      <c r="I103" s="198"/>
      <c r="J103" s="199">
        <f>J356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169</v>
      </c>
      <c r="E104" s="198"/>
      <c r="F104" s="198"/>
      <c r="G104" s="198"/>
      <c r="H104" s="198"/>
      <c r="I104" s="198"/>
      <c r="J104" s="199">
        <f>J367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170</v>
      </c>
      <c r="E105" s="198"/>
      <c r="F105" s="198"/>
      <c r="G105" s="198"/>
      <c r="H105" s="198"/>
      <c r="I105" s="198"/>
      <c r="J105" s="199">
        <f>J401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171</v>
      </c>
      <c r="E106" s="198"/>
      <c r="F106" s="198"/>
      <c r="G106" s="198"/>
      <c r="H106" s="198"/>
      <c r="I106" s="198"/>
      <c r="J106" s="199">
        <f>J655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172</v>
      </c>
      <c r="E107" s="198"/>
      <c r="F107" s="198"/>
      <c r="G107" s="198"/>
      <c r="H107" s="198"/>
      <c r="I107" s="198"/>
      <c r="J107" s="199">
        <f>J696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173</v>
      </c>
      <c r="E108" s="193"/>
      <c r="F108" s="193"/>
      <c r="G108" s="193"/>
      <c r="H108" s="193"/>
      <c r="I108" s="193"/>
      <c r="J108" s="194">
        <f>J699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174</v>
      </c>
      <c r="E109" s="193"/>
      <c r="F109" s="193"/>
      <c r="G109" s="193"/>
      <c r="H109" s="193"/>
      <c r="I109" s="193"/>
      <c r="J109" s="194">
        <f>J719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175</v>
      </c>
      <c r="E110" s="193"/>
      <c r="F110" s="193"/>
      <c r="G110" s="193"/>
      <c r="H110" s="193"/>
      <c r="I110" s="193"/>
      <c r="J110" s="194">
        <f>J722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176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9.75" customHeight="1">
      <c r="A120" s="39"/>
      <c r="B120" s="40"/>
      <c r="C120" s="41"/>
      <c r="D120" s="41"/>
      <c r="E120" s="185" t="str">
        <f>E7</f>
        <v xml:space="preserve">OBNOVA – VODOVODNÍ ŘAD V UL. SOKOLSKÁ, OD Č.P. 1 PO Č.P. 5 (UOTEX) Z PE D110 - I. ETAPA  OD Č.P.108 AŽ PO ZASTÁVKU  MHD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114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117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1.1.1 - Vodovodní řad S2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Kerhartice</v>
      </c>
      <c r="G126" s="41"/>
      <c r="H126" s="41"/>
      <c r="I126" s="33" t="s">
        <v>22</v>
      </c>
      <c r="J126" s="80" t="str">
        <f>IF(J14="","",J14)</f>
        <v>3. 7. 2024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30</v>
      </c>
      <c r="J128" s="37" t="str">
        <f>E23</f>
        <v>Ing. Pravec František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Kašparová Věra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177</v>
      </c>
      <c r="D131" s="204" t="s">
        <v>61</v>
      </c>
      <c r="E131" s="204" t="s">
        <v>57</v>
      </c>
      <c r="F131" s="204" t="s">
        <v>58</v>
      </c>
      <c r="G131" s="204" t="s">
        <v>178</v>
      </c>
      <c r="H131" s="204" t="s">
        <v>179</v>
      </c>
      <c r="I131" s="204" t="s">
        <v>180</v>
      </c>
      <c r="J131" s="204" t="s">
        <v>161</v>
      </c>
      <c r="K131" s="205" t="s">
        <v>181</v>
      </c>
      <c r="L131" s="206"/>
      <c r="M131" s="101" t="s">
        <v>1</v>
      </c>
      <c r="N131" s="102" t="s">
        <v>40</v>
      </c>
      <c r="O131" s="102" t="s">
        <v>182</v>
      </c>
      <c r="P131" s="102" t="s">
        <v>183</v>
      </c>
      <c r="Q131" s="102" t="s">
        <v>184</v>
      </c>
      <c r="R131" s="102" t="s">
        <v>185</v>
      </c>
      <c r="S131" s="102" t="s">
        <v>186</v>
      </c>
      <c r="T131" s="103" t="s">
        <v>187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188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P133+P699+P719+P722</f>
        <v>0</v>
      </c>
      <c r="Q132" s="105"/>
      <c r="R132" s="209">
        <f>R133+R699+R719+R722</f>
        <v>124.04310360000001</v>
      </c>
      <c r="S132" s="105"/>
      <c r="T132" s="210">
        <f>T133+T699+T719+T722</f>
        <v>69.358139999999992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163</v>
      </c>
      <c r="BK132" s="211">
        <f>BK133+BK699+BK719+BK722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189</v>
      </c>
      <c r="F133" s="215" t="s">
        <v>190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P134+P347+P351+P356+P367+P401+P655+P696</f>
        <v>0</v>
      </c>
      <c r="Q133" s="220"/>
      <c r="R133" s="221">
        <f>R134+R347+R351+R356+R367+R401+R655+R696</f>
        <v>124.04281610000001</v>
      </c>
      <c r="S133" s="220"/>
      <c r="T133" s="222">
        <f>T134+T347+T351+T356+T367+T401+T655+T696</f>
        <v>69.358139999999992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191</v>
      </c>
      <c r="BK133" s="225">
        <f>BK134+BK347+BK351+BK356+BK367+BK401+BK655+BK696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192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SUM(P135:P346)</f>
        <v>0</v>
      </c>
      <c r="Q134" s="220"/>
      <c r="R134" s="221">
        <f>SUM(R135:R346)</f>
        <v>0.60132592000000007</v>
      </c>
      <c r="S134" s="220"/>
      <c r="T134" s="222">
        <f>SUM(T135:T346)</f>
        <v>64.27852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191</v>
      </c>
      <c r="BK134" s="225">
        <f>SUM(BK135:BK346)</f>
        <v>0</v>
      </c>
    </row>
    <row r="135" s="2" customFormat="1" ht="33" customHeight="1">
      <c r="A135" s="39"/>
      <c r="B135" s="40"/>
      <c r="C135" s="228" t="s">
        <v>83</v>
      </c>
      <c r="D135" s="228" t="s">
        <v>193</v>
      </c>
      <c r="E135" s="229" t="s">
        <v>194</v>
      </c>
      <c r="F135" s="230" t="s">
        <v>195</v>
      </c>
      <c r="G135" s="231" t="s">
        <v>196</v>
      </c>
      <c r="H135" s="232">
        <v>81.790000000000006</v>
      </c>
      <c r="I135" s="233"/>
      <c r="J135" s="234">
        <f>ROUND(I135*H135,2)</f>
        <v>0</v>
      </c>
      <c r="K135" s="230" t="s">
        <v>197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0.44</v>
      </c>
      <c r="T135" s="238">
        <f>S135*H135</f>
        <v>35.9876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158</v>
      </c>
      <c r="AT135" s="239" t="s">
        <v>193</v>
      </c>
      <c r="AU135" s="239" t="s">
        <v>85</v>
      </c>
      <c r="AY135" s="18" t="s">
        <v>191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158</v>
      </c>
      <c r="BM135" s="239" t="s">
        <v>198</v>
      </c>
    </row>
    <row r="136" s="13" customFormat="1">
      <c r="A136" s="13"/>
      <c r="B136" s="241"/>
      <c r="C136" s="242"/>
      <c r="D136" s="243" t="s">
        <v>199</v>
      </c>
      <c r="E136" s="244" t="s">
        <v>1</v>
      </c>
      <c r="F136" s="245" t="s">
        <v>200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199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191</v>
      </c>
    </row>
    <row r="137" s="14" customFormat="1">
      <c r="A137" s="14"/>
      <c r="B137" s="252"/>
      <c r="C137" s="253"/>
      <c r="D137" s="243" t="s">
        <v>199</v>
      </c>
      <c r="E137" s="254" t="s">
        <v>1</v>
      </c>
      <c r="F137" s="255" t="s">
        <v>201</v>
      </c>
      <c r="G137" s="253"/>
      <c r="H137" s="256">
        <v>77.790000000000006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199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191</v>
      </c>
    </row>
    <row r="138" s="14" customFormat="1">
      <c r="A138" s="14"/>
      <c r="B138" s="252"/>
      <c r="C138" s="253"/>
      <c r="D138" s="243" t="s">
        <v>199</v>
      </c>
      <c r="E138" s="254" t="s">
        <v>1</v>
      </c>
      <c r="F138" s="255" t="s">
        <v>202</v>
      </c>
      <c r="G138" s="253"/>
      <c r="H138" s="256">
        <v>4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199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191</v>
      </c>
    </row>
    <row r="139" s="15" customFormat="1">
      <c r="A139" s="15"/>
      <c r="B139" s="263"/>
      <c r="C139" s="264"/>
      <c r="D139" s="243" t="s">
        <v>199</v>
      </c>
      <c r="E139" s="265" t="s">
        <v>1</v>
      </c>
      <c r="F139" s="266" t="s">
        <v>145</v>
      </c>
      <c r="G139" s="264"/>
      <c r="H139" s="267">
        <v>81.790000000000006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3" t="s">
        <v>199</v>
      </c>
      <c r="AU139" s="273" t="s">
        <v>85</v>
      </c>
      <c r="AV139" s="15" t="s">
        <v>158</v>
      </c>
      <c r="AW139" s="15" t="s">
        <v>32</v>
      </c>
      <c r="AX139" s="15" t="s">
        <v>83</v>
      </c>
      <c r="AY139" s="273" t="s">
        <v>191</v>
      </c>
    </row>
    <row r="140" s="2" customFormat="1" ht="24.15" customHeight="1">
      <c r="A140" s="39"/>
      <c r="B140" s="40"/>
      <c r="C140" s="228" t="s">
        <v>85</v>
      </c>
      <c r="D140" s="228" t="s">
        <v>193</v>
      </c>
      <c r="E140" s="229" t="s">
        <v>203</v>
      </c>
      <c r="F140" s="230" t="s">
        <v>204</v>
      </c>
      <c r="G140" s="231" t="s">
        <v>196</v>
      </c>
      <c r="H140" s="232">
        <v>81.790000000000006</v>
      </c>
      <c r="I140" s="233"/>
      <c r="J140" s="234">
        <f>ROUND(I140*H140,2)</f>
        <v>0</v>
      </c>
      <c r="K140" s="230" t="s">
        <v>197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0.098000000000000004</v>
      </c>
      <c r="T140" s="238">
        <f>S140*H140</f>
        <v>8.0154200000000007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158</v>
      </c>
      <c r="AT140" s="239" t="s">
        <v>193</v>
      </c>
      <c r="AU140" s="239" t="s">
        <v>85</v>
      </c>
      <c r="AY140" s="18" t="s">
        <v>191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158</v>
      </c>
      <c r="BM140" s="239" t="s">
        <v>205</v>
      </c>
    </row>
    <row r="141" s="13" customFormat="1">
      <c r="A141" s="13"/>
      <c r="B141" s="241"/>
      <c r="C141" s="242"/>
      <c r="D141" s="243" t="s">
        <v>199</v>
      </c>
      <c r="E141" s="244" t="s">
        <v>1</v>
      </c>
      <c r="F141" s="245" t="s">
        <v>200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199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191</v>
      </c>
    </row>
    <row r="142" s="14" customFormat="1">
      <c r="A142" s="14"/>
      <c r="B142" s="252"/>
      <c r="C142" s="253"/>
      <c r="D142" s="243" t="s">
        <v>199</v>
      </c>
      <c r="E142" s="254" t="s">
        <v>1</v>
      </c>
      <c r="F142" s="255" t="s">
        <v>201</v>
      </c>
      <c r="G142" s="253"/>
      <c r="H142" s="256">
        <v>77.790000000000006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199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191</v>
      </c>
    </row>
    <row r="143" s="14" customFormat="1">
      <c r="A143" s="14"/>
      <c r="B143" s="252"/>
      <c r="C143" s="253"/>
      <c r="D143" s="243" t="s">
        <v>199</v>
      </c>
      <c r="E143" s="254" t="s">
        <v>1</v>
      </c>
      <c r="F143" s="255" t="s">
        <v>202</v>
      </c>
      <c r="G143" s="253"/>
      <c r="H143" s="256">
        <v>4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199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191</v>
      </c>
    </row>
    <row r="144" s="15" customFormat="1">
      <c r="A144" s="15"/>
      <c r="B144" s="263"/>
      <c r="C144" s="264"/>
      <c r="D144" s="243" t="s">
        <v>199</v>
      </c>
      <c r="E144" s="265" t="s">
        <v>1</v>
      </c>
      <c r="F144" s="266" t="s">
        <v>145</v>
      </c>
      <c r="G144" s="264"/>
      <c r="H144" s="267">
        <v>81.790000000000006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3" t="s">
        <v>199</v>
      </c>
      <c r="AU144" s="273" t="s">
        <v>85</v>
      </c>
      <c r="AV144" s="15" t="s">
        <v>158</v>
      </c>
      <c r="AW144" s="15" t="s">
        <v>32</v>
      </c>
      <c r="AX144" s="15" t="s">
        <v>83</v>
      </c>
      <c r="AY144" s="273" t="s">
        <v>191</v>
      </c>
    </row>
    <row r="145" s="2" customFormat="1" ht="33" customHeight="1">
      <c r="A145" s="39"/>
      <c r="B145" s="40"/>
      <c r="C145" s="228" t="s">
        <v>206</v>
      </c>
      <c r="D145" s="228" t="s">
        <v>193</v>
      </c>
      <c r="E145" s="229" t="s">
        <v>207</v>
      </c>
      <c r="F145" s="230" t="s">
        <v>208</v>
      </c>
      <c r="G145" s="231" t="s">
        <v>196</v>
      </c>
      <c r="H145" s="232">
        <v>165.69999999999999</v>
      </c>
      <c r="I145" s="233"/>
      <c r="J145" s="234">
        <f>ROUND(I145*H145,2)</f>
        <v>0</v>
      </c>
      <c r="K145" s="230" t="s">
        <v>197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9.0000000000000006E-05</v>
      </c>
      <c r="R145" s="237">
        <f>Q145*H145</f>
        <v>0.014912999999999999</v>
      </c>
      <c r="S145" s="237">
        <v>0.11500000000000001</v>
      </c>
      <c r="T145" s="238">
        <f>S145*H145</f>
        <v>19.055499999999999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158</v>
      </c>
      <c r="AT145" s="239" t="s">
        <v>193</v>
      </c>
      <c r="AU145" s="239" t="s">
        <v>85</v>
      </c>
      <c r="AY145" s="18" t="s">
        <v>191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158</v>
      </c>
      <c r="BM145" s="239" t="s">
        <v>209</v>
      </c>
    </row>
    <row r="146" s="13" customFormat="1">
      <c r="A146" s="13"/>
      <c r="B146" s="241"/>
      <c r="C146" s="242"/>
      <c r="D146" s="243" t="s">
        <v>199</v>
      </c>
      <c r="E146" s="244" t="s">
        <v>1</v>
      </c>
      <c r="F146" s="245" t="s">
        <v>200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199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191</v>
      </c>
    </row>
    <row r="147" s="14" customFormat="1">
      <c r="A147" s="14"/>
      <c r="B147" s="252"/>
      <c r="C147" s="253"/>
      <c r="D147" s="243" t="s">
        <v>199</v>
      </c>
      <c r="E147" s="254" t="s">
        <v>1</v>
      </c>
      <c r="F147" s="255" t="s">
        <v>210</v>
      </c>
      <c r="G147" s="253"/>
      <c r="H147" s="256">
        <v>165.69999999999999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199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191</v>
      </c>
    </row>
    <row r="148" s="2" customFormat="1" ht="16.5" customHeight="1">
      <c r="A148" s="39"/>
      <c r="B148" s="40"/>
      <c r="C148" s="228" t="s">
        <v>158</v>
      </c>
      <c r="D148" s="228" t="s">
        <v>193</v>
      </c>
      <c r="E148" s="229" t="s">
        <v>211</v>
      </c>
      <c r="F148" s="230" t="s">
        <v>212</v>
      </c>
      <c r="G148" s="231" t="s">
        <v>213</v>
      </c>
      <c r="H148" s="232">
        <v>2</v>
      </c>
      <c r="I148" s="233"/>
      <c r="J148" s="234">
        <f>ROUND(I148*H148,2)</f>
        <v>0</v>
      </c>
      <c r="K148" s="230" t="s">
        <v>197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0.28999999999999998</v>
      </c>
      <c r="T148" s="238">
        <f>S148*H148</f>
        <v>0.57999999999999996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158</v>
      </c>
      <c r="AT148" s="239" t="s">
        <v>193</v>
      </c>
      <c r="AU148" s="239" t="s">
        <v>85</v>
      </c>
      <c r="AY148" s="18" t="s">
        <v>191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158</v>
      </c>
      <c r="BM148" s="239" t="s">
        <v>214</v>
      </c>
    </row>
    <row r="149" s="13" customFormat="1">
      <c r="A149" s="13"/>
      <c r="B149" s="241"/>
      <c r="C149" s="242"/>
      <c r="D149" s="243" t="s">
        <v>199</v>
      </c>
      <c r="E149" s="244" t="s">
        <v>1</v>
      </c>
      <c r="F149" s="245" t="s">
        <v>200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199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191</v>
      </c>
    </row>
    <row r="150" s="14" customFormat="1">
      <c r="A150" s="14"/>
      <c r="B150" s="252"/>
      <c r="C150" s="253"/>
      <c r="D150" s="243" t="s">
        <v>199</v>
      </c>
      <c r="E150" s="254" t="s">
        <v>1</v>
      </c>
      <c r="F150" s="255" t="s">
        <v>215</v>
      </c>
      <c r="G150" s="253"/>
      <c r="H150" s="256">
        <v>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199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191</v>
      </c>
    </row>
    <row r="151" s="2" customFormat="1" ht="16.5" customHeight="1">
      <c r="A151" s="39"/>
      <c r="B151" s="40"/>
      <c r="C151" s="228" t="s">
        <v>216</v>
      </c>
      <c r="D151" s="228" t="s">
        <v>193</v>
      </c>
      <c r="E151" s="229" t="s">
        <v>217</v>
      </c>
      <c r="F151" s="230" t="s">
        <v>218</v>
      </c>
      <c r="G151" s="231" t="s">
        <v>213</v>
      </c>
      <c r="H151" s="232">
        <v>2</v>
      </c>
      <c r="I151" s="233"/>
      <c r="J151" s="234">
        <f>ROUND(I151*H151,2)</f>
        <v>0</v>
      </c>
      <c r="K151" s="230" t="s">
        <v>197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0.20499999999999999</v>
      </c>
      <c r="T151" s="238">
        <f>S151*H151</f>
        <v>0.40999999999999998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158</v>
      </c>
      <c r="AT151" s="239" t="s">
        <v>193</v>
      </c>
      <c r="AU151" s="239" t="s">
        <v>85</v>
      </c>
      <c r="AY151" s="18" t="s">
        <v>191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158</v>
      </c>
      <c r="BM151" s="239" t="s">
        <v>219</v>
      </c>
    </row>
    <row r="152" s="13" customFormat="1">
      <c r="A152" s="13"/>
      <c r="B152" s="241"/>
      <c r="C152" s="242"/>
      <c r="D152" s="243" t="s">
        <v>199</v>
      </c>
      <c r="E152" s="244" t="s">
        <v>1</v>
      </c>
      <c r="F152" s="245" t="s">
        <v>200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199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191</v>
      </c>
    </row>
    <row r="153" s="14" customFormat="1">
      <c r="A153" s="14"/>
      <c r="B153" s="252"/>
      <c r="C153" s="253"/>
      <c r="D153" s="243" t="s">
        <v>199</v>
      </c>
      <c r="E153" s="254" t="s">
        <v>1</v>
      </c>
      <c r="F153" s="255" t="s">
        <v>215</v>
      </c>
      <c r="G153" s="253"/>
      <c r="H153" s="256">
        <v>2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199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191</v>
      </c>
    </row>
    <row r="154" s="2" customFormat="1" ht="16.5" customHeight="1">
      <c r="A154" s="39"/>
      <c r="B154" s="40"/>
      <c r="C154" s="228" t="s">
        <v>122</v>
      </c>
      <c r="D154" s="228" t="s">
        <v>193</v>
      </c>
      <c r="E154" s="229" t="s">
        <v>220</v>
      </c>
      <c r="F154" s="230" t="s">
        <v>221</v>
      </c>
      <c r="G154" s="231" t="s">
        <v>213</v>
      </c>
      <c r="H154" s="232">
        <v>2</v>
      </c>
      <c r="I154" s="233"/>
      <c r="J154" s="234">
        <f>ROUND(I154*H154,2)</f>
        <v>0</v>
      </c>
      <c r="K154" s="230" t="s">
        <v>197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0.11500000000000001</v>
      </c>
      <c r="T154" s="238">
        <f>S154*H154</f>
        <v>0.23000000000000001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158</v>
      </c>
      <c r="AT154" s="239" t="s">
        <v>193</v>
      </c>
      <c r="AU154" s="239" t="s">
        <v>85</v>
      </c>
      <c r="AY154" s="18" t="s">
        <v>191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158</v>
      </c>
      <c r="BM154" s="239" t="s">
        <v>222</v>
      </c>
    </row>
    <row r="155" s="13" customFormat="1">
      <c r="A155" s="13"/>
      <c r="B155" s="241"/>
      <c r="C155" s="242"/>
      <c r="D155" s="243" t="s">
        <v>199</v>
      </c>
      <c r="E155" s="244" t="s">
        <v>1</v>
      </c>
      <c r="F155" s="245" t="s">
        <v>200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199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191</v>
      </c>
    </row>
    <row r="156" s="14" customFormat="1">
      <c r="A156" s="14"/>
      <c r="B156" s="252"/>
      <c r="C156" s="253"/>
      <c r="D156" s="243" t="s">
        <v>199</v>
      </c>
      <c r="E156" s="254" t="s">
        <v>1</v>
      </c>
      <c r="F156" s="255" t="s">
        <v>215</v>
      </c>
      <c r="G156" s="253"/>
      <c r="H156" s="256">
        <v>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199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191</v>
      </c>
    </row>
    <row r="157" s="2" customFormat="1" ht="24.15" customHeight="1">
      <c r="A157" s="39"/>
      <c r="B157" s="40"/>
      <c r="C157" s="228" t="s">
        <v>223</v>
      </c>
      <c r="D157" s="228" t="s">
        <v>193</v>
      </c>
      <c r="E157" s="229" t="s">
        <v>224</v>
      </c>
      <c r="F157" s="230" t="s">
        <v>225</v>
      </c>
      <c r="G157" s="231" t="s">
        <v>226</v>
      </c>
      <c r="H157" s="232">
        <v>18</v>
      </c>
      <c r="I157" s="233"/>
      <c r="J157" s="234">
        <f>ROUND(I157*H157,2)</f>
        <v>0</v>
      </c>
      <c r="K157" s="230" t="s">
        <v>197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3.0000000000000001E-05</v>
      </c>
      <c r="R157" s="237">
        <f>Q157*H157</f>
        <v>0.00054000000000000001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158</v>
      </c>
      <c r="AT157" s="239" t="s">
        <v>193</v>
      </c>
      <c r="AU157" s="239" t="s">
        <v>85</v>
      </c>
      <c r="AY157" s="18" t="s">
        <v>191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158</v>
      </c>
      <c r="BM157" s="239" t="s">
        <v>227</v>
      </c>
    </row>
    <row r="158" s="13" customFormat="1">
      <c r="A158" s="13"/>
      <c r="B158" s="241"/>
      <c r="C158" s="242"/>
      <c r="D158" s="243" t="s">
        <v>199</v>
      </c>
      <c r="E158" s="244" t="s">
        <v>1</v>
      </c>
      <c r="F158" s="245" t="s">
        <v>200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199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191</v>
      </c>
    </row>
    <row r="159" s="14" customFormat="1">
      <c r="A159" s="14"/>
      <c r="B159" s="252"/>
      <c r="C159" s="253"/>
      <c r="D159" s="243" t="s">
        <v>199</v>
      </c>
      <c r="E159" s="254" t="s">
        <v>1</v>
      </c>
      <c r="F159" s="255" t="s">
        <v>228</v>
      </c>
      <c r="G159" s="253"/>
      <c r="H159" s="256">
        <v>18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199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191</v>
      </c>
    </row>
    <row r="160" s="2" customFormat="1" ht="24.15" customHeight="1">
      <c r="A160" s="39"/>
      <c r="B160" s="40"/>
      <c r="C160" s="228" t="s">
        <v>119</v>
      </c>
      <c r="D160" s="228" t="s">
        <v>193</v>
      </c>
      <c r="E160" s="229" t="s">
        <v>229</v>
      </c>
      <c r="F160" s="230" t="s">
        <v>230</v>
      </c>
      <c r="G160" s="231" t="s">
        <v>231</v>
      </c>
      <c r="H160" s="232">
        <v>1.8</v>
      </c>
      <c r="I160" s="233"/>
      <c r="J160" s="234">
        <f>ROUND(I160*H160,2)</f>
        <v>0</v>
      </c>
      <c r="K160" s="230" t="s">
        <v>197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158</v>
      </c>
      <c r="AT160" s="239" t="s">
        <v>193</v>
      </c>
      <c r="AU160" s="239" t="s">
        <v>85</v>
      </c>
      <c r="AY160" s="18" t="s">
        <v>191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158</v>
      </c>
      <c r="BM160" s="239" t="s">
        <v>232</v>
      </c>
    </row>
    <row r="161" s="13" customFormat="1">
      <c r="A161" s="13"/>
      <c r="B161" s="241"/>
      <c r="C161" s="242"/>
      <c r="D161" s="243" t="s">
        <v>199</v>
      </c>
      <c r="E161" s="244" t="s">
        <v>1</v>
      </c>
      <c r="F161" s="245" t="s">
        <v>200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199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191</v>
      </c>
    </row>
    <row r="162" s="14" customFormat="1">
      <c r="A162" s="14"/>
      <c r="B162" s="252"/>
      <c r="C162" s="253"/>
      <c r="D162" s="243" t="s">
        <v>199</v>
      </c>
      <c r="E162" s="254" t="s">
        <v>1</v>
      </c>
      <c r="F162" s="255" t="s">
        <v>233</v>
      </c>
      <c r="G162" s="253"/>
      <c r="H162" s="256">
        <v>1.8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199</v>
      </c>
      <c r="AU162" s="262" t="s">
        <v>85</v>
      </c>
      <c r="AV162" s="14" t="s">
        <v>85</v>
      </c>
      <c r="AW162" s="14" t="s">
        <v>32</v>
      </c>
      <c r="AX162" s="14" t="s">
        <v>83</v>
      </c>
      <c r="AY162" s="262" t="s">
        <v>191</v>
      </c>
    </row>
    <row r="163" s="2" customFormat="1" ht="24.15" customHeight="1">
      <c r="A163" s="39"/>
      <c r="B163" s="40"/>
      <c r="C163" s="228" t="s">
        <v>234</v>
      </c>
      <c r="D163" s="228" t="s">
        <v>193</v>
      </c>
      <c r="E163" s="229" t="s">
        <v>235</v>
      </c>
      <c r="F163" s="230" t="s">
        <v>236</v>
      </c>
      <c r="G163" s="231" t="s">
        <v>213</v>
      </c>
      <c r="H163" s="232">
        <v>4.6200000000000001</v>
      </c>
      <c r="I163" s="233"/>
      <c r="J163" s="234">
        <f>ROUND(I163*H163,2)</f>
        <v>0</v>
      </c>
      <c r="K163" s="230" t="s">
        <v>197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0.0086800000000000002</v>
      </c>
      <c r="R163" s="237">
        <f>Q163*H163</f>
        <v>0.040101600000000001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158</v>
      </c>
      <c r="AT163" s="239" t="s">
        <v>193</v>
      </c>
      <c r="AU163" s="239" t="s">
        <v>85</v>
      </c>
      <c r="AY163" s="18" t="s">
        <v>191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158</v>
      </c>
      <c r="BM163" s="239" t="s">
        <v>237</v>
      </c>
    </row>
    <row r="164" s="13" customFormat="1">
      <c r="A164" s="13"/>
      <c r="B164" s="241"/>
      <c r="C164" s="242"/>
      <c r="D164" s="243" t="s">
        <v>199</v>
      </c>
      <c r="E164" s="244" t="s">
        <v>1</v>
      </c>
      <c r="F164" s="245" t="s">
        <v>200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199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191</v>
      </c>
    </row>
    <row r="165" s="14" customFormat="1">
      <c r="A165" s="14"/>
      <c r="B165" s="252"/>
      <c r="C165" s="253"/>
      <c r="D165" s="243" t="s">
        <v>199</v>
      </c>
      <c r="E165" s="254" t="s">
        <v>1</v>
      </c>
      <c r="F165" s="255" t="s">
        <v>238</v>
      </c>
      <c r="G165" s="253"/>
      <c r="H165" s="256">
        <v>4.6200000000000001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199</v>
      </c>
      <c r="AU165" s="262" t="s">
        <v>85</v>
      </c>
      <c r="AV165" s="14" t="s">
        <v>85</v>
      </c>
      <c r="AW165" s="14" t="s">
        <v>32</v>
      </c>
      <c r="AX165" s="14" t="s">
        <v>83</v>
      </c>
      <c r="AY165" s="262" t="s">
        <v>191</v>
      </c>
    </row>
    <row r="166" s="2" customFormat="1" ht="24.15" customHeight="1">
      <c r="A166" s="39"/>
      <c r="B166" s="40"/>
      <c r="C166" s="228" t="s">
        <v>125</v>
      </c>
      <c r="D166" s="228" t="s">
        <v>193</v>
      </c>
      <c r="E166" s="229" t="s">
        <v>239</v>
      </c>
      <c r="F166" s="230" t="s">
        <v>240</v>
      </c>
      <c r="G166" s="231" t="s">
        <v>213</v>
      </c>
      <c r="H166" s="232">
        <v>0.81000000000000005</v>
      </c>
      <c r="I166" s="233"/>
      <c r="J166" s="234">
        <f>ROUND(I166*H166,2)</f>
        <v>0</v>
      </c>
      <c r="K166" s="230" t="s">
        <v>197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0.01269</v>
      </c>
      <c r="R166" s="237">
        <f>Q166*H166</f>
        <v>0.010278900000000001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158</v>
      </c>
      <c r="AT166" s="239" t="s">
        <v>193</v>
      </c>
      <c r="AU166" s="239" t="s">
        <v>85</v>
      </c>
      <c r="AY166" s="18" t="s">
        <v>191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158</v>
      </c>
      <c r="BM166" s="239" t="s">
        <v>241</v>
      </c>
    </row>
    <row r="167" s="13" customFormat="1">
      <c r="A167" s="13"/>
      <c r="B167" s="241"/>
      <c r="C167" s="242"/>
      <c r="D167" s="243" t="s">
        <v>199</v>
      </c>
      <c r="E167" s="244" t="s">
        <v>1</v>
      </c>
      <c r="F167" s="245" t="s">
        <v>200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199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191</v>
      </c>
    </row>
    <row r="168" s="14" customFormat="1">
      <c r="A168" s="14"/>
      <c r="B168" s="252"/>
      <c r="C168" s="253"/>
      <c r="D168" s="243" t="s">
        <v>199</v>
      </c>
      <c r="E168" s="254" t="s">
        <v>1</v>
      </c>
      <c r="F168" s="255" t="s">
        <v>242</v>
      </c>
      <c r="G168" s="253"/>
      <c r="H168" s="256">
        <v>0.81000000000000005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199</v>
      </c>
      <c r="AU168" s="262" t="s">
        <v>85</v>
      </c>
      <c r="AV168" s="14" t="s">
        <v>85</v>
      </c>
      <c r="AW168" s="14" t="s">
        <v>32</v>
      </c>
      <c r="AX168" s="14" t="s">
        <v>83</v>
      </c>
      <c r="AY168" s="262" t="s">
        <v>191</v>
      </c>
    </row>
    <row r="169" s="2" customFormat="1" ht="24.15" customHeight="1">
      <c r="A169" s="39"/>
      <c r="B169" s="40"/>
      <c r="C169" s="228" t="s">
        <v>243</v>
      </c>
      <c r="D169" s="228" t="s">
        <v>193</v>
      </c>
      <c r="E169" s="229" t="s">
        <v>244</v>
      </c>
      <c r="F169" s="230" t="s">
        <v>245</v>
      </c>
      <c r="G169" s="231" t="s">
        <v>213</v>
      </c>
      <c r="H169" s="232">
        <v>2.8100000000000001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0.01269</v>
      </c>
      <c r="R169" s="237">
        <f>Q169*H169</f>
        <v>0.0356589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158</v>
      </c>
      <c r="AT169" s="239" t="s">
        <v>193</v>
      </c>
      <c r="AU169" s="239" t="s">
        <v>85</v>
      </c>
      <c r="AY169" s="18" t="s">
        <v>191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158</v>
      </c>
      <c r="BM169" s="239" t="s">
        <v>246</v>
      </c>
    </row>
    <row r="170" s="13" customFormat="1">
      <c r="A170" s="13"/>
      <c r="B170" s="241"/>
      <c r="C170" s="242"/>
      <c r="D170" s="243" t="s">
        <v>199</v>
      </c>
      <c r="E170" s="244" t="s">
        <v>1</v>
      </c>
      <c r="F170" s="245" t="s">
        <v>200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199</v>
      </c>
      <c r="AU170" s="251" t="s">
        <v>85</v>
      </c>
      <c r="AV170" s="13" t="s">
        <v>83</v>
      </c>
      <c r="AW170" s="13" t="s">
        <v>32</v>
      </c>
      <c r="AX170" s="13" t="s">
        <v>76</v>
      </c>
      <c r="AY170" s="251" t="s">
        <v>191</v>
      </c>
    </row>
    <row r="171" s="14" customFormat="1">
      <c r="A171" s="14"/>
      <c r="B171" s="252"/>
      <c r="C171" s="253"/>
      <c r="D171" s="243" t="s">
        <v>199</v>
      </c>
      <c r="E171" s="254" t="s">
        <v>1</v>
      </c>
      <c r="F171" s="255" t="s">
        <v>247</v>
      </c>
      <c r="G171" s="253"/>
      <c r="H171" s="256">
        <v>2.8100000000000001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199</v>
      </c>
      <c r="AU171" s="262" t="s">
        <v>85</v>
      </c>
      <c r="AV171" s="14" t="s">
        <v>85</v>
      </c>
      <c r="AW171" s="14" t="s">
        <v>32</v>
      </c>
      <c r="AX171" s="14" t="s">
        <v>83</v>
      </c>
      <c r="AY171" s="262" t="s">
        <v>191</v>
      </c>
    </row>
    <row r="172" s="2" customFormat="1" ht="24.15" customHeight="1">
      <c r="A172" s="39"/>
      <c r="B172" s="40"/>
      <c r="C172" s="228" t="s">
        <v>8</v>
      </c>
      <c r="D172" s="228" t="s">
        <v>193</v>
      </c>
      <c r="E172" s="229" t="s">
        <v>248</v>
      </c>
      <c r="F172" s="230" t="s">
        <v>249</v>
      </c>
      <c r="G172" s="231" t="s">
        <v>213</v>
      </c>
      <c r="H172" s="232">
        <v>5.6699999999999999</v>
      </c>
      <c r="I172" s="233"/>
      <c r="J172" s="234">
        <f>ROUND(I172*H172,2)</f>
        <v>0</v>
      </c>
      <c r="K172" s="230" t="s">
        <v>197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0.036900000000000002</v>
      </c>
      <c r="R172" s="237">
        <f>Q172*H172</f>
        <v>0.20922300000000002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158</v>
      </c>
      <c r="AT172" s="239" t="s">
        <v>193</v>
      </c>
      <c r="AU172" s="239" t="s">
        <v>85</v>
      </c>
      <c r="AY172" s="18" t="s">
        <v>191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158</v>
      </c>
      <c r="BM172" s="239" t="s">
        <v>250</v>
      </c>
    </row>
    <row r="173" s="13" customFormat="1">
      <c r="A173" s="13"/>
      <c r="B173" s="241"/>
      <c r="C173" s="242"/>
      <c r="D173" s="243" t="s">
        <v>199</v>
      </c>
      <c r="E173" s="244" t="s">
        <v>1</v>
      </c>
      <c r="F173" s="245" t="s">
        <v>200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199</v>
      </c>
      <c r="AU173" s="251" t="s">
        <v>85</v>
      </c>
      <c r="AV173" s="13" t="s">
        <v>83</v>
      </c>
      <c r="AW173" s="13" t="s">
        <v>32</v>
      </c>
      <c r="AX173" s="13" t="s">
        <v>76</v>
      </c>
      <c r="AY173" s="251" t="s">
        <v>191</v>
      </c>
    </row>
    <row r="174" s="14" customFormat="1">
      <c r="A174" s="14"/>
      <c r="B174" s="252"/>
      <c r="C174" s="253"/>
      <c r="D174" s="243" t="s">
        <v>199</v>
      </c>
      <c r="E174" s="254" t="s">
        <v>1</v>
      </c>
      <c r="F174" s="255" t="s">
        <v>251</v>
      </c>
      <c r="G174" s="253"/>
      <c r="H174" s="256">
        <v>5.6699999999999999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199</v>
      </c>
      <c r="AU174" s="262" t="s">
        <v>85</v>
      </c>
      <c r="AV174" s="14" t="s">
        <v>85</v>
      </c>
      <c r="AW174" s="14" t="s">
        <v>32</v>
      </c>
      <c r="AX174" s="14" t="s">
        <v>83</v>
      </c>
      <c r="AY174" s="262" t="s">
        <v>191</v>
      </c>
    </row>
    <row r="175" s="2" customFormat="1" ht="16.5" customHeight="1">
      <c r="A175" s="39"/>
      <c r="B175" s="40"/>
      <c r="C175" s="228" t="s">
        <v>252</v>
      </c>
      <c r="D175" s="228" t="s">
        <v>193</v>
      </c>
      <c r="E175" s="229" t="s">
        <v>253</v>
      </c>
      <c r="F175" s="230" t="s">
        <v>254</v>
      </c>
      <c r="G175" s="231" t="s">
        <v>213</v>
      </c>
      <c r="H175" s="232">
        <v>72</v>
      </c>
      <c r="I175" s="233"/>
      <c r="J175" s="234">
        <f>ROUND(I175*H175,2)</f>
        <v>0</v>
      </c>
      <c r="K175" s="230" t="s">
        <v>197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0.00055999999999999995</v>
      </c>
      <c r="R175" s="237">
        <f>Q175*H175</f>
        <v>0.040319999999999995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158</v>
      </c>
      <c r="AT175" s="239" t="s">
        <v>193</v>
      </c>
      <c r="AU175" s="239" t="s">
        <v>85</v>
      </c>
      <c r="AY175" s="18" t="s">
        <v>191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158</v>
      </c>
      <c r="BM175" s="239" t="s">
        <v>255</v>
      </c>
    </row>
    <row r="176" s="13" customFormat="1">
      <c r="A176" s="13"/>
      <c r="B176" s="241"/>
      <c r="C176" s="242"/>
      <c r="D176" s="243" t="s">
        <v>199</v>
      </c>
      <c r="E176" s="244" t="s">
        <v>1</v>
      </c>
      <c r="F176" s="245" t="s">
        <v>200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199</v>
      </c>
      <c r="AU176" s="251" t="s">
        <v>85</v>
      </c>
      <c r="AV176" s="13" t="s">
        <v>83</v>
      </c>
      <c r="AW176" s="13" t="s">
        <v>32</v>
      </c>
      <c r="AX176" s="13" t="s">
        <v>76</v>
      </c>
      <c r="AY176" s="251" t="s">
        <v>191</v>
      </c>
    </row>
    <row r="177" s="14" customFormat="1">
      <c r="A177" s="14"/>
      <c r="B177" s="252"/>
      <c r="C177" s="253"/>
      <c r="D177" s="243" t="s">
        <v>199</v>
      </c>
      <c r="E177" s="254" t="s">
        <v>1</v>
      </c>
      <c r="F177" s="255" t="s">
        <v>256</v>
      </c>
      <c r="G177" s="253"/>
      <c r="H177" s="256">
        <v>72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199</v>
      </c>
      <c r="AU177" s="262" t="s">
        <v>85</v>
      </c>
      <c r="AV177" s="14" t="s">
        <v>85</v>
      </c>
      <c r="AW177" s="14" t="s">
        <v>32</v>
      </c>
      <c r="AX177" s="14" t="s">
        <v>83</v>
      </c>
      <c r="AY177" s="262" t="s">
        <v>191</v>
      </c>
    </row>
    <row r="178" s="2" customFormat="1" ht="21.75" customHeight="1">
      <c r="A178" s="39"/>
      <c r="B178" s="40"/>
      <c r="C178" s="228" t="s">
        <v>127</v>
      </c>
      <c r="D178" s="228" t="s">
        <v>193</v>
      </c>
      <c r="E178" s="229" t="s">
        <v>257</v>
      </c>
      <c r="F178" s="230" t="s">
        <v>258</v>
      </c>
      <c r="G178" s="231" t="s">
        <v>213</v>
      </c>
      <c r="H178" s="232">
        <v>72</v>
      </c>
      <c r="I178" s="233"/>
      <c r="J178" s="234">
        <f>ROUND(I178*H178,2)</f>
        <v>0</v>
      </c>
      <c r="K178" s="230" t="s">
        <v>197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158</v>
      </c>
      <c r="AT178" s="239" t="s">
        <v>193</v>
      </c>
      <c r="AU178" s="239" t="s">
        <v>85</v>
      </c>
      <c r="AY178" s="18" t="s">
        <v>191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158</v>
      </c>
      <c r="BM178" s="239" t="s">
        <v>259</v>
      </c>
    </row>
    <row r="179" s="13" customFormat="1">
      <c r="A179" s="13"/>
      <c r="B179" s="241"/>
      <c r="C179" s="242"/>
      <c r="D179" s="243" t="s">
        <v>199</v>
      </c>
      <c r="E179" s="244" t="s">
        <v>1</v>
      </c>
      <c r="F179" s="245" t="s">
        <v>200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199</v>
      </c>
      <c r="AU179" s="251" t="s">
        <v>85</v>
      </c>
      <c r="AV179" s="13" t="s">
        <v>83</v>
      </c>
      <c r="AW179" s="13" t="s">
        <v>32</v>
      </c>
      <c r="AX179" s="13" t="s">
        <v>76</v>
      </c>
      <c r="AY179" s="251" t="s">
        <v>191</v>
      </c>
    </row>
    <row r="180" s="14" customFormat="1">
      <c r="A180" s="14"/>
      <c r="B180" s="252"/>
      <c r="C180" s="253"/>
      <c r="D180" s="243" t="s">
        <v>199</v>
      </c>
      <c r="E180" s="254" t="s">
        <v>1</v>
      </c>
      <c r="F180" s="255" t="s">
        <v>256</v>
      </c>
      <c r="G180" s="253"/>
      <c r="H180" s="256">
        <v>72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199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191</v>
      </c>
    </row>
    <row r="181" s="2" customFormat="1" ht="24.15" customHeight="1">
      <c r="A181" s="39"/>
      <c r="B181" s="40"/>
      <c r="C181" s="228" t="s">
        <v>260</v>
      </c>
      <c r="D181" s="228" t="s">
        <v>193</v>
      </c>
      <c r="E181" s="229" t="s">
        <v>261</v>
      </c>
      <c r="F181" s="230" t="s">
        <v>262</v>
      </c>
      <c r="G181" s="231" t="s">
        <v>213</v>
      </c>
      <c r="H181" s="232">
        <v>12</v>
      </c>
      <c r="I181" s="233"/>
      <c r="J181" s="234">
        <f>ROUND(I181*H181,2)</f>
        <v>0</v>
      </c>
      <c r="K181" s="230" t="s">
        <v>197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0.00014999999999999999</v>
      </c>
      <c r="R181" s="237">
        <f>Q181*H181</f>
        <v>0.0018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158</v>
      </c>
      <c r="AT181" s="239" t="s">
        <v>193</v>
      </c>
      <c r="AU181" s="239" t="s">
        <v>85</v>
      </c>
      <c r="AY181" s="18" t="s">
        <v>191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158</v>
      </c>
      <c r="BM181" s="239" t="s">
        <v>263</v>
      </c>
    </row>
    <row r="182" s="13" customFormat="1">
      <c r="A182" s="13"/>
      <c r="B182" s="241"/>
      <c r="C182" s="242"/>
      <c r="D182" s="243" t="s">
        <v>199</v>
      </c>
      <c r="E182" s="244" t="s">
        <v>1</v>
      </c>
      <c r="F182" s="245" t="s">
        <v>200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199</v>
      </c>
      <c r="AU182" s="251" t="s">
        <v>85</v>
      </c>
      <c r="AV182" s="13" t="s">
        <v>83</v>
      </c>
      <c r="AW182" s="13" t="s">
        <v>32</v>
      </c>
      <c r="AX182" s="13" t="s">
        <v>76</v>
      </c>
      <c r="AY182" s="251" t="s">
        <v>191</v>
      </c>
    </row>
    <row r="183" s="14" customFormat="1">
      <c r="A183" s="14"/>
      <c r="B183" s="252"/>
      <c r="C183" s="253"/>
      <c r="D183" s="243" t="s">
        <v>199</v>
      </c>
      <c r="E183" s="254" t="s">
        <v>1</v>
      </c>
      <c r="F183" s="255" t="s">
        <v>264</v>
      </c>
      <c r="G183" s="253"/>
      <c r="H183" s="256">
        <v>12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199</v>
      </c>
      <c r="AU183" s="262" t="s">
        <v>85</v>
      </c>
      <c r="AV183" s="14" t="s">
        <v>85</v>
      </c>
      <c r="AW183" s="14" t="s">
        <v>32</v>
      </c>
      <c r="AX183" s="14" t="s">
        <v>83</v>
      </c>
      <c r="AY183" s="262" t="s">
        <v>191</v>
      </c>
    </row>
    <row r="184" s="2" customFormat="1" ht="24.15" customHeight="1">
      <c r="A184" s="39"/>
      <c r="B184" s="40"/>
      <c r="C184" s="228" t="s">
        <v>265</v>
      </c>
      <c r="D184" s="228" t="s">
        <v>193</v>
      </c>
      <c r="E184" s="229" t="s">
        <v>266</v>
      </c>
      <c r="F184" s="230" t="s">
        <v>267</v>
      </c>
      <c r="G184" s="231" t="s">
        <v>213</v>
      </c>
      <c r="H184" s="232">
        <v>12</v>
      </c>
      <c r="I184" s="233"/>
      <c r="J184" s="234">
        <f>ROUND(I184*H184,2)</f>
        <v>0</v>
      </c>
      <c r="K184" s="230" t="s">
        <v>197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158</v>
      </c>
      <c r="AT184" s="239" t="s">
        <v>193</v>
      </c>
      <c r="AU184" s="239" t="s">
        <v>85</v>
      </c>
      <c r="AY184" s="18" t="s">
        <v>191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158</v>
      </c>
      <c r="BM184" s="239" t="s">
        <v>268</v>
      </c>
    </row>
    <row r="185" s="13" customFormat="1">
      <c r="A185" s="13"/>
      <c r="B185" s="241"/>
      <c r="C185" s="242"/>
      <c r="D185" s="243" t="s">
        <v>199</v>
      </c>
      <c r="E185" s="244" t="s">
        <v>1</v>
      </c>
      <c r="F185" s="245" t="s">
        <v>200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199</v>
      </c>
      <c r="AU185" s="251" t="s">
        <v>85</v>
      </c>
      <c r="AV185" s="13" t="s">
        <v>83</v>
      </c>
      <c r="AW185" s="13" t="s">
        <v>32</v>
      </c>
      <c r="AX185" s="13" t="s">
        <v>76</v>
      </c>
      <c r="AY185" s="251" t="s">
        <v>191</v>
      </c>
    </row>
    <row r="186" s="14" customFormat="1">
      <c r="A186" s="14"/>
      <c r="B186" s="252"/>
      <c r="C186" s="253"/>
      <c r="D186" s="243" t="s">
        <v>199</v>
      </c>
      <c r="E186" s="254" t="s">
        <v>1</v>
      </c>
      <c r="F186" s="255" t="s">
        <v>264</v>
      </c>
      <c r="G186" s="253"/>
      <c r="H186" s="256">
        <v>12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199</v>
      </c>
      <c r="AU186" s="262" t="s">
        <v>85</v>
      </c>
      <c r="AV186" s="14" t="s">
        <v>85</v>
      </c>
      <c r="AW186" s="14" t="s">
        <v>32</v>
      </c>
      <c r="AX186" s="14" t="s">
        <v>83</v>
      </c>
      <c r="AY186" s="262" t="s">
        <v>191</v>
      </c>
    </row>
    <row r="187" s="2" customFormat="1" ht="24.15" customHeight="1">
      <c r="A187" s="39"/>
      <c r="B187" s="40"/>
      <c r="C187" s="228" t="s">
        <v>269</v>
      </c>
      <c r="D187" s="228" t="s">
        <v>193</v>
      </c>
      <c r="E187" s="229" t="s">
        <v>270</v>
      </c>
      <c r="F187" s="230" t="s">
        <v>271</v>
      </c>
      <c r="G187" s="231" t="s">
        <v>213</v>
      </c>
      <c r="H187" s="232">
        <v>1.7</v>
      </c>
      <c r="I187" s="233"/>
      <c r="J187" s="234">
        <f>ROUND(I187*H187,2)</f>
        <v>0</v>
      </c>
      <c r="K187" s="230" t="s">
        <v>197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0.00046999999999999999</v>
      </c>
      <c r="R187" s="237">
        <f>Q187*H187</f>
        <v>0.00079899999999999991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158</v>
      </c>
      <c r="AT187" s="239" t="s">
        <v>193</v>
      </c>
      <c r="AU187" s="239" t="s">
        <v>85</v>
      </c>
      <c r="AY187" s="18" t="s">
        <v>191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158</v>
      </c>
      <c r="BM187" s="239" t="s">
        <v>272</v>
      </c>
    </row>
    <row r="188" s="13" customFormat="1">
      <c r="A188" s="13"/>
      <c r="B188" s="241"/>
      <c r="C188" s="242"/>
      <c r="D188" s="243" t="s">
        <v>199</v>
      </c>
      <c r="E188" s="244" t="s">
        <v>1</v>
      </c>
      <c r="F188" s="245" t="s">
        <v>200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199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191</v>
      </c>
    </row>
    <row r="189" s="14" customFormat="1">
      <c r="A189" s="14"/>
      <c r="B189" s="252"/>
      <c r="C189" s="253"/>
      <c r="D189" s="243" t="s">
        <v>199</v>
      </c>
      <c r="E189" s="254" t="s">
        <v>1</v>
      </c>
      <c r="F189" s="255" t="s">
        <v>273</v>
      </c>
      <c r="G189" s="253"/>
      <c r="H189" s="256">
        <v>1.7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199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191</v>
      </c>
    </row>
    <row r="190" s="2" customFormat="1" ht="24.15" customHeight="1">
      <c r="A190" s="39"/>
      <c r="B190" s="40"/>
      <c r="C190" s="228" t="s">
        <v>228</v>
      </c>
      <c r="D190" s="228" t="s">
        <v>193</v>
      </c>
      <c r="E190" s="229" t="s">
        <v>274</v>
      </c>
      <c r="F190" s="230" t="s">
        <v>275</v>
      </c>
      <c r="G190" s="231" t="s">
        <v>213</v>
      </c>
      <c r="H190" s="232">
        <v>1.7</v>
      </c>
      <c r="I190" s="233"/>
      <c r="J190" s="234">
        <f>ROUND(I190*H190,2)</f>
        <v>0</v>
      </c>
      <c r="K190" s="230" t="s">
        <v>197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158</v>
      </c>
      <c r="AT190" s="239" t="s">
        <v>193</v>
      </c>
      <c r="AU190" s="239" t="s">
        <v>85</v>
      </c>
      <c r="AY190" s="18" t="s">
        <v>191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158</v>
      </c>
      <c r="BM190" s="239" t="s">
        <v>276</v>
      </c>
    </row>
    <row r="191" s="13" customFormat="1">
      <c r="A191" s="13"/>
      <c r="B191" s="241"/>
      <c r="C191" s="242"/>
      <c r="D191" s="243" t="s">
        <v>199</v>
      </c>
      <c r="E191" s="244" t="s">
        <v>1</v>
      </c>
      <c r="F191" s="245" t="s">
        <v>200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199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191</v>
      </c>
    </row>
    <row r="192" s="14" customFormat="1">
      <c r="A192" s="14"/>
      <c r="B192" s="252"/>
      <c r="C192" s="253"/>
      <c r="D192" s="243" t="s">
        <v>199</v>
      </c>
      <c r="E192" s="254" t="s">
        <v>1</v>
      </c>
      <c r="F192" s="255" t="s">
        <v>273</v>
      </c>
      <c r="G192" s="253"/>
      <c r="H192" s="256">
        <v>1.7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199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191</v>
      </c>
    </row>
    <row r="193" s="2" customFormat="1" ht="24.15" customHeight="1">
      <c r="A193" s="39"/>
      <c r="B193" s="40"/>
      <c r="C193" s="228" t="s">
        <v>277</v>
      </c>
      <c r="D193" s="228" t="s">
        <v>193</v>
      </c>
      <c r="E193" s="229" t="s">
        <v>278</v>
      </c>
      <c r="F193" s="230" t="s">
        <v>279</v>
      </c>
      <c r="G193" s="231" t="s">
        <v>280</v>
      </c>
      <c r="H193" s="232">
        <v>26.568000000000001</v>
      </c>
      <c r="I193" s="233"/>
      <c r="J193" s="234">
        <f>ROUND(I193*H193,2)</f>
        <v>0</v>
      </c>
      <c r="K193" s="230" t="s">
        <v>197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158</v>
      </c>
      <c r="AT193" s="239" t="s">
        <v>193</v>
      </c>
      <c r="AU193" s="239" t="s">
        <v>85</v>
      </c>
      <c r="AY193" s="18" t="s">
        <v>191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158</v>
      </c>
      <c r="BM193" s="239" t="s">
        <v>281</v>
      </c>
    </row>
    <row r="194" s="13" customFormat="1">
      <c r="A194" s="13"/>
      <c r="B194" s="241"/>
      <c r="C194" s="242"/>
      <c r="D194" s="243" t="s">
        <v>199</v>
      </c>
      <c r="E194" s="244" t="s">
        <v>1</v>
      </c>
      <c r="F194" s="245" t="s">
        <v>200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199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191</v>
      </c>
    </row>
    <row r="195" s="14" customFormat="1">
      <c r="A195" s="14"/>
      <c r="B195" s="252"/>
      <c r="C195" s="253"/>
      <c r="D195" s="243" t="s">
        <v>199</v>
      </c>
      <c r="E195" s="254" t="s">
        <v>1</v>
      </c>
      <c r="F195" s="255" t="s">
        <v>282</v>
      </c>
      <c r="G195" s="253"/>
      <c r="H195" s="256">
        <v>26.568000000000001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199</v>
      </c>
      <c r="AU195" s="262" t="s">
        <v>85</v>
      </c>
      <c r="AV195" s="14" t="s">
        <v>85</v>
      </c>
      <c r="AW195" s="14" t="s">
        <v>32</v>
      </c>
      <c r="AX195" s="14" t="s">
        <v>83</v>
      </c>
      <c r="AY195" s="262" t="s">
        <v>191</v>
      </c>
    </row>
    <row r="196" s="2" customFormat="1" ht="33" customHeight="1">
      <c r="A196" s="39"/>
      <c r="B196" s="40"/>
      <c r="C196" s="228" t="s">
        <v>283</v>
      </c>
      <c r="D196" s="228" t="s">
        <v>193</v>
      </c>
      <c r="E196" s="229" t="s">
        <v>284</v>
      </c>
      <c r="F196" s="230" t="s">
        <v>285</v>
      </c>
      <c r="G196" s="231" t="s">
        <v>280</v>
      </c>
      <c r="H196" s="232">
        <v>1.9199999999999999</v>
      </c>
      <c r="I196" s="233"/>
      <c r="J196" s="234">
        <f>ROUND(I196*H196,2)</f>
        <v>0</v>
      </c>
      <c r="K196" s="230" t="s">
        <v>197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158</v>
      </c>
      <c r="AT196" s="239" t="s">
        <v>193</v>
      </c>
      <c r="AU196" s="239" t="s">
        <v>85</v>
      </c>
      <c r="AY196" s="18" t="s">
        <v>191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158</v>
      </c>
      <c r="BM196" s="239" t="s">
        <v>286</v>
      </c>
    </row>
    <row r="197" s="13" customFormat="1">
      <c r="A197" s="13"/>
      <c r="B197" s="241"/>
      <c r="C197" s="242"/>
      <c r="D197" s="243" t="s">
        <v>199</v>
      </c>
      <c r="E197" s="244" t="s">
        <v>1</v>
      </c>
      <c r="F197" s="245" t="s">
        <v>200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199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191</v>
      </c>
    </row>
    <row r="198" s="13" customFormat="1">
      <c r="A198" s="13"/>
      <c r="B198" s="241"/>
      <c r="C198" s="242"/>
      <c r="D198" s="243" t="s">
        <v>199</v>
      </c>
      <c r="E198" s="244" t="s">
        <v>1</v>
      </c>
      <c r="F198" s="245" t="s">
        <v>287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199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191</v>
      </c>
    </row>
    <row r="199" s="14" customFormat="1">
      <c r="A199" s="14"/>
      <c r="B199" s="252"/>
      <c r="C199" s="253"/>
      <c r="D199" s="243" t="s">
        <v>199</v>
      </c>
      <c r="E199" s="254" t="s">
        <v>1</v>
      </c>
      <c r="F199" s="255" t="s">
        <v>288</v>
      </c>
      <c r="G199" s="253"/>
      <c r="H199" s="256">
        <v>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199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191</v>
      </c>
    </row>
    <row r="200" s="14" customFormat="1">
      <c r="A200" s="14"/>
      <c r="B200" s="252"/>
      <c r="C200" s="253"/>
      <c r="D200" s="243" t="s">
        <v>199</v>
      </c>
      <c r="E200" s="254" t="s">
        <v>1</v>
      </c>
      <c r="F200" s="255" t="s">
        <v>289</v>
      </c>
      <c r="G200" s="253"/>
      <c r="H200" s="256">
        <v>-1.6000000000000001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199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191</v>
      </c>
    </row>
    <row r="201" s="15" customFormat="1">
      <c r="A201" s="15"/>
      <c r="B201" s="263"/>
      <c r="C201" s="264"/>
      <c r="D201" s="243" t="s">
        <v>199</v>
      </c>
      <c r="E201" s="265" t="s">
        <v>153</v>
      </c>
      <c r="F201" s="266" t="s">
        <v>145</v>
      </c>
      <c r="G201" s="264"/>
      <c r="H201" s="267">
        <v>6.4000000000000004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3" t="s">
        <v>199</v>
      </c>
      <c r="AU201" s="273" t="s">
        <v>85</v>
      </c>
      <c r="AV201" s="15" t="s">
        <v>158</v>
      </c>
      <c r="AW201" s="15" t="s">
        <v>32</v>
      </c>
      <c r="AX201" s="15" t="s">
        <v>76</v>
      </c>
      <c r="AY201" s="273" t="s">
        <v>191</v>
      </c>
    </row>
    <row r="202" s="14" customFormat="1">
      <c r="A202" s="14"/>
      <c r="B202" s="252"/>
      <c r="C202" s="253"/>
      <c r="D202" s="243" t="s">
        <v>199</v>
      </c>
      <c r="E202" s="254" t="s">
        <v>1</v>
      </c>
      <c r="F202" s="255" t="s">
        <v>290</v>
      </c>
      <c r="G202" s="253"/>
      <c r="H202" s="256">
        <v>1.9199999999999999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199</v>
      </c>
      <c r="AU202" s="262" t="s">
        <v>85</v>
      </c>
      <c r="AV202" s="14" t="s">
        <v>85</v>
      </c>
      <c r="AW202" s="14" t="s">
        <v>32</v>
      </c>
      <c r="AX202" s="14" t="s">
        <v>83</v>
      </c>
      <c r="AY202" s="262" t="s">
        <v>191</v>
      </c>
    </row>
    <row r="203" s="2" customFormat="1" ht="33" customHeight="1">
      <c r="A203" s="39"/>
      <c r="B203" s="40"/>
      <c r="C203" s="228" t="s">
        <v>7</v>
      </c>
      <c r="D203" s="228" t="s">
        <v>193</v>
      </c>
      <c r="E203" s="229" t="s">
        <v>291</v>
      </c>
      <c r="F203" s="230" t="s">
        <v>292</v>
      </c>
      <c r="G203" s="231" t="s">
        <v>280</v>
      </c>
      <c r="H203" s="232">
        <v>4.4800000000000004</v>
      </c>
      <c r="I203" s="233"/>
      <c r="J203" s="234">
        <f>ROUND(I203*H203,2)</f>
        <v>0</v>
      </c>
      <c r="K203" s="230" t="s">
        <v>197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158</v>
      </c>
      <c r="AT203" s="239" t="s">
        <v>193</v>
      </c>
      <c r="AU203" s="239" t="s">
        <v>85</v>
      </c>
      <c r="AY203" s="18" t="s">
        <v>191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158</v>
      </c>
      <c r="BM203" s="239" t="s">
        <v>293</v>
      </c>
    </row>
    <row r="204" s="14" customFormat="1">
      <c r="A204" s="14"/>
      <c r="B204" s="252"/>
      <c r="C204" s="253"/>
      <c r="D204" s="243" t="s">
        <v>199</v>
      </c>
      <c r="E204" s="254" t="s">
        <v>1</v>
      </c>
      <c r="F204" s="255" t="s">
        <v>294</v>
      </c>
      <c r="G204" s="253"/>
      <c r="H204" s="256">
        <v>4.4800000000000004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199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191</v>
      </c>
    </row>
    <row r="205" s="2" customFormat="1" ht="33" customHeight="1">
      <c r="A205" s="39"/>
      <c r="B205" s="40"/>
      <c r="C205" s="228" t="s">
        <v>295</v>
      </c>
      <c r="D205" s="228" t="s">
        <v>193</v>
      </c>
      <c r="E205" s="229" t="s">
        <v>296</v>
      </c>
      <c r="F205" s="230" t="s">
        <v>297</v>
      </c>
      <c r="G205" s="231" t="s">
        <v>280</v>
      </c>
      <c r="H205" s="232">
        <v>0.39000000000000001</v>
      </c>
      <c r="I205" s="233"/>
      <c r="J205" s="234">
        <f>ROUND(I205*H205,2)</f>
        <v>0</v>
      </c>
      <c r="K205" s="230" t="s">
        <v>197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158</v>
      </c>
      <c r="AT205" s="239" t="s">
        <v>193</v>
      </c>
      <c r="AU205" s="239" t="s">
        <v>85</v>
      </c>
      <c r="AY205" s="18" t="s">
        <v>191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158</v>
      </c>
      <c r="BM205" s="239" t="s">
        <v>298</v>
      </c>
    </row>
    <row r="206" s="13" customFormat="1">
      <c r="A206" s="13"/>
      <c r="B206" s="241"/>
      <c r="C206" s="242"/>
      <c r="D206" s="243" t="s">
        <v>199</v>
      </c>
      <c r="E206" s="244" t="s">
        <v>1</v>
      </c>
      <c r="F206" s="245" t="s">
        <v>200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199</v>
      </c>
      <c r="AU206" s="251" t="s">
        <v>85</v>
      </c>
      <c r="AV206" s="13" t="s">
        <v>83</v>
      </c>
      <c r="AW206" s="13" t="s">
        <v>32</v>
      </c>
      <c r="AX206" s="13" t="s">
        <v>76</v>
      </c>
      <c r="AY206" s="251" t="s">
        <v>191</v>
      </c>
    </row>
    <row r="207" s="14" customFormat="1">
      <c r="A207" s="14"/>
      <c r="B207" s="252"/>
      <c r="C207" s="253"/>
      <c r="D207" s="243" t="s">
        <v>199</v>
      </c>
      <c r="E207" s="254" t="s">
        <v>1</v>
      </c>
      <c r="F207" s="255" t="s">
        <v>299</v>
      </c>
      <c r="G207" s="253"/>
      <c r="H207" s="256">
        <v>1.7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199</v>
      </c>
      <c r="AU207" s="262" t="s">
        <v>85</v>
      </c>
      <c r="AV207" s="14" t="s">
        <v>85</v>
      </c>
      <c r="AW207" s="14" t="s">
        <v>32</v>
      </c>
      <c r="AX207" s="14" t="s">
        <v>76</v>
      </c>
      <c r="AY207" s="262" t="s">
        <v>191</v>
      </c>
    </row>
    <row r="208" s="14" customFormat="1">
      <c r="A208" s="14"/>
      <c r="B208" s="252"/>
      <c r="C208" s="253"/>
      <c r="D208" s="243" t="s">
        <v>199</v>
      </c>
      <c r="E208" s="254" t="s">
        <v>1</v>
      </c>
      <c r="F208" s="255" t="s">
        <v>300</v>
      </c>
      <c r="G208" s="253"/>
      <c r="H208" s="256">
        <v>-0.40000000000000002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199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191</v>
      </c>
    </row>
    <row r="209" s="15" customFormat="1">
      <c r="A209" s="15"/>
      <c r="B209" s="263"/>
      <c r="C209" s="264"/>
      <c r="D209" s="243" t="s">
        <v>199</v>
      </c>
      <c r="E209" s="265" t="s">
        <v>155</v>
      </c>
      <c r="F209" s="266" t="s">
        <v>145</v>
      </c>
      <c r="G209" s="264"/>
      <c r="H209" s="267">
        <v>1.3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3" t="s">
        <v>199</v>
      </c>
      <c r="AU209" s="273" t="s">
        <v>85</v>
      </c>
      <c r="AV209" s="15" t="s">
        <v>158</v>
      </c>
      <c r="AW209" s="15" t="s">
        <v>32</v>
      </c>
      <c r="AX209" s="15" t="s">
        <v>76</v>
      </c>
      <c r="AY209" s="273" t="s">
        <v>191</v>
      </c>
    </row>
    <row r="210" s="14" customFormat="1">
      <c r="A210" s="14"/>
      <c r="B210" s="252"/>
      <c r="C210" s="253"/>
      <c r="D210" s="243" t="s">
        <v>199</v>
      </c>
      <c r="E210" s="254" t="s">
        <v>1</v>
      </c>
      <c r="F210" s="255" t="s">
        <v>301</v>
      </c>
      <c r="G210" s="253"/>
      <c r="H210" s="256">
        <v>0.39000000000000001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199</v>
      </c>
      <c r="AU210" s="262" t="s">
        <v>85</v>
      </c>
      <c r="AV210" s="14" t="s">
        <v>85</v>
      </c>
      <c r="AW210" s="14" t="s">
        <v>32</v>
      </c>
      <c r="AX210" s="14" t="s">
        <v>83</v>
      </c>
      <c r="AY210" s="262" t="s">
        <v>191</v>
      </c>
    </row>
    <row r="211" s="2" customFormat="1" ht="33" customHeight="1">
      <c r="A211" s="39"/>
      <c r="B211" s="40"/>
      <c r="C211" s="228" t="s">
        <v>302</v>
      </c>
      <c r="D211" s="228" t="s">
        <v>193</v>
      </c>
      <c r="E211" s="229" t="s">
        <v>303</v>
      </c>
      <c r="F211" s="230" t="s">
        <v>304</v>
      </c>
      <c r="G211" s="231" t="s">
        <v>280</v>
      </c>
      <c r="H211" s="232">
        <v>0.91000000000000003</v>
      </c>
      <c r="I211" s="233"/>
      <c r="J211" s="234">
        <f>ROUND(I211*H211,2)</f>
        <v>0</v>
      </c>
      <c r="K211" s="230" t="s">
        <v>197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158</v>
      </c>
      <c r="AT211" s="239" t="s">
        <v>193</v>
      </c>
      <c r="AU211" s="239" t="s">
        <v>85</v>
      </c>
      <c r="AY211" s="18" t="s">
        <v>191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158</v>
      </c>
      <c r="BM211" s="239" t="s">
        <v>305</v>
      </c>
    </row>
    <row r="212" s="14" customFormat="1">
      <c r="A212" s="14"/>
      <c r="B212" s="252"/>
      <c r="C212" s="253"/>
      <c r="D212" s="243" t="s">
        <v>199</v>
      </c>
      <c r="E212" s="254" t="s">
        <v>1</v>
      </c>
      <c r="F212" s="255" t="s">
        <v>306</v>
      </c>
      <c r="G212" s="253"/>
      <c r="H212" s="256">
        <v>0.91000000000000003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199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191</v>
      </c>
    </row>
    <row r="213" s="2" customFormat="1" ht="33" customHeight="1">
      <c r="A213" s="39"/>
      <c r="B213" s="40"/>
      <c r="C213" s="228" t="s">
        <v>307</v>
      </c>
      <c r="D213" s="228" t="s">
        <v>193</v>
      </c>
      <c r="E213" s="229" t="s">
        <v>308</v>
      </c>
      <c r="F213" s="230" t="s">
        <v>309</v>
      </c>
      <c r="G213" s="231" t="s">
        <v>280</v>
      </c>
      <c r="H213" s="232">
        <v>33.085999999999999</v>
      </c>
      <c r="I213" s="233"/>
      <c r="J213" s="234">
        <f>ROUND(I213*H213,2)</f>
        <v>0</v>
      </c>
      <c r="K213" s="230" t="s">
        <v>197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158</v>
      </c>
      <c r="AT213" s="239" t="s">
        <v>193</v>
      </c>
      <c r="AU213" s="239" t="s">
        <v>85</v>
      </c>
      <c r="AY213" s="18" t="s">
        <v>191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158</v>
      </c>
      <c r="BM213" s="239" t="s">
        <v>310</v>
      </c>
    </row>
    <row r="214" s="13" customFormat="1">
      <c r="A214" s="13"/>
      <c r="B214" s="241"/>
      <c r="C214" s="242"/>
      <c r="D214" s="243" t="s">
        <v>199</v>
      </c>
      <c r="E214" s="244" t="s">
        <v>1</v>
      </c>
      <c r="F214" s="245" t="s">
        <v>200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199</v>
      </c>
      <c r="AU214" s="251" t="s">
        <v>85</v>
      </c>
      <c r="AV214" s="13" t="s">
        <v>83</v>
      </c>
      <c r="AW214" s="13" t="s">
        <v>32</v>
      </c>
      <c r="AX214" s="13" t="s">
        <v>76</v>
      </c>
      <c r="AY214" s="251" t="s">
        <v>191</v>
      </c>
    </row>
    <row r="215" s="13" customFormat="1">
      <c r="A215" s="13"/>
      <c r="B215" s="241"/>
      <c r="C215" s="242"/>
      <c r="D215" s="243" t="s">
        <v>199</v>
      </c>
      <c r="E215" s="244" t="s">
        <v>1</v>
      </c>
      <c r="F215" s="245" t="s">
        <v>311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199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191</v>
      </c>
    </row>
    <row r="216" s="14" customFormat="1">
      <c r="A216" s="14"/>
      <c r="B216" s="252"/>
      <c r="C216" s="253"/>
      <c r="D216" s="243" t="s">
        <v>199</v>
      </c>
      <c r="E216" s="254" t="s">
        <v>1</v>
      </c>
      <c r="F216" s="255" t="s">
        <v>312</v>
      </c>
      <c r="G216" s="253"/>
      <c r="H216" s="256">
        <v>12.118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199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191</v>
      </c>
    </row>
    <row r="217" s="14" customFormat="1">
      <c r="A217" s="14"/>
      <c r="B217" s="252"/>
      <c r="C217" s="253"/>
      <c r="D217" s="243" t="s">
        <v>199</v>
      </c>
      <c r="E217" s="254" t="s">
        <v>1</v>
      </c>
      <c r="F217" s="255" t="s">
        <v>313</v>
      </c>
      <c r="G217" s="253"/>
      <c r="H217" s="256">
        <v>11.016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199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191</v>
      </c>
    </row>
    <row r="218" s="14" customFormat="1">
      <c r="A218" s="14"/>
      <c r="B218" s="252"/>
      <c r="C218" s="253"/>
      <c r="D218" s="243" t="s">
        <v>199</v>
      </c>
      <c r="E218" s="254" t="s">
        <v>1</v>
      </c>
      <c r="F218" s="255" t="s">
        <v>314</v>
      </c>
      <c r="G218" s="253"/>
      <c r="H218" s="256">
        <v>13.77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199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191</v>
      </c>
    </row>
    <row r="219" s="14" customFormat="1">
      <c r="A219" s="14"/>
      <c r="B219" s="252"/>
      <c r="C219" s="253"/>
      <c r="D219" s="243" t="s">
        <v>199</v>
      </c>
      <c r="E219" s="254" t="s">
        <v>1</v>
      </c>
      <c r="F219" s="255" t="s">
        <v>315</v>
      </c>
      <c r="G219" s="253"/>
      <c r="H219" s="256">
        <v>5.508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199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191</v>
      </c>
    </row>
    <row r="220" s="14" customFormat="1">
      <c r="A220" s="14"/>
      <c r="B220" s="252"/>
      <c r="C220" s="253"/>
      <c r="D220" s="243" t="s">
        <v>199</v>
      </c>
      <c r="E220" s="254" t="s">
        <v>1</v>
      </c>
      <c r="F220" s="255" t="s">
        <v>316</v>
      </c>
      <c r="G220" s="253"/>
      <c r="H220" s="256">
        <v>2.754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199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191</v>
      </c>
    </row>
    <row r="221" s="14" customFormat="1">
      <c r="A221" s="14"/>
      <c r="B221" s="252"/>
      <c r="C221" s="253"/>
      <c r="D221" s="243" t="s">
        <v>199</v>
      </c>
      <c r="E221" s="254" t="s">
        <v>1</v>
      </c>
      <c r="F221" s="255" t="s">
        <v>317</v>
      </c>
      <c r="G221" s="253"/>
      <c r="H221" s="256">
        <v>1.44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199</v>
      </c>
      <c r="AU221" s="262" t="s">
        <v>85</v>
      </c>
      <c r="AV221" s="14" t="s">
        <v>85</v>
      </c>
      <c r="AW221" s="14" t="s">
        <v>32</v>
      </c>
      <c r="AX221" s="14" t="s">
        <v>76</v>
      </c>
      <c r="AY221" s="262" t="s">
        <v>191</v>
      </c>
    </row>
    <row r="222" s="14" customFormat="1">
      <c r="A222" s="14"/>
      <c r="B222" s="252"/>
      <c r="C222" s="253"/>
      <c r="D222" s="243" t="s">
        <v>199</v>
      </c>
      <c r="E222" s="254" t="s">
        <v>1</v>
      </c>
      <c r="F222" s="255" t="s">
        <v>318</v>
      </c>
      <c r="G222" s="253"/>
      <c r="H222" s="256">
        <v>13.6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199</v>
      </c>
      <c r="AU222" s="262" t="s">
        <v>85</v>
      </c>
      <c r="AV222" s="14" t="s">
        <v>85</v>
      </c>
      <c r="AW222" s="14" t="s">
        <v>32</v>
      </c>
      <c r="AX222" s="14" t="s">
        <v>76</v>
      </c>
      <c r="AY222" s="262" t="s">
        <v>191</v>
      </c>
    </row>
    <row r="223" s="14" customFormat="1">
      <c r="A223" s="14"/>
      <c r="B223" s="252"/>
      <c r="C223" s="253"/>
      <c r="D223" s="243" t="s">
        <v>199</v>
      </c>
      <c r="E223" s="254" t="s">
        <v>1</v>
      </c>
      <c r="F223" s="255" t="s">
        <v>319</v>
      </c>
      <c r="G223" s="253"/>
      <c r="H223" s="256">
        <v>10.199999999999999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199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191</v>
      </c>
    </row>
    <row r="224" s="14" customFormat="1">
      <c r="A224" s="14"/>
      <c r="B224" s="252"/>
      <c r="C224" s="253"/>
      <c r="D224" s="243" t="s">
        <v>199</v>
      </c>
      <c r="E224" s="254" t="s">
        <v>1</v>
      </c>
      <c r="F224" s="255" t="s">
        <v>320</v>
      </c>
      <c r="G224" s="253"/>
      <c r="H224" s="256">
        <v>51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199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191</v>
      </c>
    </row>
    <row r="225" s="14" customFormat="1">
      <c r="A225" s="14"/>
      <c r="B225" s="252"/>
      <c r="C225" s="253"/>
      <c r="D225" s="243" t="s">
        <v>199</v>
      </c>
      <c r="E225" s="254" t="s">
        <v>1</v>
      </c>
      <c r="F225" s="255" t="s">
        <v>321</v>
      </c>
      <c r="G225" s="253"/>
      <c r="H225" s="256">
        <v>13.6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199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191</v>
      </c>
    </row>
    <row r="226" s="14" customFormat="1">
      <c r="A226" s="14"/>
      <c r="B226" s="252"/>
      <c r="C226" s="253"/>
      <c r="D226" s="243" t="s">
        <v>199</v>
      </c>
      <c r="E226" s="254" t="s">
        <v>1</v>
      </c>
      <c r="F226" s="255" t="s">
        <v>322</v>
      </c>
      <c r="G226" s="253"/>
      <c r="H226" s="256">
        <v>11.178000000000001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199</v>
      </c>
      <c r="AU226" s="262" t="s">
        <v>85</v>
      </c>
      <c r="AV226" s="14" t="s">
        <v>85</v>
      </c>
      <c r="AW226" s="14" t="s">
        <v>32</v>
      </c>
      <c r="AX226" s="14" t="s">
        <v>76</v>
      </c>
      <c r="AY226" s="262" t="s">
        <v>191</v>
      </c>
    </row>
    <row r="227" s="14" customFormat="1">
      <c r="A227" s="14"/>
      <c r="B227" s="252"/>
      <c r="C227" s="253"/>
      <c r="D227" s="243" t="s">
        <v>199</v>
      </c>
      <c r="E227" s="254" t="s">
        <v>1</v>
      </c>
      <c r="F227" s="255" t="s">
        <v>323</v>
      </c>
      <c r="G227" s="253"/>
      <c r="H227" s="256">
        <v>-32.716000000000001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199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191</v>
      </c>
    </row>
    <row r="228" s="14" customFormat="1">
      <c r="A228" s="14"/>
      <c r="B228" s="252"/>
      <c r="C228" s="253"/>
      <c r="D228" s="243" t="s">
        <v>199</v>
      </c>
      <c r="E228" s="254" t="s">
        <v>1</v>
      </c>
      <c r="F228" s="255" t="s">
        <v>324</v>
      </c>
      <c r="G228" s="253"/>
      <c r="H228" s="256">
        <v>-1.3999999999999999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199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191</v>
      </c>
    </row>
    <row r="229" s="14" customFormat="1">
      <c r="A229" s="14"/>
      <c r="B229" s="252"/>
      <c r="C229" s="253"/>
      <c r="D229" s="243" t="s">
        <v>199</v>
      </c>
      <c r="E229" s="254" t="s">
        <v>1</v>
      </c>
      <c r="F229" s="255" t="s">
        <v>325</v>
      </c>
      <c r="G229" s="253"/>
      <c r="H229" s="256">
        <v>-1.782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199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191</v>
      </c>
    </row>
    <row r="230" s="15" customFormat="1">
      <c r="A230" s="15"/>
      <c r="B230" s="263"/>
      <c r="C230" s="264"/>
      <c r="D230" s="243" t="s">
        <v>199</v>
      </c>
      <c r="E230" s="265" t="s">
        <v>151</v>
      </c>
      <c r="F230" s="266" t="s">
        <v>145</v>
      </c>
      <c r="G230" s="264"/>
      <c r="H230" s="267">
        <v>110.286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199</v>
      </c>
      <c r="AU230" s="273" t="s">
        <v>85</v>
      </c>
      <c r="AV230" s="15" t="s">
        <v>158</v>
      </c>
      <c r="AW230" s="15" t="s">
        <v>32</v>
      </c>
      <c r="AX230" s="15" t="s">
        <v>76</v>
      </c>
      <c r="AY230" s="273" t="s">
        <v>191</v>
      </c>
    </row>
    <row r="231" s="14" customFormat="1">
      <c r="A231" s="14"/>
      <c r="B231" s="252"/>
      <c r="C231" s="253"/>
      <c r="D231" s="243" t="s">
        <v>199</v>
      </c>
      <c r="E231" s="254" t="s">
        <v>1</v>
      </c>
      <c r="F231" s="255" t="s">
        <v>326</v>
      </c>
      <c r="G231" s="253"/>
      <c r="H231" s="256">
        <v>33.085999999999999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199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191</v>
      </c>
    </row>
    <row r="232" s="2" customFormat="1" ht="33" customHeight="1">
      <c r="A232" s="39"/>
      <c r="B232" s="40"/>
      <c r="C232" s="228" t="s">
        <v>327</v>
      </c>
      <c r="D232" s="228" t="s">
        <v>193</v>
      </c>
      <c r="E232" s="229" t="s">
        <v>328</v>
      </c>
      <c r="F232" s="230" t="s">
        <v>329</v>
      </c>
      <c r="G232" s="231" t="s">
        <v>280</v>
      </c>
      <c r="H232" s="232">
        <v>77.200000000000003</v>
      </c>
      <c r="I232" s="233"/>
      <c r="J232" s="234">
        <f>ROUND(I232*H232,2)</f>
        <v>0</v>
      </c>
      <c r="K232" s="230" t="s">
        <v>197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158</v>
      </c>
      <c r="AT232" s="239" t="s">
        <v>193</v>
      </c>
      <c r="AU232" s="239" t="s">
        <v>85</v>
      </c>
      <c r="AY232" s="18" t="s">
        <v>191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158</v>
      </c>
      <c r="BM232" s="239" t="s">
        <v>330</v>
      </c>
    </row>
    <row r="233" s="14" customFormat="1">
      <c r="A233" s="14"/>
      <c r="B233" s="252"/>
      <c r="C233" s="253"/>
      <c r="D233" s="243" t="s">
        <v>199</v>
      </c>
      <c r="E233" s="254" t="s">
        <v>1</v>
      </c>
      <c r="F233" s="255" t="s">
        <v>331</v>
      </c>
      <c r="G233" s="253"/>
      <c r="H233" s="256">
        <v>77.200000000000003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199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191</v>
      </c>
    </row>
    <row r="234" s="2" customFormat="1" ht="21.75" customHeight="1">
      <c r="A234" s="39"/>
      <c r="B234" s="40"/>
      <c r="C234" s="228" t="s">
        <v>332</v>
      </c>
      <c r="D234" s="228" t="s">
        <v>193</v>
      </c>
      <c r="E234" s="229" t="s">
        <v>333</v>
      </c>
      <c r="F234" s="230" t="s">
        <v>334</v>
      </c>
      <c r="G234" s="231" t="s">
        <v>196</v>
      </c>
      <c r="H234" s="232">
        <v>293.928</v>
      </c>
      <c r="I234" s="233"/>
      <c r="J234" s="234">
        <f>ROUND(I234*H234,2)</f>
        <v>0</v>
      </c>
      <c r="K234" s="230" t="s">
        <v>197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0.00084000000000000003</v>
      </c>
      <c r="R234" s="237">
        <f>Q234*H234</f>
        <v>0.24689952000000001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158</v>
      </c>
      <c r="AT234" s="239" t="s">
        <v>193</v>
      </c>
      <c r="AU234" s="239" t="s">
        <v>85</v>
      </c>
      <c r="AY234" s="18" t="s">
        <v>191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158</v>
      </c>
      <c r="BM234" s="239" t="s">
        <v>335</v>
      </c>
    </row>
    <row r="235" s="13" customFormat="1">
      <c r="A235" s="13"/>
      <c r="B235" s="241"/>
      <c r="C235" s="242"/>
      <c r="D235" s="243" t="s">
        <v>199</v>
      </c>
      <c r="E235" s="244" t="s">
        <v>1</v>
      </c>
      <c r="F235" s="245" t="s">
        <v>200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199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191</v>
      </c>
    </row>
    <row r="236" s="14" customFormat="1">
      <c r="A236" s="14"/>
      <c r="B236" s="252"/>
      <c r="C236" s="253"/>
      <c r="D236" s="243" t="s">
        <v>199</v>
      </c>
      <c r="E236" s="254" t="s">
        <v>1</v>
      </c>
      <c r="F236" s="255" t="s">
        <v>336</v>
      </c>
      <c r="G236" s="253"/>
      <c r="H236" s="256">
        <v>29.920000000000002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199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191</v>
      </c>
    </row>
    <row r="237" s="14" customFormat="1">
      <c r="A237" s="14"/>
      <c r="B237" s="252"/>
      <c r="C237" s="253"/>
      <c r="D237" s="243" t="s">
        <v>199</v>
      </c>
      <c r="E237" s="254" t="s">
        <v>1</v>
      </c>
      <c r="F237" s="255" t="s">
        <v>337</v>
      </c>
      <c r="G237" s="253"/>
      <c r="H237" s="256">
        <v>27.199999999999999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199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191</v>
      </c>
    </row>
    <row r="238" s="14" customFormat="1">
      <c r="A238" s="14"/>
      <c r="B238" s="252"/>
      <c r="C238" s="253"/>
      <c r="D238" s="243" t="s">
        <v>199</v>
      </c>
      <c r="E238" s="254" t="s">
        <v>1</v>
      </c>
      <c r="F238" s="255" t="s">
        <v>338</v>
      </c>
      <c r="G238" s="253"/>
      <c r="H238" s="256">
        <v>34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199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191</v>
      </c>
    </row>
    <row r="239" s="14" customFormat="1">
      <c r="A239" s="14"/>
      <c r="B239" s="252"/>
      <c r="C239" s="253"/>
      <c r="D239" s="243" t="s">
        <v>199</v>
      </c>
      <c r="E239" s="254" t="s">
        <v>1</v>
      </c>
      <c r="F239" s="255" t="s">
        <v>339</v>
      </c>
      <c r="G239" s="253"/>
      <c r="H239" s="256">
        <v>13.6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199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191</v>
      </c>
    </row>
    <row r="240" s="14" customFormat="1">
      <c r="A240" s="14"/>
      <c r="B240" s="252"/>
      <c r="C240" s="253"/>
      <c r="D240" s="243" t="s">
        <v>199</v>
      </c>
      <c r="E240" s="254" t="s">
        <v>1</v>
      </c>
      <c r="F240" s="255" t="s">
        <v>340</v>
      </c>
      <c r="G240" s="253"/>
      <c r="H240" s="256">
        <v>6.7999999999999998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199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191</v>
      </c>
    </row>
    <row r="241" s="14" customFormat="1">
      <c r="A241" s="14"/>
      <c r="B241" s="252"/>
      <c r="C241" s="253"/>
      <c r="D241" s="243" t="s">
        <v>199</v>
      </c>
      <c r="E241" s="254" t="s">
        <v>1</v>
      </c>
      <c r="F241" s="255" t="s">
        <v>341</v>
      </c>
      <c r="G241" s="253"/>
      <c r="H241" s="256">
        <v>27.199999999999999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199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191</v>
      </c>
    </row>
    <row r="242" s="14" customFormat="1">
      <c r="A242" s="14"/>
      <c r="B242" s="252"/>
      <c r="C242" s="253"/>
      <c r="D242" s="243" t="s">
        <v>199</v>
      </c>
      <c r="E242" s="254" t="s">
        <v>1</v>
      </c>
      <c r="F242" s="255" t="s">
        <v>342</v>
      </c>
      <c r="G242" s="253"/>
      <c r="H242" s="256">
        <v>17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199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191</v>
      </c>
    </row>
    <row r="243" s="14" customFormat="1">
      <c r="A243" s="14"/>
      <c r="B243" s="252"/>
      <c r="C243" s="253"/>
      <c r="D243" s="243" t="s">
        <v>199</v>
      </c>
      <c r="E243" s="254" t="s">
        <v>1</v>
      </c>
      <c r="F243" s="255" t="s">
        <v>343</v>
      </c>
      <c r="G243" s="253"/>
      <c r="H243" s="256">
        <v>98.599999999999994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199</v>
      </c>
      <c r="AU243" s="262" t="s">
        <v>85</v>
      </c>
      <c r="AV243" s="14" t="s">
        <v>85</v>
      </c>
      <c r="AW243" s="14" t="s">
        <v>32</v>
      </c>
      <c r="AX243" s="14" t="s">
        <v>76</v>
      </c>
      <c r="AY243" s="262" t="s">
        <v>191</v>
      </c>
    </row>
    <row r="244" s="14" customFormat="1">
      <c r="A244" s="14"/>
      <c r="B244" s="252"/>
      <c r="C244" s="253"/>
      <c r="D244" s="243" t="s">
        <v>199</v>
      </c>
      <c r="E244" s="254" t="s">
        <v>1</v>
      </c>
      <c r="F244" s="255" t="s">
        <v>344</v>
      </c>
      <c r="G244" s="253"/>
      <c r="H244" s="256">
        <v>27.199999999999999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199</v>
      </c>
      <c r="AU244" s="262" t="s">
        <v>85</v>
      </c>
      <c r="AV244" s="14" t="s">
        <v>85</v>
      </c>
      <c r="AW244" s="14" t="s">
        <v>32</v>
      </c>
      <c r="AX244" s="14" t="s">
        <v>76</v>
      </c>
      <c r="AY244" s="262" t="s">
        <v>191</v>
      </c>
    </row>
    <row r="245" s="14" customFormat="1">
      <c r="A245" s="14"/>
      <c r="B245" s="252"/>
      <c r="C245" s="253"/>
      <c r="D245" s="243" t="s">
        <v>199</v>
      </c>
      <c r="E245" s="254" t="s">
        <v>1</v>
      </c>
      <c r="F245" s="255" t="s">
        <v>345</v>
      </c>
      <c r="G245" s="253"/>
      <c r="H245" s="256">
        <v>10.199999999999999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199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191</v>
      </c>
    </row>
    <row r="246" s="14" customFormat="1">
      <c r="A246" s="14"/>
      <c r="B246" s="252"/>
      <c r="C246" s="253"/>
      <c r="D246" s="243" t="s">
        <v>199</v>
      </c>
      <c r="E246" s="254" t="s">
        <v>1</v>
      </c>
      <c r="F246" s="255" t="s">
        <v>346</v>
      </c>
      <c r="G246" s="253"/>
      <c r="H246" s="256">
        <v>2.2080000000000002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199</v>
      </c>
      <c r="AU246" s="262" t="s">
        <v>85</v>
      </c>
      <c r="AV246" s="14" t="s">
        <v>85</v>
      </c>
      <c r="AW246" s="14" t="s">
        <v>32</v>
      </c>
      <c r="AX246" s="14" t="s">
        <v>76</v>
      </c>
      <c r="AY246" s="262" t="s">
        <v>191</v>
      </c>
    </row>
    <row r="247" s="15" customFormat="1">
      <c r="A247" s="15"/>
      <c r="B247" s="263"/>
      <c r="C247" s="264"/>
      <c r="D247" s="243" t="s">
        <v>199</v>
      </c>
      <c r="E247" s="265" t="s">
        <v>115</v>
      </c>
      <c r="F247" s="266" t="s">
        <v>145</v>
      </c>
      <c r="G247" s="264"/>
      <c r="H247" s="267">
        <v>293.928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3" t="s">
        <v>199</v>
      </c>
      <c r="AU247" s="273" t="s">
        <v>85</v>
      </c>
      <c r="AV247" s="15" t="s">
        <v>158</v>
      </c>
      <c r="AW247" s="15" t="s">
        <v>32</v>
      </c>
      <c r="AX247" s="15" t="s">
        <v>76</v>
      </c>
      <c r="AY247" s="273" t="s">
        <v>191</v>
      </c>
    </row>
    <row r="248" s="14" customFormat="1">
      <c r="A248" s="14"/>
      <c r="B248" s="252"/>
      <c r="C248" s="253"/>
      <c r="D248" s="243" t="s">
        <v>199</v>
      </c>
      <c r="E248" s="254" t="s">
        <v>1</v>
      </c>
      <c r="F248" s="255" t="s">
        <v>115</v>
      </c>
      <c r="G248" s="253"/>
      <c r="H248" s="256">
        <v>293.928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199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191</v>
      </c>
    </row>
    <row r="249" s="2" customFormat="1" ht="24.15" customHeight="1">
      <c r="A249" s="39"/>
      <c r="B249" s="40"/>
      <c r="C249" s="228" t="s">
        <v>347</v>
      </c>
      <c r="D249" s="228" t="s">
        <v>193</v>
      </c>
      <c r="E249" s="229" t="s">
        <v>348</v>
      </c>
      <c r="F249" s="230" t="s">
        <v>349</v>
      </c>
      <c r="G249" s="231" t="s">
        <v>196</v>
      </c>
      <c r="H249" s="232">
        <v>293.928</v>
      </c>
      <c r="I249" s="233"/>
      <c r="J249" s="234">
        <f>ROUND(I249*H249,2)</f>
        <v>0</v>
      </c>
      <c r="K249" s="230" t="s">
        <v>197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158</v>
      </c>
      <c r="AT249" s="239" t="s">
        <v>193</v>
      </c>
      <c r="AU249" s="239" t="s">
        <v>85</v>
      </c>
      <c r="AY249" s="18" t="s">
        <v>191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158</v>
      </c>
      <c r="BM249" s="239" t="s">
        <v>350</v>
      </c>
    </row>
    <row r="250" s="14" customFormat="1">
      <c r="A250" s="14"/>
      <c r="B250" s="252"/>
      <c r="C250" s="253"/>
      <c r="D250" s="243" t="s">
        <v>199</v>
      </c>
      <c r="E250" s="254" t="s">
        <v>1</v>
      </c>
      <c r="F250" s="255" t="s">
        <v>115</v>
      </c>
      <c r="G250" s="253"/>
      <c r="H250" s="256">
        <v>293.928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199</v>
      </c>
      <c r="AU250" s="262" t="s">
        <v>85</v>
      </c>
      <c r="AV250" s="14" t="s">
        <v>85</v>
      </c>
      <c r="AW250" s="14" t="s">
        <v>32</v>
      </c>
      <c r="AX250" s="14" t="s">
        <v>83</v>
      </c>
      <c r="AY250" s="262" t="s">
        <v>191</v>
      </c>
    </row>
    <row r="251" s="2" customFormat="1" ht="37.8" customHeight="1">
      <c r="A251" s="39"/>
      <c r="B251" s="40"/>
      <c r="C251" s="228" t="s">
        <v>351</v>
      </c>
      <c r="D251" s="228" t="s">
        <v>193</v>
      </c>
      <c r="E251" s="229" t="s">
        <v>352</v>
      </c>
      <c r="F251" s="230" t="s">
        <v>353</v>
      </c>
      <c r="G251" s="231" t="s">
        <v>280</v>
      </c>
      <c r="H251" s="232">
        <v>33.363999999999997</v>
      </c>
      <c r="I251" s="233"/>
      <c r="J251" s="234">
        <f>ROUND(I251*H251,2)</f>
        <v>0</v>
      </c>
      <c r="K251" s="230" t="s">
        <v>197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158</v>
      </c>
      <c r="AT251" s="239" t="s">
        <v>193</v>
      </c>
      <c r="AU251" s="239" t="s">
        <v>85</v>
      </c>
      <c r="AY251" s="18" t="s">
        <v>191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158</v>
      </c>
      <c r="BM251" s="239" t="s">
        <v>354</v>
      </c>
    </row>
    <row r="252" s="14" customFormat="1">
      <c r="A252" s="14"/>
      <c r="B252" s="252"/>
      <c r="C252" s="253"/>
      <c r="D252" s="243" t="s">
        <v>199</v>
      </c>
      <c r="E252" s="254" t="s">
        <v>1</v>
      </c>
      <c r="F252" s="255" t="s">
        <v>355</v>
      </c>
      <c r="G252" s="253"/>
      <c r="H252" s="256">
        <v>33.363999999999997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199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191</v>
      </c>
    </row>
    <row r="253" s="2" customFormat="1" ht="37.8" customHeight="1">
      <c r="A253" s="39"/>
      <c r="B253" s="40"/>
      <c r="C253" s="228" t="s">
        <v>356</v>
      </c>
      <c r="D253" s="228" t="s">
        <v>193</v>
      </c>
      <c r="E253" s="229" t="s">
        <v>357</v>
      </c>
      <c r="F253" s="230" t="s">
        <v>358</v>
      </c>
      <c r="G253" s="231" t="s">
        <v>280</v>
      </c>
      <c r="H253" s="232">
        <v>77.849999999999994</v>
      </c>
      <c r="I253" s="233"/>
      <c r="J253" s="234">
        <f>ROUND(I253*H253,2)</f>
        <v>0</v>
      </c>
      <c r="K253" s="230" t="s">
        <v>197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158</v>
      </c>
      <c r="AT253" s="239" t="s">
        <v>193</v>
      </c>
      <c r="AU253" s="239" t="s">
        <v>85</v>
      </c>
      <c r="AY253" s="18" t="s">
        <v>191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158</v>
      </c>
      <c r="BM253" s="239" t="s">
        <v>359</v>
      </c>
    </row>
    <row r="254" s="14" customFormat="1">
      <c r="A254" s="14"/>
      <c r="B254" s="252"/>
      <c r="C254" s="253"/>
      <c r="D254" s="243" t="s">
        <v>199</v>
      </c>
      <c r="E254" s="254" t="s">
        <v>1</v>
      </c>
      <c r="F254" s="255" t="s">
        <v>360</v>
      </c>
      <c r="G254" s="253"/>
      <c r="H254" s="256">
        <v>77.849999999999994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199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191</v>
      </c>
    </row>
    <row r="255" s="2" customFormat="1" ht="33" customHeight="1">
      <c r="A255" s="39"/>
      <c r="B255" s="40"/>
      <c r="C255" s="228" t="s">
        <v>361</v>
      </c>
      <c r="D255" s="228" t="s">
        <v>193</v>
      </c>
      <c r="E255" s="229" t="s">
        <v>362</v>
      </c>
      <c r="F255" s="230" t="s">
        <v>363</v>
      </c>
      <c r="G255" s="231" t="s">
        <v>280</v>
      </c>
      <c r="H255" s="232">
        <v>33.363999999999997</v>
      </c>
      <c r="I255" s="233"/>
      <c r="J255" s="234">
        <f>ROUND(I255*H255,2)</f>
        <v>0</v>
      </c>
      <c r="K255" s="230" t="s">
        <v>197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158</v>
      </c>
      <c r="AT255" s="239" t="s">
        <v>193</v>
      </c>
      <c r="AU255" s="239" t="s">
        <v>85</v>
      </c>
      <c r="AY255" s="18" t="s">
        <v>191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158</v>
      </c>
      <c r="BM255" s="239" t="s">
        <v>364</v>
      </c>
    </row>
    <row r="256" s="13" customFormat="1">
      <c r="A256" s="13"/>
      <c r="B256" s="241"/>
      <c r="C256" s="242"/>
      <c r="D256" s="243" t="s">
        <v>199</v>
      </c>
      <c r="E256" s="244" t="s">
        <v>1</v>
      </c>
      <c r="F256" s="245" t="s">
        <v>200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199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191</v>
      </c>
    </row>
    <row r="257" s="13" customFormat="1">
      <c r="A257" s="13"/>
      <c r="B257" s="241"/>
      <c r="C257" s="242"/>
      <c r="D257" s="243" t="s">
        <v>199</v>
      </c>
      <c r="E257" s="244" t="s">
        <v>1</v>
      </c>
      <c r="F257" s="245" t="s">
        <v>365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199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191</v>
      </c>
    </row>
    <row r="258" s="13" customFormat="1">
      <c r="A258" s="13"/>
      <c r="B258" s="241"/>
      <c r="C258" s="242"/>
      <c r="D258" s="243" t="s">
        <v>199</v>
      </c>
      <c r="E258" s="244" t="s">
        <v>1</v>
      </c>
      <c r="F258" s="245" t="s">
        <v>366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199</v>
      </c>
      <c r="AU258" s="251" t="s">
        <v>85</v>
      </c>
      <c r="AV258" s="13" t="s">
        <v>83</v>
      </c>
      <c r="AW258" s="13" t="s">
        <v>32</v>
      </c>
      <c r="AX258" s="13" t="s">
        <v>76</v>
      </c>
      <c r="AY258" s="251" t="s">
        <v>191</v>
      </c>
    </row>
    <row r="259" s="14" customFormat="1">
      <c r="A259" s="14"/>
      <c r="B259" s="252"/>
      <c r="C259" s="253"/>
      <c r="D259" s="243" t="s">
        <v>199</v>
      </c>
      <c r="E259" s="254" t="s">
        <v>1</v>
      </c>
      <c r="F259" s="255" t="s">
        <v>367</v>
      </c>
      <c r="G259" s="253"/>
      <c r="H259" s="256">
        <v>0.81000000000000005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199</v>
      </c>
      <c r="AU259" s="262" t="s">
        <v>85</v>
      </c>
      <c r="AV259" s="14" t="s">
        <v>85</v>
      </c>
      <c r="AW259" s="14" t="s">
        <v>32</v>
      </c>
      <c r="AX259" s="14" t="s">
        <v>76</v>
      </c>
      <c r="AY259" s="262" t="s">
        <v>191</v>
      </c>
    </row>
    <row r="260" s="14" customFormat="1">
      <c r="A260" s="14"/>
      <c r="B260" s="252"/>
      <c r="C260" s="253"/>
      <c r="D260" s="243" t="s">
        <v>199</v>
      </c>
      <c r="E260" s="254" t="s">
        <v>1</v>
      </c>
      <c r="F260" s="255" t="s">
        <v>368</v>
      </c>
      <c r="G260" s="253"/>
      <c r="H260" s="256">
        <v>0.64800000000000002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199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191</v>
      </c>
    </row>
    <row r="261" s="14" customFormat="1">
      <c r="A261" s="14"/>
      <c r="B261" s="252"/>
      <c r="C261" s="253"/>
      <c r="D261" s="243" t="s">
        <v>199</v>
      </c>
      <c r="E261" s="254" t="s">
        <v>1</v>
      </c>
      <c r="F261" s="255" t="s">
        <v>369</v>
      </c>
      <c r="G261" s="253"/>
      <c r="H261" s="256">
        <v>0.81000000000000005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199</v>
      </c>
      <c r="AU261" s="262" t="s">
        <v>85</v>
      </c>
      <c r="AV261" s="14" t="s">
        <v>85</v>
      </c>
      <c r="AW261" s="14" t="s">
        <v>32</v>
      </c>
      <c r="AX261" s="14" t="s">
        <v>76</v>
      </c>
      <c r="AY261" s="262" t="s">
        <v>191</v>
      </c>
    </row>
    <row r="262" s="14" customFormat="1">
      <c r="A262" s="14"/>
      <c r="B262" s="252"/>
      <c r="C262" s="253"/>
      <c r="D262" s="243" t="s">
        <v>199</v>
      </c>
      <c r="E262" s="254" t="s">
        <v>1</v>
      </c>
      <c r="F262" s="255" t="s">
        <v>370</v>
      </c>
      <c r="G262" s="253"/>
      <c r="H262" s="256">
        <v>0.32400000000000001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199</v>
      </c>
      <c r="AU262" s="262" t="s">
        <v>85</v>
      </c>
      <c r="AV262" s="14" t="s">
        <v>85</v>
      </c>
      <c r="AW262" s="14" t="s">
        <v>32</v>
      </c>
      <c r="AX262" s="14" t="s">
        <v>76</v>
      </c>
      <c r="AY262" s="262" t="s">
        <v>191</v>
      </c>
    </row>
    <row r="263" s="14" customFormat="1">
      <c r="A263" s="14"/>
      <c r="B263" s="252"/>
      <c r="C263" s="253"/>
      <c r="D263" s="243" t="s">
        <v>199</v>
      </c>
      <c r="E263" s="254" t="s">
        <v>1</v>
      </c>
      <c r="F263" s="255" t="s">
        <v>371</v>
      </c>
      <c r="G263" s="253"/>
      <c r="H263" s="256">
        <v>0.32400000000000001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199</v>
      </c>
      <c r="AU263" s="262" t="s">
        <v>85</v>
      </c>
      <c r="AV263" s="14" t="s">
        <v>85</v>
      </c>
      <c r="AW263" s="14" t="s">
        <v>32</v>
      </c>
      <c r="AX263" s="14" t="s">
        <v>76</v>
      </c>
      <c r="AY263" s="262" t="s">
        <v>191</v>
      </c>
    </row>
    <row r="264" s="16" customFormat="1">
      <c r="A264" s="16"/>
      <c r="B264" s="274"/>
      <c r="C264" s="275"/>
      <c r="D264" s="243" t="s">
        <v>199</v>
      </c>
      <c r="E264" s="276" t="s">
        <v>108</v>
      </c>
      <c r="F264" s="277" t="s">
        <v>102</v>
      </c>
      <c r="G264" s="275"/>
      <c r="H264" s="278">
        <v>2.9159999999999999</v>
      </c>
      <c r="I264" s="279"/>
      <c r="J264" s="275"/>
      <c r="K264" s="275"/>
      <c r="L264" s="280"/>
      <c r="M264" s="281"/>
      <c r="N264" s="282"/>
      <c r="O264" s="282"/>
      <c r="P264" s="282"/>
      <c r="Q264" s="282"/>
      <c r="R264" s="282"/>
      <c r="S264" s="282"/>
      <c r="T264" s="28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4" t="s">
        <v>199</v>
      </c>
      <c r="AU264" s="284" t="s">
        <v>85</v>
      </c>
      <c r="AV264" s="16" t="s">
        <v>206</v>
      </c>
      <c r="AW264" s="16" t="s">
        <v>32</v>
      </c>
      <c r="AX264" s="16" t="s">
        <v>76</v>
      </c>
      <c r="AY264" s="284" t="s">
        <v>191</v>
      </c>
    </row>
    <row r="265" s="13" customFormat="1">
      <c r="A265" s="13"/>
      <c r="B265" s="241"/>
      <c r="C265" s="242"/>
      <c r="D265" s="243" t="s">
        <v>199</v>
      </c>
      <c r="E265" s="244" t="s">
        <v>1</v>
      </c>
      <c r="F265" s="245" t="s">
        <v>372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199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191</v>
      </c>
    </row>
    <row r="266" s="14" customFormat="1">
      <c r="A266" s="14"/>
      <c r="B266" s="252"/>
      <c r="C266" s="253"/>
      <c r="D266" s="243" t="s">
        <v>199</v>
      </c>
      <c r="E266" s="254" t="s">
        <v>1</v>
      </c>
      <c r="F266" s="255" t="s">
        <v>373</v>
      </c>
      <c r="G266" s="253"/>
      <c r="H266" s="256">
        <v>3.2400000000000002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199</v>
      </c>
      <c r="AU266" s="262" t="s">
        <v>85</v>
      </c>
      <c r="AV266" s="14" t="s">
        <v>85</v>
      </c>
      <c r="AW266" s="14" t="s">
        <v>32</v>
      </c>
      <c r="AX266" s="14" t="s">
        <v>76</v>
      </c>
      <c r="AY266" s="262" t="s">
        <v>191</v>
      </c>
    </row>
    <row r="267" s="14" customFormat="1">
      <c r="A267" s="14"/>
      <c r="B267" s="252"/>
      <c r="C267" s="253"/>
      <c r="D267" s="243" t="s">
        <v>199</v>
      </c>
      <c r="E267" s="254" t="s">
        <v>1</v>
      </c>
      <c r="F267" s="255" t="s">
        <v>374</v>
      </c>
      <c r="G267" s="253"/>
      <c r="H267" s="256">
        <v>2.4300000000000002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199</v>
      </c>
      <c r="AU267" s="262" t="s">
        <v>85</v>
      </c>
      <c r="AV267" s="14" t="s">
        <v>85</v>
      </c>
      <c r="AW267" s="14" t="s">
        <v>32</v>
      </c>
      <c r="AX267" s="14" t="s">
        <v>76</v>
      </c>
      <c r="AY267" s="262" t="s">
        <v>191</v>
      </c>
    </row>
    <row r="268" s="14" customFormat="1">
      <c r="A268" s="14"/>
      <c r="B268" s="252"/>
      <c r="C268" s="253"/>
      <c r="D268" s="243" t="s">
        <v>199</v>
      </c>
      <c r="E268" s="254" t="s">
        <v>1</v>
      </c>
      <c r="F268" s="255" t="s">
        <v>375</v>
      </c>
      <c r="G268" s="253"/>
      <c r="H268" s="256">
        <v>3.2400000000000002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199</v>
      </c>
      <c r="AU268" s="262" t="s">
        <v>85</v>
      </c>
      <c r="AV268" s="14" t="s">
        <v>85</v>
      </c>
      <c r="AW268" s="14" t="s">
        <v>32</v>
      </c>
      <c r="AX268" s="14" t="s">
        <v>76</v>
      </c>
      <c r="AY268" s="262" t="s">
        <v>191</v>
      </c>
    </row>
    <row r="269" s="14" customFormat="1">
      <c r="A269" s="14"/>
      <c r="B269" s="252"/>
      <c r="C269" s="253"/>
      <c r="D269" s="243" t="s">
        <v>199</v>
      </c>
      <c r="E269" s="254" t="s">
        <v>1</v>
      </c>
      <c r="F269" s="255" t="s">
        <v>376</v>
      </c>
      <c r="G269" s="253"/>
      <c r="H269" s="256">
        <v>1.296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199</v>
      </c>
      <c r="AU269" s="262" t="s">
        <v>85</v>
      </c>
      <c r="AV269" s="14" t="s">
        <v>85</v>
      </c>
      <c r="AW269" s="14" t="s">
        <v>32</v>
      </c>
      <c r="AX269" s="14" t="s">
        <v>76</v>
      </c>
      <c r="AY269" s="262" t="s">
        <v>191</v>
      </c>
    </row>
    <row r="270" s="14" customFormat="1">
      <c r="A270" s="14"/>
      <c r="B270" s="252"/>
      <c r="C270" s="253"/>
      <c r="D270" s="243" t="s">
        <v>199</v>
      </c>
      <c r="E270" s="254" t="s">
        <v>1</v>
      </c>
      <c r="F270" s="255" t="s">
        <v>377</v>
      </c>
      <c r="G270" s="253"/>
      <c r="H270" s="256">
        <v>1.296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199</v>
      </c>
      <c r="AU270" s="262" t="s">
        <v>85</v>
      </c>
      <c r="AV270" s="14" t="s">
        <v>85</v>
      </c>
      <c r="AW270" s="14" t="s">
        <v>32</v>
      </c>
      <c r="AX270" s="14" t="s">
        <v>76</v>
      </c>
      <c r="AY270" s="262" t="s">
        <v>191</v>
      </c>
    </row>
    <row r="271" s="16" customFormat="1">
      <c r="A271" s="16"/>
      <c r="B271" s="274"/>
      <c r="C271" s="275"/>
      <c r="D271" s="243" t="s">
        <v>199</v>
      </c>
      <c r="E271" s="276" t="s">
        <v>110</v>
      </c>
      <c r="F271" s="277" t="s">
        <v>102</v>
      </c>
      <c r="G271" s="275"/>
      <c r="H271" s="278">
        <v>11.502000000000001</v>
      </c>
      <c r="I271" s="279"/>
      <c r="J271" s="275"/>
      <c r="K271" s="275"/>
      <c r="L271" s="280"/>
      <c r="M271" s="281"/>
      <c r="N271" s="282"/>
      <c r="O271" s="282"/>
      <c r="P271" s="282"/>
      <c r="Q271" s="282"/>
      <c r="R271" s="282"/>
      <c r="S271" s="282"/>
      <c r="T271" s="283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4" t="s">
        <v>199</v>
      </c>
      <c r="AU271" s="284" t="s">
        <v>85</v>
      </c>
      <c r="AV271" s="16" t="s">
        <v>206</v>
      </c>
      <c r="AW271" s="16" t="s">
        <v>32</v>
      </c>
      <c r="AX271" s="16" t="s">
        <v>76</v>
      </c>
      <c r="AY271" s="284" t="s">
        <v>191</v>
      </c>
    </row>
    <row r="272" s="13" customFormat="1">
      <c r="A272" s="13"/>
      <c r="B272" s="241"/>
      <c r="C272" s="242"/>
      <c r="D272" s="243" t="s">
        <v>199</v>
      </c>
      <c r="E272" s="244" t="s">
        <v>1</v>
      </c>
      <c r="F272" s="245" t="s">
        <v>378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199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191</v>
      </c>
    </row>
    <row r="273" s="14" customFormat="1">
      <c r="A273" s="14"/>
      <c r="B273" s="252"/>
      <c r="C273" s="253"/>
      <c r="D273" s="243" t="s">
        <v>199</v>
      </c>
      <c r="E273" s="254" t="s">
        <v>1</v>
      </c>
      <c r="F273" s="255" t="s">
        <v>379</v>
      </c>
      <c r="G273" s="253"/>
      <c r="H273" s="256">
        <v>0.72899999999999998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199</v>
      </c>
      <c r="AU273" s="262" t="s">
        <v>85</v>
      </c>
      <c r="AV273" s="14" t="s">
        <v>85</v>
      </c>
      <c r="AW273" s="14" t="s">
        <v>32</v>
      </c>
      <c r="AX273" s="14" t="s">
        <v>76</v>
      </c>
      <c r="AY273" s="262" t="s">
        <v>191</v>
      </c>
    </row>
    <row r="274" s="16" customFormat="1">
      <c r="A274" s="16"/>
      <c r="B274" s="274"/>
      <c r="C274" s="275"/>
      <c r="D274" s="243" t="s">
        <v>199</v>
      </c>
      <c r="E274" s="276" t="s">
        <v>101</v>
      </c>
      <c r="F274" s="277" t="s">
        <v>102</v>
      </c>
      <c r="G274" s="275"/>
      <c r="H274" s="278">
        <v>0.72899999999999998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4" t="s">
        <v>199</v>
      </c>
      <c r="AU274" s="284" t="s">
        <v>85</v>
      </c>
      <c r="AV274" s="16" t="s">
        <v>206</v>
      </c>
      <c r="AW274" s="16" t="s">
        <v>32</v>
      </c>
      <c r="AX274" s="16" t="s">
        <v>76</v>
      </c>
      <c r="AY274" s="284" t="s">
        <v>191</v>
      </c>
    </row>
    <row r="275" s="14" customFormat="1">
      <c r="A275" s="14"/>
      <c r="B275" s="252"/>
      <c r="C275" s="253"/>
      <c r="D275" s="243" t="s">
        <v>199</v>
      </c>
      <c r="E275" s="254" t="s">
        <v>1</v>
      </c>
      <c r="F275" s="255" t="s">
        <v>317</v>
      </c>
      <c r="G275" s="253"/>
      <c r="H275" s="256">
        <v>1.44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199</v>
      </c>
      <c r="AU275" s="262" t="s">
        <v>85</v>
      </c>
      <c r="AV275" s="14" t="s">
        <v>85</v>
      </c>
      <c r="AW275" s="14" t="s">
        <v>32</v>
      </c>
      <c r="AX275" s="14" t="s">
        <v>76</v>
      </c>
      <c r="AY275" s="262" t="s">
        <v>191</v>
      </c>
    </row>
    <row r="276" s="14" customFormat="1">
      <c r="A276" s="14"/>
      <c r="B276" s="252"/>
      <c r="C276" s="253"/>
      <c r="D276" s="243" t="s">
        <v>199</v>
      </c>
      <c r="E276" s="254" t="s">
        <v>1</v>
      </c>
      <c r="F276" s="255" t="s">
        <v>380</v>
      </c>
      <c r="G276" s="253"/>
      <c r="H276" s="256">
        <v>0.5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199</v>
      </c>
      <c r="AU276" s="262" t="s">
        <v>85</v>
      </c>
      <c r="AV276" s="14" t="s">
        <v>85</v>
      </c>
      <c r="AW276" s="14" t="s">
        <v>32</v>
      </c>
      <c r="AX276" s="14" t="s">
        <v>76</v>
      </c>
      <c r="AY276" s="262" t="s">
        <v>191</v>
      </c>
    </row>
    <row r="277" s="14" customFormat="1">
      <c r="A277" s="14"/>
      <c r="B277" s="252"/>
      <c r="C277" s="253"/>
      <c r="D277" s="243" t="s">
        <v>199</v>
      </c>
      <c r="E277" s="254" t="s">
        <v>1</v>
      </c>
      <c r="F277" s="255" t="s">
        <v>381</v>
      </c>
      <c r="G277" s="253"/>
      <c r="H277" s="256">
        <v>0.037999999999999999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199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191</v>
      </c>
    </row>
    <row r="278" s="15" customFormat="1">
      <c r="A278" s="15"/>
      <c r="B278" s="263"/>
      <c r="C278" s="264"/>
      <c r="D278" s="243" t="s">
        <v>199</v>
      </c>
      <c r="E278" s="265" t="s">
        <v>144</v>
      </c>
      <c r="F278" s="266" t="s">
        <v>145</v>
      </c>
      <c r="G278" s="264"/>
      <c r="H278" s="267">
        <v>17.125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3" t="s">
        <v>199</v>
      </c>
      <c r="AU278" s="273" t="s">
        <v>85</v>
      </c>
      <c r="AV278" s="15" t="s">
        <v>158</v>
      </c>
      <c r="AW278" s="15" t="s">
        <v>32</v>
      </c>
      <c r="AX278" s="15" t="s">
        <v>76</v>
      </c>
      <c r="AY278" s="273" t="s">
        <v>191</v>
      </c>
    </row>
    <row r="279" s="14" customFormat="1">
      <c r="A279" s="14"/>
      <c r="B279" s="252"/>
      <c r="C279" s="253"/>
      <c r="D279" s="243" t="s">
        <v>199</v>
      </c>
      <c r="E279" s="254" t="s">
        <v>1</v>
      </c>
      <c r="F279" s="255" t="s">
        <v>382</v>
      </c>
      <c r="G279" s="253"/>
      <c r="H279" s="256">
        <v>6.7720000000000002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199</v>
      </c>
      <c r="AU279" s="262" t="s">
        <v>85</v>
      </c>
      <c r="AV279" s="14" t="s">
        <v>85</v>
      </c>
      <c r="AW279" s="14" t="s">
        <v>32</v>
      </c>
      <c r="AX279" s="14" t="s">
        <v>76</v>
      </c>
      <c r="AY279" s="262" t="s">
        <v>191</v>
      </c>
    </row>
    <row r="280" s="16" customFormat="1">
      <c r="A280" s="16"/>
      <c r="B280" s="274"/>
      <c r="C280" s="275"/>
      <c r="D280" s="243" t="s">
        <v>199</v>
      </c>
      <c r="E280" s="276" t="s">
        <v>149</v>
      </c>
      <c r="F280" s="277" t="s">
        <v>102</v>
      </c>
      <c r="G280" s="275"/>
      <c r="H280" s="278">
        <v>6.7720000000000002</v>
      </c>
      <c r="I280" s="279"/>
      <c r="J280" s="275"/>
      <c r="K280" s="275"/>
      <c r="L280" s="280"/>
      <c r="M280" s="281"/>
      <c r="N280" s="282"/>
      <c r="O280" s="282"/>
      <c r="P280" s="282"/>
      <c r="Q280" s="282"/>
      <c r="R280" s="282"/>
      <c r="S280" s="282"/>
      <c r="T280" s="283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4" t="s">
        <v>199</v>
      </c>
      <c r="AU280" s="284" t="s">
        <v>85</v>
      </c>
      <c r="AV280" s="16" t="s">
        <v>206</v>
      </c>
      <c r="AW280" s="16" t="s">
        <v>32</v>
      </c>
      <c r="AX280" s="16" t="s">
        <v>76</v>
      </c>
      <c r="AY280" s="284" t="s">
        <v>191</v>
      </c>
    </row>
    <row r="281" s="14" customFormat="1">
      <c r="A281" s="14"/>
      <c r="B281" s="252"/>
      <c r="C281" s="253"/>
      <c r="D281" s="243" t="s">
        <v>199</v>
      </c>
      <c r="E281" s="254" t="s">
        <v>136</v>
      </c>
      <c r="F281" s="255" t="s">
        <v>383</v>
      </c>
      <c r="G281" s="253"/>
      <c r="H281" s="256">
        <v>87.688999999999993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199</v>
      </c>
      <c r="AU281" s="262" t="s">
        <v>85</v>
      </c>
      <c r="AV281" s="14" t="s">
        <v>85</v>
      </c>
      <c r="AW281" s="14" t="s">
        <v>32</v>
      </c>
      <c r="AX281" s="14" t="s">
        <v>76</v>
      </c>
      <c r="AY281" s="262" t="s">
        <v>191</v>
      </c>
    </row>
    <row r="282" s="14" customFormat="1">
      <c r="A282" s="14"/>
      <c r="B282" s="252"/>
      <c r="C282" s="253"/>
      <c r="D282" s="243" t="s">
        <v>199</v>
      </c>
      <c r="E282" s="254" t="s">
        <v>140</v>
      </c>
      <c r="F282" s="255" t="s">
        <v>384</v>
      </c>
      <c r="G282" s="253"/>
      <c r="H282" s="256">
        <v>111.214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199</v>
      </c>
      <c r="AU282" s="262" t="s">
        <v>85</v>
      </c>
      <c r="AV282" s="14" t="s">
        <v>85</v>
      </c>
      <c r="AW282" s="14" t="s">
        <v>32</v>
      </c>
      <c r="AX282" s="14" t="s">
        <v>76</v>
      </c>
      <c r="AY282" s="262" t="s">
        <v>191</v>
      </c>
    </row>
    <row r="283" s="14" customFormat="1">
      <c r="A283" s="14"/>
      <c r="B283" s="252"/>
      <c r="C283" s="253"/>
      <c r="D283" s="243" t="s">
        <v>199</v>
      </c>
      <c r="E283" s="254" t="s">
        <v>1</v>
      </c>
      <c r="F283" s="255" t="s">
        <v>385</v>
      </c>
      <c r="G283" s="253"/>
      <c r="H283" s="256">
        <v>33.363999999999997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199</v>
      </c>
      <c r="AU283" s="262" t="s">
        <v>85</v>
      </c>
      <c r="AV283" s="14" t="s">
        <v>85</v>
      </c>
      <c r="AW283" s="14" t="s">
        <v>32</v>
      </c>
      <c r="AX283" s="14" t="s">
        <v>83</v>
      </c>
      <c r="AY283" s="262" t="s">
        <v>191</v>
      </c>
    </row>
    <row r="284" s="2" customFormat="1" ht="37.8" customHeight="1">
      <c r="A284" s="39"/>
      <c r="B284" s="40"/>
      <c r="C284" s="228" t="s">
        <v>386</v>
      </c>
      <c r="D284" s="228" t="s">
        <v>193</v>
      </c>
      <c r="E284" s="229" t="s">
        <v>387</v>
      </c>
      <c r="F284" s="230" t="s">
        <v>388</v>
      </c>
      <c r="G284" s="231" t="s">
        <v>280</v>
      </c>
      <c r="H284" s="232">
        <v>33.363999999999997</v>
      </c>
      <c r="I284" s="233"/>
      <c r="J284" s="234">
        <f>ROUND(I284*H284,2)</f>
        <v>0</v>
      </c>
      <c r="K284" s="230" t="s">
        <v>197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158</v>
      </c>
      <c r="AT284" s="239" t="s">
        <v>193</v>
      </c>
      <c r="AU284" s="239" t="s">
        <v>85</v>
      </c>
      <c r="AY284" s="18" t="s">
        <v>191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158</v>
      </c>
      <c r="BM284" s="239" t="s">
        <v>389</v>
      </c>
    </row>
    <row r="285" s="14" customFormat="1">
      <c r="A285" s="14"/>
      <c r="B285" s="252"/>
      <c r="C285" s="253"/>
      <c r="D285" s="243" t="s">
        <v>199</v>
      </c>
      <c r="E285" s="254" t="s">
        <v>1</v>
      </c>
      <c r="F285" s="255" t="s">
        <v>390</v>
      </c>
      <c r="G285" s="253"/>
      <c r="H285" s="256">
        <v>33.363999999999997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199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191</v>
      </c>
    </row>
    <row r="286" s="2" customFormat="1" ht="33" customHeight="1">
      <c r="A286" s="39"/>
      <c r="B286" s="40"/>
      <c r="C286" s="228" t="s">
        <v>391</v>
      </c>
      <c r="D286" s="228" t="s">
        <v>193</v>
      </c>
      <c r="E286" s="229" t="s">
        <v>392</v>
      </c>
      <c r="F286" s="230" t="s">
        <v>393</v>
      </c>
      <c r="G286" s="231" t="s">
        <v>280</v>
      </c>
      <c r="H286" s="232">
        <v>77.849999999999994</v>
      </c>
      <c r="I286" s="233"/>
      <c r="J286" s="234">
        <f>ROUND(I286*H286,2)</f>
        <v>0</v>
      </c>
      <c r="K286" s="230" t="s">
        <v>197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158</v>
      </c>
      <c r="AT286" s="239" t="s">
        <v>193</v>
      </c>
      <c r="AU286" s="239" t="s">
        <v>85</v>
      </c>
      <c r="AY286" s="18" t="s">
        <v>191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158</v>
      </c>
      <c r="BM286" s="239" t="s">
        <v>394</v>
      </c>
    </row>
    <row r="287" s="14" customFormat="1">
      <c r="A287" s="14"/>
      <c r="B287" s="252"/>
      <c r="C287" s="253"/>
      <c r="D287" s="243" t="s">
        <v>199</v>
      </c>
      <c r="E287" s="254" t="s">
        <v>1</v>
      </c>
      <c r="F287" s="255" t="s">
        <v>395</v>
      </c>
      <c r="G287" s="253"/>
      <c r="H287" s="256">
        <v>77.849999999999994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199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191</v>
      </c>
    </row>
    <row r="288" s="2" customFormat="1" ht="37.8" customHeight="1">
      <c r="A288" s="39"/>
      <c r="B288" s="40"/>
      <c r="C288" s="228" t="s">
        <v>396</v>
      </c>
      <c r="D288" s="228" t="s">
        <v>193</v>
      </c>
      <c r="E288" s="229" t="s">
        <v>397</v>
      </c>
      <c r="F288" s="230" t="s">
        <v>398</v>
      </c>
      <c r="G288" s="231" t="s">
        <v>280</v>
      </c>
      <c r="H288" s="232">
        <v>77.849999999999994</v>
      </c>
      <c r="I288" s="233"/>
      <c r="J288" s="234">
        <f>ROUND(I288*H288,2)</f>
        <v>0</v>
      </c>
      <c r="K288" s="230" t="s">
        <v>197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158</v>
      </c>
      <c r="AT288" s="239" t="s">
        <v>193</v>
      </c>
      <c r="AU288" s="239" t="s">
        <v>85</v>
      </c>
      <c r="AY288" s="18" t="s">
        <v>191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158</v>
      </c>
      <c r="BM288" s="239" t="s">
        <v>399</v>
      </c>
    </row>
    <row r="289" s="14" customFormat="1">
      <c r="A289" s="14"/>
      <c r="B289" s="252"/>
      <c r="C289" s="253"/>
      <c r="D289" s="243" t="s">
        <v>199</v>
      </c>
      <c r="E289" s="254" t="s">
        <v>1</v>
      </c>
      <c r="F289" s="255" t="s">
        <v>400</v>
      </c>
      <c r="G289" s="253"/>
      <c r="H289" s="256">
        <v>77.849999999999994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199</v>
      </c>
      <c r="AU289" s="262" t="s">
        <v>85</v>
      </c>
      <c r="AV289" s="14" t="s">
        <v>85</v>
      </c>
      <c r="AW289" s="14" t="s">
        <v>32</v>
      </c>
      <c r="AX289" s="14" t="s">
        <v>83</v>
      </c>
      <c r="AY289" s="262" t="s">
        <v>191</v>
      </c>
    </row>
    <row r="290" s="2" customFormat="1" ht="24.15" customHeight="1">
      <c r="A290" s="39"/>
      <c r="B290" s="40"/>
      <c r="C290" s="228" t="s">
        <v>401</v>
      </c>
      <c r="D290" s="228" t="s">
        <v>193</v>
      </c>
      <c r="E290" s="229" t="s">
        <v>402</v>
      </c>
      <c r="F290" s="230" t="s">
        <v>403</v>
      </c>
      <c r="G290" s="231" t="s">
        <v>280</v>
      </c>
      <c r="H290" s="232">
        <v>66.727999999999994</v>
      </c>
      <c r="I290" s="233"/>
      <c r="J290" s="234">
        <f>ROUND(I290*H290,2)</f>
        <v>0</v>
      </c>
      <c r="K290" s="230" t="s">
        <v>197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158</v>
      </c>
      <c r="AT290" s="239" t="s">
        <v>193</v>
      </c>
      <c r="AU290" s="239" t="s">
        <v>85</v>
      </c>
      <c r="AY290" s="18" t="s">
        <v>191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158</v>
      </c>
      <c r="BM290" s="239" t="s">
        <v>404</v>
      </c>
    </row>
    <row r="291" s="14" customFormat="1">
      <c r="A291" s="14"/>
      <c r="B291" s="252"/>
      <c r="C291" s="253"/>
      <c r="D291" s="243" t="s">
        <v>199</v>
      </c>
      <c r="E291" s="254" t="s">
        <v>1</v>
      </c>
      <c r="F291" s="255" t="s">
        <v>405</v>
      </c>
      <c r="G291" s="253"/>
      <c r="H291" s="256">
        <v>33.363999999999997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199</v>
      </c>
      <c r="AU291" s="262" t="s">
        <v>85</v>
      </c>
      <c r="AV291" s="14" t="s">
        <v>85</v>
      </c>
      <c r="AW291" s="14" t="s">
        <v>32</v>
      </c>
      <c r="AX291" s="14" t="s">
        <v>76</v>
      </c>
      <c r="AY291" s="262" t="s">
        <v>191</v>
      </c>
    </row>
    <row r="292" s="14" customFormat="1">
      <c r="A292" s="14"/>
      <c r="B292" s="252"/>
      <c r="C292" s="253"/>
      <c r="D292" s="243" t="s">
        <v>199</v>
      </c>
      <c r="E292" s="254" t="s">
        <v>1</v>
      </c>
      <c r="F292" s="255" t="s">
        <v>406</v>
      </c>
      <c r="G292" s="253"/>
      <c r="H292" s="256">
        <v>33.363999999999997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199</v>
      </c>
      <c r="AU292" s="262" t="s">
        <v>85</v>
      </c>
      <c r="AV292" s="14" t="s">
        <v>85</v>
      </c>
      <c r="AW292" s="14" t="s">
        <v>32</v>
      </c>
      <c r="AX292" s="14" t="s">
        <v>76</v>
      </c>
      <c r="AY292" s="262" t="s">
        <v>191</v>
      </c>
    </row>
    <row r="293" s="15" customFormat="1">
      <c r="A293" s="15"/>
      <c r="B293" s="263"/>
      <c r="C293" s="264"/>
      <c r="D293" s="243" t="s">
        <v>199</v>
      </c>
      <c r="E293" s="265" t="s">
        <v>1</v>
      </c>
      <c r="F293" s="266" t="s">
        <v>145</v>
      </c>
      <c r="G293" s="264"/>
      <c r="H293" s="267">
        <v>66.727999999999994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3" t="s">
        <v>199</v>
      </c>
      <c r="AU293" s="273" t="s">
        <v>85</v>
      </c>
      <c r="AV293" s="15" t="s">
        <v>158</v>
      </c>
      <c r="AW293" s="15" t="s">
        <v>32</v>
      </c>
      <c r="AX293" s="15" t="s">
        <v>83</v>
      </c>
      <c r="AY293" s="273" t="s">
        <v>191</v>
      </c>
    </row>
    <row r="294" s="2" customFormat="1" ht="24.15" customHeight="1">
      <c r="A294" s="39"/>
      <c r="B294" s="40"/>
      <c r="C294" s="228" t="s">
        <v>407</v>
      </c>
      <c r="D294" s="228" t="s">
        <v>193</v>
      </c>
      <c r="E294" s="229" t="s">
        <v>408</v>
      </c>
      <c r="F294" s="230" t="s">
        <v>409</v>
      </c>
      <c r="G294" s="231" t="s">
        <v>280</v>
      </c>
      <c r="H294" s="232">
        <v>155.69999999999999</v>
      </c>
      <c r="I294" s="233"/>
      <c r="J294" s="234">
        <f>ROUND(I294*H294,2)</f>
        <v>0</v>
      </c>
      <c r="K294" s="230" t="s">
        <v>197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158</v>
      </c>
      <c r="AT294" s="239" t="s">
        <v>193</v>
      </c>
      <c r="AU294" s="239" t="s">
        <v>85</v>
      </c>
      <c r="AY294" s="18" t="s">
        <v>191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158</v>
      </c>
      <c r="BM294" s="239" t="s">
        <v>410</v>
      </c>
    </row>
    <row r="295" s="14" customFormat="1">
      <c r="A295" s="14"/>
      <c r="B295" s="252"/>
      <c r="C295" s="253"/>
      <c r="D295" s="243" t="s">
        <v>199</v>
      </c>
      <c r="E295" s="254" t="s">
        <v>1</v>
      </c>
      <c r="F295" s="255" t="s">
        <v>411</v>
      </c>
      <c r="G295" s="253"/>
      <c r="H295" s="256">
        <v>77.849999999999994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199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191</v>
      </c>
    </row>
    <row r="296" s="14" customFormat="1">
      <c r="A296" s="14"/>
      <c r="B296" s="252"/>
      <c r="C296" s="253"/>
      <c r="D296" s="243" t="s">
        <v>199</v>
      </c>
      <c r="E296" s="254" t="s">
        <v>1</v>
      </c>
      <c r="F296" s="255" t="s">
        <v>412</v>
      </c>
      <c r="G296" s="253"/>
      <c r="H296" s="256">
        <v>77.849999999999994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199</v>
      </c>
      <c r="AU296" s="262" t="s">
        <v>85</v>
      </c>
      <c r="AV296" s="14" t="s">
        <v>85</v>
      </c>
      <c r="AW296" s="14" t="s">
        <v>32</v>
      </c>
      <c r="AX296" s="14" t="s">
        <v>76</v>
      </c>
      <c r="AY296" s="262" t="s">
        <v>191</v>
      </c>
    </row>
    <row r="297" s="15" customFormat="1">
      <c r="A297" s="15"/>
      <c r="B297" s="263"/>
      <c r="C297" s="264"/>
      <c r="D297" s="243" t="s">
        <v>199</v>
      </c>
      <c r="E297" s="265" t="s">
        <v>1</v>
      </c>
      <c r="F297" s="266" t="s">
        <v>145</v>
      </c>
      <c r="G297" s="264"/>
      <c r="H297" s="267">
        <v>155.69999999999999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3" t="s">
        <v>199</v>
      </c>
      <c r="AU297" s="273" t="s">
        <v>85</v>
      </c>
      <c r="AV297" s="15" t="s">
        <v>158</v>
      </c>
      <c r="AW297" s="15" t="s">
        <v>32</v>
      </c>
      <c r="AX297" s="15" t="s">
        <v>83</v>
      </c>
      <c r="AY297" s="273" t="s">
        <v>191</v>
      </c>
    </row>
    <row r="298" s="2" customFormat="1" ht="16.5" customHeight="1">
      <c r="A298" s="39"/>
      <c r="B298" s="40"/>
      <c r="C298" s="228" t="s">
        <v>105</v>
      </c>
      <c r="D298" s="228" t="s">
        <v>193</v>
      </c>
      <c r="E298" s="229" t="s">
        <v>413</v>
      </c>
      <c r="F298" s="230" t="s">
        <v>414</v>
      </c>
      <c r="G298" s="231" t="s">
        <v>280</v>
      </c>
      <c r="H298" s="232">
        <v>111.214</v>
      </c>
      <c r="I298" s="233"/>
      <c r="J298" s="234">
        <f>ROUND(I298*H298,2)</f>
        <v>0</v>
      </c>
      <c r="K298" s="230" t="s">
        <v>197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158</v>
      </c>
      <c r="AT298" s="239" t="s">
        <v>193</v>
      </c>
      <c r="AU298" s="239" t="s">
        <v>85</v>
      </c>
      <c r="AY298" s="18" t="s">
        <v>191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158</v>
      </c>
      <c r="BM298" s="239" t="s">
        <v>415</v>
      </c>
    </row>
    <row r="299" s="14" customFormat="1">
      <c r="A299" s="14"/>
      <c r="B299" s="252"/>
      <c r="C299" s="253"/>
      <c r="D299" s="243" t="s">
        <v>199</v>
      </c>
      <c r="E299" s="254" t="s">
        <v>1</v>
      </c>
      <c r="F299" s="255" t="s">
        <v>416</v>
      </c>
      <c r="G299" s="253"/>
      <c r="H299" s="256">
        <v>111.214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199</v>
      </c>
      <c r="AU299" s="262" t="s">
        <v>85</v>
      </c>
      <c r="AV299" s="14" t="s">
        <v>85</v>
      </c>
      <c r="AW299" s="14" t="s">
        <v>32</v>
      </c>
      <c r="AX299" s="14" t="s">
        <v>83</v>
      </c>
      <c r="AY299" s="262" t="s">
        <v>191</v>
      </c>
    </row>
    <row r="300" s="2" customFormat="1" ht="33" customHeight="1">
      <c r="A300" s="39"/>
      <c r="B300" s="40"/>
      <c r="C300" s="228" t="s">
        <v>417</v>
      </c>
      <c r="D300" s="228" t="s">
        <v>193</v>
      </c>
      <c r="E300" s="229" t="s">
        <v>418</v>
      </c>
      <c r="F300" s="230" t="s">
        <v>419</v>
      </c>
      <c r="G300" s="231" t="s">
        <v>420</v>
      </c>
      <c r="H300" s="232">
        <v>200.185</v>
      </c>
      <c r="I300" s="233"/>
      <c r="J300" s="234">
        <f>ROUND(I300*H300,2)</f>
        <v>0</v>
      </c>
      <c r="K300" s="230" t="s">
        <v>197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158</v>
      </c>
      <c r="AT300" s="239" t="s">
        <v>193</v>
      </c>
      <c r="AU300" s="239" t="s">
        <v>85</v>
      </c>
      <c r="AY300" s="18" t="s">
        <v>191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158</v>
      </c>
      <c r="BM300" s="239" t="s">
        <v>421</v>
      </c>
    </row>
    <row r="301" s="13" customFormat="1">
      <c r="A301" s="13"/>
      <c r="B301" s="241"/>
      <c r="C301" s="242"/>
      <c r="D301" s="243" t="s">
        <v>199</v>
      </c>
      <c r="E301" s="244" t="s">
        <v>1</v>
      </c>
      <c r="F301" s="245" t="s">
        <v>422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199</v>
      </c>
      <c r="AU301" s="251" t="s">
        <v>85</v>
      </c>
      <c r="AV301" s="13" t="s">
        <v>83</v>
      </c>
      <c r="AW301" s="13" t="s">
        <v>32</v>
      </c>
      <c r="AX301" s="13" t="s">
        <v>76</v>
      </c>
      <c r="AY301" s="251" t="s">
        <v>191</v>
      </c>
    </row>
    <row r="302" s="14" customFormat="1">
      <c r="A302" s="14"/>
      <c r="B302" s="252"/>
      <c r="C302" s="253"/>
      <c r="D302" s="243" t="s">
        <v>199</v>
      </c>
      <c r="E302" s="254" t="s">
        <v>1</v>
      </c>
      <c r="F302" s="255" t="s">
        <v>423</v>
      </c>
      <c r="G302" s="253"/>
      <c r="H302" s="256">
        <v>200.185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199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191</v>
      </c>
    </row>
    <row r="303" s="2" customFormat="1" ht="24.15" customHeight="1">
      <c r="A303" s="39"/>
      <c r="B303" s="40"/>
      <c r="C303" s="228" t="s">
        <v>424</v>
      </c>
      <c r="D303" s="228" t="s">
        <v>193</v>
      </c>
      <c r="E303" s="229" t="s">
        <v>425</v>
      </c>
      <c r="F303" s="230" t="s">
        <v>426</v>
      </c>
      <c r="G303" s="231" t="s">
        <v>427</v>
      </c>
      <c r="H303" s="232">
        <v>99.921000000000006</v>
      </c>
      <c r="I303" s="233"/>
      <c r="J303" s="234">
        <f>ROUND(I303*H303,2)</f>
        <v>0</v>
      </c>
      <c r="K303" s="230" t="s">
        <v>197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158</v>
      </c>
      <c r="AT303" s="239" t="s">
        <v>193</v>
      </c>
      <c r="AU303" s="239" t="s">
        <v>85</v>
      </c>
      <c r="AY303" s="18" t="s">
        <v>191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158</v>
      </c>
      <c r="BM303" s="239" t="s">
        <v>428</v>
      </c>
    </row>
    <row r="304" s="13" customFormat="1">
      <c r="A304" s="13"/>
      <c r="B304" s="241"/>
      <c r="C304" s="242"/>
      <c r="D304" s="243" t="s">
        <v>199</v>
      </c>
      <c r="E304" s="244" t="s">
        <v>1</v>
      </c>
      <c r="F304" s="245" t="s">
        <v>200</v>
      </c>
      <c r="G304" s="242"/>
      <c r="H304" s="244" t="s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199</v>
      </c>
      <c r="AU304" s="251" t="s">
        <v>85</v>
      </c>
      <c r="AV304" s="13" t="s">
        <v>83</v>
      </c>
      <c r="AW304" s="13" t="s">
        <v>32</v>
      </c>
      <c r="AX304" s="13" t="s">
        <v>76</v>
      </c>
      <c r="AY304" s="251" t="s">
        <v>191</v>
      </c>
    </row>
    <row r="305" s="14" customFormat="1">
      <c r="A305" s="14"/>
      <c r="B305" s="252"/>
      <c r="C305" s="253"/>
      <c r="D305" s="243" t="s">
        <v>199</v>
      </c>
      <c r="E305" s="254" t="s">
        <v>147</v>
      </c>
      <c r="F305" s="255" t="s">
        <v>429</v>
      </c>
      <c r="G305" s="253"/>
      <c r="H305" s="256">
        <v>5.46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199</v>
      </c>
      <c r="AU305" s="262" t="s">
        <v>85</v>
      </c>
      <c r="AV305" s="14" t="s">
        <v>85</v>
      </c>
      <c r="AW305" s="14" t="s">
        <v>32</v>
      </c>
      <c r="AX305" s="14" t="s">
        <v>76</v>
      </c>
      <c r="AY305" s="262" t="s">
        <v>191</v>
      </c>
    </row>
    <row r="306" s="14" customFormat="1">
      <c r="A306" s="14"/>
      <c r="B306" s="252"/>
      <c r="C306" s="253"/>
      <c r="D306" s="243" t="s">
        <v>199</v>
      </c>
      <c r="E306" s="254" t="s">
        <v>1</v>
      </c>
      <c r="F306" s="255" t="s">
        <v>430</v>
      </c>
      <c r="G306" s="253"/>
      <c r="H306" s="256">
        <v>94.460999999999999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199</v>
      </c>
      <c r="AU306" s="262" t="s">
        <v>85</v>
      </c>
      <c r="AV306" s="14" t="s">
        <v>85</v>
      </c>
      <c r="AW306" s="14" t="s">
        <v>32</v>
      </c>
      <c r="AX306" s="14" t="s">
        <v>76</v>
      </c>
      <c r="AY306" s="262" t="s">
        <v>191</v>
      </c>
    </row>
    <row r="307" s="15" customFormat="1">
      <c r="A307" s="15"/>
      <c r="B307" s="263"/>
      <c r="C307" s="264"/>
      <c r="D307" s="243" t="s">
        <v>199</v>
      </c>
      <c r="E307" s="265" t="s">
        <v>1</v>
      </c>
      <c r="F307" s="266" t="s">
        <v>145</v>
      </c>
      <c r="G307" s="264"/>
      <c r="H307" s="267">
        <v>99.921000000000006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3" t="s">
        <v>199</v>
      </c>
      <c r="AU307" s="273" t="s">
        <v>85</v>
      </c>
      <c r="AV307" s="15" t="s">
        <v>158</v>
      </c>
      <c r="AW307" s="15" t="s">
        <v>32</v>
      </c>
      <c r="AX307" s="15" t="s">
        <v>83</v>
      </c>
      <c r="AY307" s="273" t="s">
        <v>191</v>
      </c>
    </row>
    <row r="308" s="2" customFormat="1" ht="24.15" customHeight="1">
      <c r="A308" s="39"/>
      <c r="B308" s="40"/>
      <c r="C308" s="228" t="s">
        <v>431</v>
      </c>
      <c r="D308" s="228" t="s">
        <v>193</v>
      </c>
      <c r="E308" s="229" t="s">
        <v>432</v>
      </c>
      <c r="F308" s="230" t="s">
        <v>433</v>
      </c>
      <c r="G308" s="231" t="s">
        <v>280</v>
      </c>
      <c r="H308" s="232">
        <v>0.5</v>
      </c>
      <c r="I308" s="233"/>
      <c r="J308" s="234">
        <f>ROUND(I308*H308,2)</f>
        <v>0</v>
      </c>
      <c r="K308" s="230" t="s">
        <v>197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158</v>
      </c>
      <c r="AT308" s="239" t="s">
        <v>193</v>
      </c>
      <c r="AU308" s="239" t="s">
        <v>85</v>
      </c>
      <c r="AY308" s="18" t="s">
        <v>191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158</v>
      </c>
      <c r="BM308" s="239" t="s">
        <v>434</v>
      </c>
    </row>
    <row r="309" s="13" customFormat="1">
      <c r="A309" s="13"/>
      <c r="B309" s="241"/>
      <c r="C309" s="242"/>
      <c r="D309" s="243" t="s">
        <v>199</v>
      </c>
      <c r="E309" s="244" t="s">
        <v>1</v>
      </c>
      <c r="F309" s="245" t="s">
        <v>200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199</v>
      </c>
      <c r="AU309" s="251" t="s">
        <v>85</v>
      </c>
      <c r="AV309" s="13" t="s">
        <v>83</v>
      </c>
      <c r="AW309" s="13" t="s">
        <v>32</v>
      </c>
      <c r="AX309" s="13" t="s">
        <v>76</v>
      </c>
      <c r="AY309" s="251" t="s">
        <v>191</v>
      </c>
    </row>
    <row r="310" s="13" customFormat="1">
      <c r="A310" s="13"/>
      <c r="B310" s="241"/>
      <c r="C310" s="242"/>
      <c r="D310" s="243" t="s">
        <v>199</v>
      </c>
      <c r="E310" s="244" t="s">
        <v>1</v>
      </c>
      <c r="F310" s="245" t="s">
        <v>435</v>
      </c>
      <c r="G310" s="242"/>
      <c r="H310" s="244" t="s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199</v>
      </c>
      <c r="AU310" s="251" t="s">
        <v>85</v>
      </c>
      <c r="AV310" s="13" t="s">
        <v>83</v>
      </c>
      <c r="AW310" s="13" t="s">
        <v>32</v>
      </c>
      <c r="AX310" s="13" t="s">
        <v>76</v>
      </c>
      <c r="AY310" s="251" t="s">
        <v>191</v>
      </c>
    </row>
    <row r="311" s="14" customFormat="1">
      <c r="A311" s="14"/>
      <c r="B311" s="252"/>
      <c r="C311" s="253"/>
      <c r="D311" s="243" t="s">
        <v>199</v>
      </c>
      <c r="E311" s="254" t="s">
        <v>142</v>
      </c>
      <c r="F311" s="255" t="s">
        <v>436</v>
      </c>
      <c r="G311" s="253"/>
      <c r="H311" s="256">
        <v>0.5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199</v>
      </c>
      <c r="AU311" s="262" t="s">
        <v>85</v>
      </c>
      <c r="AV311" s="14" t="s">
        <v>85</v>
      </c>
      <c r="AW311" s="14" t="s">
        <v>32</v>
      </c>
      <c r="AX311" s="14" t="s">
        <v>83</v>
      </c>
      <c r="AY311" s="262" t="s">
        <v>191</v>
      </c>
    </row>
    <row r="312" s="2" customFormat="1" ht="24.15" customHeight="1">
      <c r="A312" s="39"/>
      <c r="B312" s="40"/>
      <c r="C312" s="228" t="s">
        <v>437</v>
      </c>
      <c r="D312" s="228" t="s">
        <v>193</v>
      </c>
      <c r="E312" s="229" t="s">
        <v>438</v>
      </c>
      <c r="F312" s="230" t="s">
        <v>439</v>
      </c>
      <c r="G312" s="231" t="s">
        <v>280</v>
      </c>
      <c r="H312" s="232">
        <v>11.298</v>
      </c>
      <c r="I312" s="233"/>
      <c r="J312" s="234">
        <f>ROUND(I312*H312,2)</f>
        <v>0</v>
      </c>
      <c r="K312" s="230" t="s">
        <v>197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158</v>
      </c>
      <c r="AT312" s="239" t="s">
        <v>193</v>
      </c>
      <c r="AU312" s="239" t="s">
        <v>85</v>
      </c>
      <c r="AY312" s="18" t="s">
        <v>191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158</v>
      </c>
      <c r="BM312" s="239" t="s">
        <v>440</v>
      </c>
    </row>
    <row r="313" s="13" customFormat="1">
      <c r="A313" s="13"/>
      <c r="B313" s="241"/>
      <c r="C313" s="242"/>
      <c r="D313" s="243" t="s">
        <v>199</v>
      </c>
      <c r="E313" s="244" t="s">
        <v>1</v>
      </c>
      <c r="F313" s="245" t="s">
        <v>200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199</v>
      </c>
      <c r="AU313" s="251" t="s">
        <v>85</v>
      </c>
      <c r="AV313" s="13" t="s">
        <v>83</v>
      </c>
      <c r="AW313" s="13" t="s">
        <v>32</v>
      </c>
      <c r="AX313" s="13" t="s">
        <v>76</v>
      </c>
      <c r="AY313" s="251" t="s">
        <v>191</v>
      </c>
    </row>
    <row r="314" s="14" customFormat="1">
      <c r="A314" s="14"/>
      <c r="B314" s="252"/>
      <c r="C314" s="253"/>
      <c r="D314" s="243" t="s">
        <v>199</v>
      </c>
      <c r="E314" s="254" t="s">
        <v>1</v>
      </c>
      <c r="F314" s="255" t="s">
        <v>441</v>
      </c>
      <c r="G314" s="253"/>
      <c r="H314" s="256">
        <v>0.064000000000000001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199</v>
      </c>
      <c r="AU314" s="262" t="s">
        <v>85</v>
      </c>
      <c r="AV314" s="14" t="s">
        <v>85</v>
      </c>
      <c r="AW314" s="14" t="s">
        <v>32</v>
      </c>
      <c r="AX314" s="14" t="s">
        <v>76</v>
      </c>
      <c r="AY314" s="262" t="s">
        <v>191</v>
      </c>
    </row>
    <row r="315" s="14" customFormat="1">
      <c r="A315" s="14"/>
      <c r="B315" s="252"/>
      <c r="C315" s="253"/>
      <c r="D315" s="243" t="s">
        <v>199</v>
      </c>
      <c r="E315" s="254" t="s">
        <v>1</v>
      </c>
      <c r="F315" s="255" t="s">
        <v>442</v>
      </c>
      <c r="G315" s="253"/>
      <c r="H315" s="256">
        <v>0.045999999999999999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199</v>
      </c>
      <c r="AU315" s="262" t="s">
        <v>85</v>
      </c>
      <c r="AV315" s="14" t="s">
        <v>85</v>
      </c>
      <c r="AW315" s="14" t="s">
        <v>32</v>
      </c>
      <c r="AX315" s="14" t="s">
        <v>76</v>
      </c>
      <c r="AY315" s="262" t="s">
        <v>191</v>
      </c>
    </row>
    <row r="316" s="14" customFormat="1">
      <c r="A316" s="14"/>
      <c r="B316" s="252"/>
      <c r="C316" s="253"/>
      <c r="D316" s="243" t="s">
        <v>199</v>
      </c>
      <c r="E316" s="254" t="s">
        <v>1</v>
      </c>
      <c r="F316" s="255" t="s">
        <v>443</v>
      </c>
      <c r="G316" s="253"/>
      <c r="H316" s="256">
        <v>0.031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199</v>
      </c>
      <c r="AU316" s="262" t="s">
        <v>85</v>
      </c>
      <c r="AV316" s="14" t="s">
        <v>85</v>
      </c>
      <c r="AW316" s="14" t="s">
        <v>32</v>
      </c>
      <c r="AX316" s="14" t="s">
        <v>76</v>
      </c>
      <c r="AY316" s="262" t="s">
        <v>191</v>
      </c>
    </row>
    <row r="317" s="14" customFormat="1">
      <c r="A317" s="14"/>
      <c r="B317" s="252"/>
      <c r="C317" s="253"/>
      <c r="D317" s="243" t="s">
        <v>199</v>
      </c>
      <c r="E317" s="254" t="s">
        <v>1</v>
      </c>
      <c r="F317" s="255" t="s">
        <v>444</v>
      </c>
      <c r="G317" s="253"/>
      <c r="H317" s="256">
        <v>0.025000000000000001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199</v>
      </c>
      <c r="AU317" s="262" t="s">
        <v>85</v>
      </c>
      <c r="AV317" s="14" t="s">
        <v>85</v>
      </c>
      <c r="AW317" s="14" t="s">
        <v>32</v>
      </c>
      <c r="AX317" s="14" t="s">
        <v>76</v>
      </c>
      <c r="AY317" s="262" t="s">
        <v>191</v>
      </c>
    </row>
    <row r="318" s="14" customFormat="1">
      <c r="A318" s="14"/>
      <c r="B318" s="252"/>
      <c r="C318" s="253"/>
      <c r="D318" s="243" t="s">
        <v>199</v>
      </c>
      <c r="E318" s="254" t="s">
        <v>1</v>
      </c>
      <c r="F318" s="255" t="s">
        <v>445</v>
      </c>
      <c r="G318" s="253"/>
      <c r="H318" s="256">
        <v>0.037999999999999999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199</v>
      </c>
      <c r="AU318" s="262" t="s">
        <v>85</v>
      </c>
      <c r="AV318" s="14" t="s">
        <v>85</v>
      </c>
      <c r="AW318" s="14" t="s">
        <v>32</v>
      </c>
      <c r="AX318" s="14" t="s">
        <v>76</v>
      </c>
      <c r="AY318" s="262" t="s">
        <v>191</v>
      </c>
    </row>
    <row r="319" s="16" customFormat="1">
      <c r="A319" s="16"/>
      <c r="B319" s="274"/>
      <c r="C319" s="275"/>
      <c r="D319" s="243" t="s">
        <v>199</v>
      </c>
      <c r="E319" s="276" t="s">
        <v>1</v>
      </c>
      <c r="F319" s="277" t="s">
        <v>102</v>
      </c>
      <c r="G319" s="275"/>
      <c r="H319" s="278">
        <v>0.20399999999999999</v>
      </c>
      <c r="I319" s="279"/>
      <c r="J319" s="275"/>
      <c r="K319" s="275"/>
      <c r="L319" s="280"/>
      <c r="M319" s="281"/>
      <c r="N319" s="282"/>
      <c r="O319" s="282"/>
      <c r="P319" s="282"/>
      <c r="Q319" s="282"/>
      <c r="R319" s="282"/>
      <c r="S319" s="282"/>
      <c r="T319" s="283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4" t="s">
        <v>199</v>
      </c>
      <c r="AU319" s="284" t="s">
        <v>85</v>
      </c>
      <c r="AV319" s="16" t="s">
        <v>206</v>
      </c>
      <c r="AW319" s="16" t="s">
        <v>32</v>
      </c>
      <c r="AX319" s="16" t="s">
        <v>76</v>
      </c>
      <c r="AY319" s="284" t="s">
        <v>191</v>
      </c>
    </row>
    <row r="320" s="14" customFormat="1">
      <c r="A320" s="14"/>
      <c r="B320" s="252"/>
      <c r="C320" s="253"/>
      <c r="D320" s="243" t="s">
        <v>199</v>
      </c>
      <c r="E320" s="254" t="s">
        <v>133</v>
      </c>
      <c r="F320" s="255" t="s">
        <v>446</v>
      </c>
      <c r="G320" s="253"/>
      <c r="H320" s="256">
        <v>11.298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199</v>
      </c>
      <c r="AU320" s="262" t="s">
        <v>85</v>
      </c>
      <c r="AV320" s="14" t="s">
        <v>85</v>
      </c>
      <c r="AW320" s="14" t="s">
        <v>32</v>
      </c>
      <c r="AX320" s="14" t="s">
        <v>83</v>
      </c>
      <c r="AY320" s="262" t="s">
        <v>191</v>
      </c>
    </row>
    <row r="321" s="2" customFormat="1" ht="16.5" customHeight="1">
      <c r="A321" s="39"/>
      <c r="B321" s="40"/>
      <c r="C321" s="285" t="s">
        <v>447</v>
      </c>
      <c r="D321" s="285" t="s">
        <v>448</v>
      </c>
      <c r="E321" s="286" t="s">
        <v>449</v>
      </c>
      <c r="F321" s="287" t="s">
        <v>450</v>
      </c>
      <c r="G321" s="288" t="s">
        <v>420</v>
      </c>
      <c r="H321" s="289">
        <v>0.90000000000000002</v>
      </c>
      <c r="I321" s="290"/>
      <c r="J321" s="291">
        <f>ROUND(I321*H321,2)</f>
        <v>0</v>
      </c>
      <c r="K321" s="287" t="s">
        <v>197</v>
      </c>
      <c r="L321" s="292"/>
      <c r="M321" s="293" t="s">
        <v>1</v>
      </c>
      <c r="N321" s="294" t="s">
        <v>41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119</v>
      </c>
      <c r="AT321" s="239" t="s">
        <v>448</v>
      </c>
      <c r="AU321" s="239" t="s">
        <v>85</v>
      </c>
      <c r="AY321" s="18" t="s">
        <v>191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158</v>
      </c>
      <c r="BM321" s="239" t="s">
        <v>451</v>
      </c>
    </row>
    <row r="322" s="14" customFormat="1">
      <c r="A322" s="14"/>
      <c r="B322" s="252"/>
      <c r="C322" s="253"/>
      <c r="D322" s="243" t="s">
        <v>199</v>
      </c>
      <c r="E322" s="254" t="s">
        <v>1</v>
      </c>
      <c r="F322" s="255" t="s">
        <v>452</v>
      </c>
      <c r="G322" s="253"/>
      <c r="H322" s="256">
        <v>0.90000000000000002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199</v>
      </c>
      <c r="AU322" s="262" t="s">
        <v>85</v>
      </c>
      <c r="AV322" s="14" t="s">
        <v>85</v>
      </c>
      <c r="AW322" s="14" t="s">
        <v>32</v>
      </c>
      <c r="AX322" s="14" t="s">
        <v>83</v>
      </c>
      <c r="AY322" s="262" t="s">
        <v>191</v>
      </c>
    </row>
    <row r="323" s="2" customFormat="1" ht="16.5" customHeight="1">
      <c r="A323" s="39"/>
      <c r="B323" s="40"/>
      <c r="C323" s="285" t="s">
        <v>453</v>
      </c>
      <c r="D323" s="285" t="s">
        <v>448</v>
      </c>
      <c r="E323" s="286" t="s">
        <v>454</v>
      </c>
      <c r="F323" s="287" t="s">
        <v>455</v>
      </c>
      <c r="G323" s="288" t="s">
        <v>420</v>
      </c>
      <c r="H323" s="289">
        <v>20.335999999999999</v>
      </c>
      <c r="I323" s="290"/>
      <c r="J323" s="291">
        <f>ROUND(I323*H323,2)</f>
        <v>0</v>
      </c>
      <c r="K323" s="287" t="s">
        <v>1</v>
      </c>
      <c r="L323" s="292"/>
      <c r="M323" s="293" t="s">
        <v>1</v>
      </c>
      <c r="N323" s="294" t="s">
        <v>41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119</v>
      </c>
      <c r="AT323" s="239" t="s">
        <v>448</v>
      </c>
      <c r="AU323" s="239" t="s">
        <v>85</v>
      </c>
      <c r="AY323" s="18" t="s">
        <v>191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158</v>
      </c>
      <c r="BM323" s="239" t="s">
        <v>456</v>
      </c>
    </row>
    <row r="324" s="14" customFormat="1">
      <c r="A324" s="14"/>
      <c r="B324" s="252"/>
      <c r="C324" s="253"/>
      <c r="D324" s="243" t="s">
        <v>199</v>
      </c>
      <c r="E324" s="254" t="s">
        <v>1</v>
      </c>
      <c r="F324" s="255" t="s">
        <v>457</v>
      </c>
      <c r="G324" s="253"/>
      <c r="H324" s="256">
        <v>20.335999999999999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199</v>
      </c>
      <c r="AU324" s="262" t="s">
        <v>85</v>
      </c>
      <c r="AV324" s="14" t="s">
        <v>85</v>
      </c>
      <c r="AW324" s="14" t="s">
        <v>32</v>
      </c>
      <c r="AX324" s="14" t="s">
        <v>76</v>
      </c>
      <c r="AY324" s="262" t="s">
        <v>191</v>
      </c>
    </row>
    <row r="325" s="15" customFormat="1">
      <c r="A325" s="15"/>
      <c r="B325" s="263"/>
      <c r="C325" s="264"/>
      <c r="D325" s="243" t="s">
        <v>199</v>
      </c>
      <c r="E325" s="265" t="s">
        <v>1</v>
      </c>
      <c r="F325" s="266" t="s">
        <v>145</v>
      </c>
      <c r="G325" s="264"/>
      <c r="H325" s="267">
        <v>20.335999999999999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3" t="s">
        <v>199</v>
      </c>
      <c r="AU325" s="273" t="s">
        <v>85</v>
      </c>
      <c r="AV325" s="15" t="s">
        <v>158</v>
      </c>
      <c r="AW325" s="15" t="s">
        <v>32</v>
      </c>
      <c r="AX325" s="15" t="s">
        <v>83</v>
      </c>
      <c r="AY325" s="273" t="s">
        <v>191</v>
      </c>
    </row>
    <row r="326" s="2" customFormat="1" ht="16.5" customHeight="1">
      <c r="A326" s="39"/>
      <c r="B326" s="40"/>
      <c r="C326" s="285" t="s">
        <v>458</v>
      </c>
      <c r="D326" s="285" t="s">
        <v>448</v>
      </c>
      <c r="E326" s="286" t="s">
        <v>459</v>
      </c>
      <c r="F326" s="287" t="s">
        <v>460</v>
      </c>
      <c r="G326" s="288" t="s">
        <v>420</v>
      </c>
      <c r="H326" s="289">
        <v>167.66800000000001</v>
      </c>
      <c r="I326" s="290"/>
      <c r="J326" s="291">
        <f>ROUND(I326*H326,2)</f>
        <v>0</v>
      </c>
      <c r="K326" s="287" t="s">
        <v>1</v>
      </c>
      <c r="L326" s="292"/>
      <c r="M326" s="293" t="s">
        <v>1</v>
      </c>
      <c r="N326" s="294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119</v>
      </c>
      <c r="AT326" s="239" t="s">
        <v>448</v>
      </c>
      <c r="AU326" s="239" t="s">
        <v>85</v>
      </c>
      <c r="AY326" s="18" t="s">
        <v>191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158</v>
      </c>
      <c r="BM326" s="239" t="s">
        <v>461</v>
      </c>
    </row>
    <row r="327" s="14" customFormat="1">
      <c r="A327" s="14"/>
      <c r="B327" s="252"/>
      <c r="C327" s="253"/>
      <c r="D327" s="243" t="s">
        <v>199</v>
      </c>
      <c r="E327" s="254" t="s">
        <v>1</v>
      </c>
      <c r="F327" s="255" t="s">
        <v>462</v>
      </c>
      <c r="G327" s="253"/>
      <c r="H327" s="256">
        <v>167.66800000000001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199</v>
      </c>
      <c r="AU327" s="262" t="s">
        <v>85</v>
      </c>
      <c r="AV327" s="14" t="s">
        <v>85</v>
      </c>
      <c r="AW327" s="14" t="s">
        <v>32</v>
      </c>
      <c r="AX327" s="14" t="s">
        <v>83</v>
      </c>
      <c r="AY327" s="262" t="s">
        <v>191</v>
      </c>
    </row>
    <row r="328" s="2" customFormat="1" ht="24.15" customHeight="1">
      <c r="A328" s="39"/>
      <c r="B328" s="40"/>
      <c r="C328" s="228" t="s">
        <v>463</v>
      </c>
      <c r="D328" s="228" t="s">
        <v>193</v>
      </c>
      <c r="E328" s="229" t="s">
        <v>402</v>
      </c>
      <c r="F328" s="230" t="s">
        <v>403</v>
      </c>
      <c r="G328" s="231" t="s">
        <v>280</v>
      </c>
      <c r="H328" s="232">
        <v>107.863</v>
      </c>
      <c r="I328" s="233"/>
      <c r="J328" s="234">
        <f>ROUND(I328*H328,2)</f>
        <v>0</v>
      </c>
      <c r="K328" s="230" t="s">
        <v>197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158</v>
      </c>
      <c r="AT328" s="239" t="s">
        <v>193</v>
      </c>
      <c r="AU328" s="239" t="s">
        <v>85</v>
      </c>
      <c r="AY328" s="18" t="s">
        <v>191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158</v>
      </c>
      <c r="BM328" s="239" t="s">
        <v>464</v>
      </c>
    </row>
    <row r="329" s="13" customFormat="1">
      <c r="A329" s="13"/>
      <c r="B329" s="241"/>
      <c r="C329" s="242"/>
      <c r="D329" s="243" t="s">
        <v>199</v>
      </c>
      <c r="E329" s="244" t="s">
        <v>1</v>
      </c>
      <c r="F329" s="245" t="s">
        <v>200</v>
      </c>
      <c r="G329" s="242"/>
      <c r="H329" s="244" t="s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199</v>
      </c>
      <c r="AU329" s="251" t="s">
        <v>85</v>
      </c>
      <c r="AV329" s="13" t="s">
        <v>83</v>
      </c>
      <c r="AW329" s="13" t="s">
        <v>32</v>
      </c>
      <c r="AX329" s="13" t="s">
        <v>76</v>
      </c>
      <c r="AY329" s="251" t="s">
        <v>191</v>
      </c>
    </row>
    <row r="330" s="13" customFormat="1">
      <c r="A330" s="13"/>
      <c r="B330" s="241"/>
      <c r="C330" s="242"/>
      <c r="D330" s="243" t="s">
        <v>199</v>
      </c>
      <c r="E330" s="244" t="s">
        <v>1</v>
      </c>
      <c r="F330" s="245" t="s">
        <v>465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199</v>
      </c>
      <c r="AU330" s="251" t="s">
        <v>85</v>
      </c>
      <c r="AV330" s="13" t="s">
        <v>83</v>
      </c>
      <c r="AW330" s="13" t="s">
        <v>32</v>
      </c>
      <c r="AX330" s="13" t="s">
        <v>76</v>
      </c>
      <c r="AY330" s="251" t="s">
        <v>191</v>
      </c>
    </row>
    <row r="331" s="14" customFormat="1">
      <c r="A331" s="14"/>
      <c r="B331" s="252"/>
      <c r="C331" s="253"/>
      <c r="D331" s="243" t="s">
        <v>199</v>
      </c>
      <c r="E331" s="254" t="s">
        <v>1</v>
      </c>
      <c r="F331" s="255" t="s">
        <v>466</v>
      </c>
      <c r="G331" s="253"/>
      <c r="H331" s="256">
        <v>107.863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199</v>
      </c>
      <c r="AU331" s="262" t="s">
        <v>85</v>
      </c>
      <c r="AV331" s="14" t="s">
        <v>85</v>
      </c>
      <c r="AW331" s="14" t="s">
        <v>32</v>
      </c>
      <c r="AX331" s="14" t="s">
        <v>76</v>
      </c>
      <c r="AY331" s="262" t="s">
        <v>191</v>
      </c>
    </row>
    <row r="332" s="15" customFormat="1">
      <c r="A332" s="15"/>
      <c r="B332" s="263"/>
      <c r="C332" s="264"/>
      <c r="D332" s="243" t="s">
        <v>199</v>
      </c>
      <c r="E332" s="265" t="s">
        <v>131</v>
      </c>
      <c r="F332" s="266" t="s">
        <v>145</v>
      </c>
      <c r="G332" s="264"/>
      <c r="H332" s="267">
        <v>107.863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3" t="s">
        <v>199</v>
      </c>
      <c r="AU332" s="273" t="s">
        <v>85</v>
      </c>
      <c r="AV332" s="15" t="s">
        <v>158</v>
      </c>
      <c r="AW332" s="15" t="s">
        <v>32</v>
      </c>
      <c r="AX332" s="15" t="s">
        <v>83</v>
      </c>
      <c r="AY332" s="273" t="s">
        <v>191</v>
      </c>
    </row>
    <row r="333" s="2" customFormat="1" ht="37.8" customHeight="1">
      <c r="A333" s="39"/>
      <c r="B333" s="40"/>
      <c r="C333" s="228" t="s">
        <v>467</v>
      </c>
      <c r="D333" s="228" t="s">
        <v>193</v>
      </c>
      <c r="E333" s="229" t="s">
        <v>352</v>
      </c>
      <c r="F333" s="230" t="s">
        <v>353</v>
      </c>
      <c r="G333" s="231" t="s">
        <v>280</v>
      </c>
      <c r="H333" s="232">
        <v>107.863</v>
      </c>
      <c r="I333" s="233"/>
      <c r="J333" s="234">
        <f>ROUND(I333*H333,2)</f>
        <v>0</v>
      </c>
      <c r="K333" s="230" t="s">
        <v>197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158</v>
      </c>
      <c r="AT333" s="239" t="s">
        <v>193</v>
      </c>
      <c r="AU333" s="239" t="s">
        <v>85</v>
      </c>
      <c r="AY333" s="18" t="s">
        <v>191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158</v>
      </c>
      <c r="BM333" s="239" t="s">
        <v>468</v>
      </c>
    </row>
    <row r="334" s="14" customFormat="1">
      <c r="A334" s="14"/>
      <c r="B334" s="252"/>
      <c r="C334" s="253"/>
      <c r="D334" s="243" t="s">
        <v>199</v>
      </c>
      <c r="E334" s="254" t="s">
        <v>1</v>
      </c>
      <c r="F334" s="255" t="s">
        <v>131</v>
      </c>
      <c r="G334" s="253"/>
      <c r="H334" s="256">
        <v>107.863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199</v>
      </c>
      <c r="AU334" s="262" t="s">
        <v>85</v>
      </c>
      <c r="AV334" s="14" t="s">
        <v>85</v>
      </c>
      <c r="AW334" s="14" t="s">
        <v>32</v>
      </c>
      <c r="AX334" s="14" t="s">
        <v>83</v>
      </c>
      <c r="AY334" s="262" t="s">
        <v>191</v>
      </c>
    </row>
    <row r="335" s="2" customFormat="1" ht="24.15" customHeight="1">
      <c r="A335" s="39"/>
      <c r="B335" s="40"/>
      <c r="C335" s="228" t="s">
        <v>469</v>
      </c>
      <c r="D335" s="228" t="s">
        <v>193</v>
      </c>
      <c r="E335" s="229" t="s">
        <v>470</v>
      </c>
      <c r="F335" s="230" t="s">
        <v>471</v>
      </c>
      <c r="G335" s="231" t="s">
        <v>196</v>
      </c>
      <c r="H335" s="232">
        <v>26.399999999999999</v>
      </c>
      <c r="I335" s="233"/>
      <c r="J335" s="234">
        <f>ROUND(I335*H335,2)</f>
        <v>0</v>
      </c>
      <c r="K335" s="230" t="s">
        <v>197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158</v>
      </c>
      <c r="AT335" s="239" t="s">
        <v>193</v>
      </c>
      <c r="AU335" s="239" t="s">
        <v>85</v>
      </c>
      <c r="AY335" s="18" t="s">
        <v>191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158</v>
      </c>
      <c r="BM335" s="239" t="s">
        <v>472</v>
      </c>
    </row>
    <row r="336" s="13" customFormat="1">
      <c r="A336" s="13"/>
      <c r="B336" s="241"/>
      <c r="C336" s="242"/>
      <c r="D336" s="243" t="s">
        <v>199</v>
      </c>
      <c r="E336" s="244" t="s">
        <v>1</v>
      </c>
      <c r="F336" s="245" t="s">
        <v>473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199</v>
      </c>
      <c r="AU336" s="251" t="s">
        <v>85</v>
      </c>
      <c r="AV336" s="13" t="s">
        <v>83</v>
      </c>
      <c r="AW336" s="13" t="s">
        <v>32</v>
      </c>
      <c r="AX336" s="13" t="s">
        <v>76</v>
      </c>
      <c r="AY336" s="251" t="s">
        <v>191</v>
      </c>
    </row>
    <row r="337" s="14" customFormat="1">
      <c r="A337" s="14"/>
      <c r="B337" s="252"/>
      <c r="C337" s="253"/>
      <c r="D337" s="243" t="s">
        <v>199</v>
      </c>
      <c r="E337" s="254" t="s">
        <v>1</v>
      </c>
      <c r="F337" s="255" t="s">
        <v>474</v>
      </c>
      <c r="G337" s="253"/>
      <c r="H337" s="256">
        <v>26.399999999999999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199</v>
      </c>
      <c r="AU337" s="262" t="s">
        <v>85</v>
      </c>
      <c r="AV337" s="14" t="s">
        <v>85</v>
      </c>
      <c r="AW337" s="14" t="s">
        <v>32</v>
      </c>
      <c r="AX337" s="14" t="s">
        <v>76</v>
      </c>
      <c r="AY337" s="262" t="s">
        <v>191</v>
      </c>
    </row>
    <row r="338" s="15" customFormat="1">
      <c r="A338" s="15"/>
      <c r="B338" s="263"/>
      <c r="C338" s="264"/>
      <c r="D338" s="243" t="s">
        <v>199</v>
      </c>
      <c r="E338" s="265" t="s">
        <v>138</v>
      </c>
      <c r="F338" s="266" t="s">
        <v>145</v>
      </c>
      <c r="G338" s="264"/>
      <c r="H338" s="267">
        <v>26.399999999999999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3" t="s">
        <v>199</v>
      </c>
      <c r="AU338" s="273" t="s">
        <v>85</v>
      </c>
      <c r="AV338" s="15" t="s">
        <v>158</v>
      </c>
      <c r="AW338" s="15" t="s">
        <v>32</v>
      </c>
      <c r="AX338" s="15" t="s">
        <v>83</v>
      </c>
      <c r="AY338" s="273" t="s">
        <v>191</v>
      </c>
    </row>
    <row r="339" s="2" customFormat="1" ht="33" customHeight="1">
      <c r="A339" s="39"/>
      <c r="B339" s="40"/>
      <c r="C339" s="228" t="s">
        <v>475</v>
      </c>
      <c r="D339" s="228" t="s">
        <v>193</v>
      </c>
      <c r="E339" s="229" t="s">
        <v>476</v>
      </c>
      <c r="F339" s="230" t="s">
        <v>477</v>
      </c>
      <c r="G339" s="231" t="s">
        <v>196</v>
      </c>
      <c r="H339" s="232">
        <v>26.399999999999999</v>
      </c>
      <c r="I339" s="233"/>
      <c r="J339" s="234">
        <f>ROUND(I339*H339,2)</f>
        <v>0</v>
      </c>
      <c r="K339" s="230" t="s">
        <v>197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158</v>
      </c>
      <c r="AT339" s="239" t="s">
        <v>193</v>
      </c>
      <c r="AU339" s="239" t="s">
        <v>85</v>
      </c>
      <c r="AY339" s="18" t="s">
        <v>191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158</v>
      </c>
      <c r="BM339" s="239" t="s">
        <v>478</v>
      </c>
    </row>
    <row r="340" s="14" customFormat="1">
      <c r="A340" s="14"/>
      <c r="B340" s="252"/>
      <c r="C340" s="253"/>
      <c r="D340" s="243" t="s">
        <v>199</v>
      </c>
      <c r="E340" s="254" t="s">
        <v>1</v>
      </c>
      <c r="F340" s="255" t="s">
        <v>138</v>
      </c>
      <c r="G340" s="253"/>
      <c r="H340" s="256">
        <v>26.399999999999999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199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191</v>
      </c>
    </row>
    <row r="341" s="2" customFormat="1" ht="16.5" customHeight="1">
      <c r="A341" s="39"/>
      <c r="B341" s="40"/>
      <c r="C341" s="285" t="s">
        <v>479</v>
      </c>
      <c r="D341" s="285" t="s">
        <v>448</v>
      </c>
      <c r="E341" s="286" t="s">
        <v>480</v>
      </c>
      <c r="F341" s="287" t="s">
        <v>481</v>
      </c>
      <c r="G341" s="288" t="s">
        <v>482</v>
      </c>
      <c r="H341" s="289">
        <v>0.79200000000000004</v>
      </c>
      <c r="I341" s="290"/>
      <c r="J341" s="291">
        <f>ROUND(I341*H341,2)</f>
        <v>0</v>
      </c>
      <c r="K341" s="287" t="s">
        <v>197</v>
      </c>
      <c r="L341" s="292"/>
      <c r="M341" s="293" t="s">
        <v>1</v>
      </c>
      <c r="N341" s="294" t="s">
        <v>41</v>
      </c>
      <c r="O341" s="92"/>
      <c r="P341" s="237">
        <f>O341*H341</f>
        <v>0</v>
      </c>
      <c r="Q341" s="237">
        <v>0.001</v>
      </c>
      <c r="R341" s="237">
        <f>Q341*H341</f>
        <v>0.00079200000000000006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119</v>
      </c>
      <c r="AT341" s="239" t="s">
        <v>448</v>
      </c>
      <c r="AU341" s="239" t="s">
        <v>85</v>
      </c>
      <c r="AY341" s="18" t="s">
        <v>191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158</v>
      </c>
      <c r="BM341" s="239" t="s">
        <v>483</v>
      </c>
    </row>
    <row r="342" s="14" customFormat="1">
      <c r="A342" s="14"/>
      <c r="B342" s="252"/>
      <c r="C342" s="253"/>
      <c r="D342" s="243" t="s">
        <v>199</v>
      </c>
      <c r="E342" s="254" t="s">
        <v>1</v>
      </c>
      <c r="F342" s="255" t="s">
        <v>484</v>
      </c>
      <c r="G342" s="253"/>
      <c r="H342" s="256">
        <v>0.79200000000000004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199</v>
      </c>
      <c r="AU342" s="262" t="s">
        <v>85</v>
      </c>
      <c r="AV342" s="14" t="s">
        <v>85</v>
      </c>
      <c r="AW342" s="14" t="s">
        <v>32</v>
      </c>
      <c r="AX342" s="14" t="s">
        <v>83</v>
      </c>
      <c r="AY342" s="262" t="s">
        <v>191</v>
      </c>
    </row>
    <row r="343" s="2" customFormat="1" ht="24.15" customHeight="1">
      <c r="A343" s="39"/>
      <c r="B343" s="40"/>
      <c r="C343" s="228" t="s">
        <v>485</v>
      </c>
      <c r="D343" s="228" t="s">
        <v>193</v>
      </c>
      <c r="E343" s="229" t="s">
        <v>486</v>
      </c>
      <c r="F343" s="230" t="s">
        <v>487</v>
      </c>
      <c r="G343" s="231" t="s">
        <v>196</v>
      </c>
      <c r="H343" s="232">
        <v>26.399999999999999</v>
      </c>
      <c r="I343" s="233"/>
      <c r="J343" s="234">
        <f>ROUND(I343*H343,2)</f>
        <v>0</v>
      </c>
      <c r="K343" s="230" t="s">
        <v>197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158</v>
      </c>
      <c r="AT343" s="239" t="s">
        <v>193</v>
      </c>
      <c r="AU343" s="239" t="s">
        <v>85</v>
      </c>
      <c r="AY343" s="18" t="s">
        <v>191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158</v>
      </c>
      <c r="BM343" s="239" t="s">
        <v>488</v>
      </c>
    </row>
    <row r="344" s="14" customFormat="1">
      <c r="A344" s="14"/>
      <c r="B344" s="252"/>
      <c r="C344" s="253"/>
      <c r="D344" s="243" t="s">
        <v>199</v>
      </c>
      <c r="E344" s="254" t="s">
        <v>1</v>
      </c>
      <c r="F344" s="255" t="s">
        <v>138</v>
      </c>
      <c r="G344" s="253"/>
      <c r="H344" s="256">
        <v>26.399999999999999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199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191</v>
      </c>
    </row>
    <row r="345" s="2" customFormat="1" ht="21.75" customHeight="1">
      <c r="A345" s="39"/>
      <c r="B345" s="40"/>
      <c r="C345" s="228" t="s">
        <v>489</v>
      </c>
      <c r="D345" s="228" t="s">
        <v>193</v>
      </c>
      <c r="E345" s="229" t="s">
        <v>490</v>
      </c>
      <c r="F345" s="230" t="s">
        <v>491</v>
      </c>
      <c r="G345" s="231" t="s">
        <v>196</v>
      </c>
      <c r="H345" s="232">
        <v>26.399999999999999</v>
      </c>
      <c r="I345" s="233"/>
      <c r="J345" s="234">
        <f>ROUND(I345*H345,2)</f>
        <v>0</v>
      </c>
      <c r="K345" s="230" t="s">
        <v>197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158</v>
      </c>
      <c r="AT345" s="239" t="s">
        <v>193</v>
      </c>
      <c r="AU345" s="239" t="s">
        <v>85</v>
      </c>
      <c r="AY345" s="18" t="s">
        <v>191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158</v>
      </c>
      <c r="BM345" s="239" t="s">
        <v>492</v>
      </c>
    </row>
    <row r="346" s="14" customFormat="1">
      <c r="A346" s="14"/>
      <c r="B346" s="252"/>
      <c r="C346" s="253"/>
      <c r="D346" s="243" t="s">
        <v>199</v>
      </c>
      <c r="E346" s="254" t="s">
        <v>1</v>
      </c>
      <c r="F346" s="255" t="s">
        <v>138</v>
      </c>
      <c r="G346" s="253"/>
      <c r="H346" s="256">
        <v>26.399999999999999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199</v>
      </c>
      <c r="AU346" s="262" t="s">
        <v>85</v>
      </c>
      <c r="AV346" s="14" t="s">
        <v>85</v>
      </c>
      <c r="AW346" s="14" t="s">
        <v>32</v>
      </c>
      <c r="AX346" s="14" t="s">
        <v>83</v>
      </c>
      <c r="AY346" s="262" t="s">
        <v>191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85</v>
      </c>
      <c r="F347" s="226" t="s">
        <v>493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SUM(P348:P350)</f>
        <v>0</v>
      </c>
      <c r="Q347" s="220"/>
      <c r="R347" s="221">
        <f>SUM(R348:R350)</f>
        <v>7.3688400000000005</v>
      </c>
      <c r="S347" s="220"/>
      <c r="T347" s="222">
        <f>SUM(T348:T350)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83</v>
      </c>
      <c r="AT347" s="224" t="s">
        <v>75</v>
      </c>
      <c r="AU347" s="224" t="s">
        <v>83</v>
      </c>
      <c r="AY347" s="223" t="s">
        <v>191</v>
      </c>
      <c r="BK347" s="225">
        <f>SUM(BK348:BK350)</f>
        <v>0</v>
      </c>
    </row>
    <row r="348" s="2" customFormat="1" ht="37.8" customHeight="1">
      <c r="A348" s="39"/>
      <c r="B348" s="40"/>
      <c r="C348" s="228" t="s">
        <v>494</v>
      </c>
      <c r="D348" s="228" t="s">
        <v>193</v>
      </c>
      <c r="E348" s="229" t="s">
        <v>495</v>
      </c>
      <c r="F348" s="230" t="s">
        <v>496</v>
      </c>
      <c r="G348" s="231" t="s">
        <v>213</v>
      </c>
      <c r="H348" s="232">
        <v>36</v>
      </c>
      <c r="I348" s="233"/>
      <c r="J348" s="234">
        <f>ROUND(I348*H348,2)</f>
        <v>0</v>
      </c>
      <c r="K348" s="230" t="s">
        <v>197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0.20469000000000001</v>
      </c>
      <c r="R348" s="237">
        <f>Q348*H348</f>
        <v>7.3688400000000005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158</v>
      </c>
      <c r="AT348" s="239" t="s">
        <v>193</v>
      </c>
      <c r="AU348" s="239" t="s">
        <v>85</v>
      </c>
      <c r="AY348" s="18" t="s">
        <v>191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158</v>
      </c>
      <c r="BM348" s="239" t="s">
        <v>497</v>
      </c>
    </row>
    <row r="349" s="13" customFormat="1">
      <c r="A349" s="13"/>
      <c r="B349" s="241"/>
      <c r="C349" s="242"/>
      <c r="D349" s="243" t="s">
        <v>199</v>
      </c>
      <c r="E349" s="244" t="s">
        <v>1</v>
      </c>
      <c r="F349" s="245" t="s">
        <v>200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199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191</v>
      </c>
    </row>
    <row r="350" s="14" customFormat="1">
      <c r="A350" s="14"/>
      <c r="B350" s="252"/>
      <c r="C350" s="253"/>
      <c r="D350" s="243" t="s">
        <v>199</v>
      </c>
      <c r="E350" s="254" t="s">
        <v>1</v>
      </c>
      <c r="F350" s="255" t="s">
        <v>498</v>
      </c>
      <c r="G350" s="253"/>
      <c r="H350" s="256">
        <v>36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199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191</v>
      </c>
    </row>
    <row r="351" s="12" customFormat="1" ht="22.8" customHeight="1">
      <c r="A351" s="12"/>
      <c r="B351" s="212"/>
      <c r="C351" s="213"/>
      <c r="D351" s="214" t="s">
        <v>75</v>
      </c>
      <c r="E351" s="226" t="s">
        <v>206</v>
      </c>
      <c r="F351" s="226" t="s">
        <v>499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SUM(P352:P355)</f>
        <v>0</v>
      </c>
      <c r="Q351" s="220"/>
      <c r="R351" s="221">
        <f>SUM(R352:R355)</f>
        <v>0.20200000000000001</v>
      </c>
      <c r="S351" s="220"/>
      <c r="T351" s="222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83</v>
      </c>
      <c r="AT351" s="224" t="s">
        <v>75</v>
      </c>
      <c r="AU351" s="224" t="s">
        <v>83</v>
      </c>
      <c r="AY351" s="223" t="s">
        <v>191</v>
      </c>
      <c r="BK351" s="225">
        <f>SUM(BK352:BK355)</f>
        <v>0</v>
      </c>
    </row>
    <row r="352" s="2" customFormat="1" ht="16.5" customHeight="1">
      <c r="A352" s="39"/>
      <c r="B352" s="40"/>
      <c r="C352" s="285" t="s">
        <v>500</v>
      </c>
      <c r="D352" s="285" t="s">
        <v>448</v>
      </c>
      <c r="E352" s="286" t="s">
        <v>501</v>
      </c>
      <c r="F352" s="287" t="s">
        <v>502</v>
      </c>
      <c r="G352" s="288" t="s">
        <v>503</v>
      </c>
      <c r="H352" s="289">
        <v>2</v>
      </c>
      <c r="I352" s="290"/>
      <c r="J352" s="291">
        <f>ROUND(I352*H352,2)</f>
        <v>0</v>
      </c>
      <c r="K352" s="287" t="s">
        <v>1</v>
      </c>
      <c r="L352" s="292"/>
      <c r="M352" s="293" t="s">
        <v>1</v>
      </c>
      <c r="N352" s="294" t="s">
        <v>41</v>
      </c>
      <c r="O352" s="92"/>
      <c r="P352" s="237">
        <f>O352*H352</f>
        <v>0</v>
      </c>
      <c r="Q352" s="237">
        <v>0.10100000000000001</v>
      </c>
      <c r="R352" s="237">
        <f>Q352*H352</f>
        <v>0.20200000000000001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119</v>
      </c>
      <c r="AT352" s="239" t="s">
        <v>448</v>
      </c>
      <c r="AU352" s="239" t="s">
        <v>85</v>
      </c>
      <c r="AY352" s="18" t="s">
        <v>191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158</v>
      </c>
      <c r="BM352" s="239" t="s">
        <v>504</v>
      </c>
    </row>
    <row r="353" s="13" customFormat="1">
      <c r="A353" s="13"/>
      <c r="B353" s="241"/>
      <c r="C353" s="242"/>
      <c r="D353" s="243" t="s">
        <v>199</v>
      </c>
      <c r="E353" s="244" t="s">
        <v>1</v>
      </c>
      <c r="F353" s="245" t="s">
        <v>505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199</v>
      </c>
      <c r="AU353" s="251" t="s">
        <v>85</v>
      </c>
      <c r="AV353" s="13" t="s">
        <v>83</v>
      </c>
      <c r="AW353" s="13" t="s">
        <v>32</v>
      </c>
      <c r="AX353" s="13" t="s">
        <v>76</v>
      </c>
      <c r="AY353" s="251" t="s">
        <v>191</v>
      </c>
    </row>
    <row r="354" s="13" customFormat="1">
      <c r="A354" s="13"/>
      <c r="B354" s="241"/>
      <c r="C354" s="242"/>
      <c r="D354" s="243" t="s">
        <v>199</v>
      </c>
      <c r="E354" s="244" t="s">
        <v>1</v>
      </c>
      <c r="F354" s="245" t="s">
        <v>506</v>
      </c>
      <c r="G354" s="242"/>
      <c r="H354" s="244" t="s">
        <v>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199</v>
      </c>
      <c r="AU354" s="251" t="s">
        <v>85</v>
      </c>
      <c r="AV354" s="13" t="s">
        <v>83</v>
      </c>
      <c r="AW354" s="13" t="s">
        <v>32</v>
      </c>
      <c r="AX354" s="13" t="s">
        <v>76</v>
      </c>
      <c r="AY354" s="251" t="s">
        <v>191</v>
      </c>
    </row>
    <row r="355" s="14" customFormat="1">
      <c r="A355" s="14"/>
      <c r="B355" s="252"/>
      <c r="C355" s="253"/>
      <c r="D355" s="243" t="s">
        <v>199</v>
      </c>
      <c r="E355" s="254" t="s">
        <v>1</v>
      </c>
      <c r="F355" s="255" t="s">
        <v>85</v>
      </c>
      <c r="G355" s="253"/>
      <c r="H355" s="256">
        <v>2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199</v>
      </c>
      <c r="AU355" s="262" t="s">
        <v>85</v>
      </c>
      <c r="AV355" s="14" t="s">
        <v>85</v>
      </c>
      <c r="AW355" s="14" t="s">
        <v>32</v>
      </c>
      <c r="AX355" s="14" t="s">
        <v>83</v>
      </c>
      <c r="AY355" s="262" t="s">
        <v>191</v>
      </c>
    </row>
    <row r="356" s="12" customFormat="1" ht="22.8" customHeight="1">
      <c r="A356" s="12"/>
      <c r="B356" s="212"/>
      <c r="C356" s="213"/>
      <c r="D356" s="214" t="s">
        <v>75</v>
      </c>
      <c r="E356" s="226" t="s">
        <v>158</v>
      </c>
      <c r="F356" s="226" t="s">
        <v>507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SUM(P357:P366)</f>
        <v>0</v>
      </c>
      <c r="Q356" s="220"/>
      <c r="R356" s="221">
        <f>SUM(R357:R366)</f>
        <v>1.7981587799999999</v>
      </c>
      <c r="S356" s="220"/>
      <c r="T356" s="222">
        <f>SUM(T357:T366)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83</v>
      </c>
      <c r="AT356" s="224" t="s">
        <v>75</v>
      </c>
      <c r="AU356" s="224" t="s">
        <v>83</v>
      </c>
      <c r="AY356" s="223" t="s">
        <v>191</v>
      </c>
      <c r="BK356" s="225">
        <f>SUM(BK357:BK366)</f>
        <v>0</v>
      </c>
    </row>
    <row r="357" s="2" customFormat="1" ht="16.5" customHeight="1">
      <c r="A357" s="39"/>
      <c r="B357" s="40"/>
      <c r="C357" s="228" t="s">
        <v>508</v>
      </c>
      <c r="D357" s="228" t="s">
        <v>193</v>
      </c>
      <c r="E357" s="229" t="s">
        <v>509</v>
      </c>
      <c r="F357" s="230" t="s">
        <v>510</v>
      </c>
      <c r="G357" s="231" t="s">
        <v>427</v>
      </c>
      <c r="H357" s="232">
        <v>2.9159999999999999</v>
      </c>
      <c r="I357" s="233"/>
      <c r="J357" s="234">
        <f>ROUND(I357*H357,2)</f>
        <v>0</v>
      </c>
      <c r="K357" s="230" t="s">
        <v>197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158</v>
      </c>
      <c r="AT357" s="239" t="s">
        <v>193</v>
      </c>
      <c r="AU357" s="239" t="s">
        <v>85</v>
      </c>
      <c r="AY357" s="18" t="s">
        <v>191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158</v>
      </c>
      <c r="BM357" s="239" t="s">
        <v>511</v>
      </c>
    </row>
    <row r="358" s="14" customFormat="1">
      <c r="A358" s="14"/>
      <c r="B358" s="252"/>
      <c r="C358" s="253"/>
      <c r="D358" s="243" t="s">
        <v>199</v>
      </c>
      <c r="E358" s="254" t="s">
        <v>1</v>
      </c>
      <c r="F358" s="255" t="s">
        <v>108</v>
      </c>
      <c r="G358" s="253"/>
      <c r="H358" s="256">
        <v>2.9159999999999999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199</v>
      </c>
      <c r="AU358" s="262" t="s">
        <v>85</v>
      </c>
      <c r="AV358" s="14" t="s">
        <v>85</v>
      </c>
      <c r="AW358" s="14" t="s">
        <v>32</v>
      </c>
      <c r="AX358" s="14" t="s">
        <v>83</v>
      </c>
      <c r="AY358" s="262" t="s">
        <v>191</v>
      </c>
    </row>
    <row r="359" s="2" customFormat="1" ht="24.15" customHeight="1">
      <c r="A359" s="39"/>
      <c r="B359" s="40"/>
      <c r="C359" s="228" t="s">
        <v>512</v>
      </c>
      <c r="D359" s="228" t="s">
        <v>193</v>
      </c>
      <c r="E359" s="229" t="s">
        <v>513</v>
      </c>
      <c r="F359" s="230" t="s">
        <v>514</v>
      </c>
      <c r="G359" s="231" t="s">
        <v>427</v>
      </c>
      <c r="H359" s="232">
        <v>0.72899999999999998</v>
      </c>
      <c r="I359" s="233"/>
      <c r="J359" s="234">
        <f>ROUND(I359*H359,2)</f>
        <v>0</v>
      </c>
      <c r="K359" s="230" t="s">
        <v>197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2.3010199999999998</v>
      </c>
      <c r="R359" s="237">
        <f>Q359*H359</f>
        <v>1.6774435799999998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158</v>
      </c>
      <c r="AT359" s="239" t="s">
        <v>193</v>
      </c>
      <c r="AU359" s="239" t="s">
        <v>85</v>
      </c>
      <c r="AY359" s="18" t="s">
        <v>191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158</v>
      </c>
      <c r="BM359" s="239" t="s">
        <v>515</v>
      </c>
    </row>
    <row r="360" s="14" customFormat="1">
      <c r="A360" s="14"/>
      <c r="B360" s="252"/>
      <c r="C360" s="253"/>
      <c r="D360" s="243" t="s">
        <v>199</v>
      </c>
      <c r="E360" s="254" t="s">
        <v>1</v>
      </c>
      <c r="F360" s="255" t="s">
        <v>101</v>
      </c>
      <c r="G360" s="253"/>
      <c r="H360" s="256">
        <v>0.72899999999999998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199</v>
      </c>
      <c r="AU360" s="262" t="s">
        <v>85</v>
      </c>
      <c r="AV360" s="14" t="s">
        <v>85</v>
      </c>
      <c r="AW360" s="14" t="s">
        <v>32</v>
      </c>
      <c r="AX360" s="14" t="s">
        <v>83</v>
      </c>
      <c r="AY360" s="262" t="s">
        <v>191</v>
      </c>
    </row>
    <row r="361" s="2" customFormat="1" ht="24.15" customHeight="1">
      <c r="A361" s="39"/>
      <c r="B361" s="40"/>
      <c r="C361" s="228" t="s">
        <v>516</v>
      </c>
      <c r="D361" s="228" t="s">
        <v>193</v>
      </c>
      <c r="E361" s="229" t="s">
        <v>517</v>
      </c>
      <c r="F361" s="230" t="s">
        <v>518</v>
      </c>
      <c r="G361" s="231" t="s">
        <v>196</v>
      </c>
      <c r="H361" s="232">
        <v>9.0899999999999999</v>
      </c>
      <c r="I361" s="233"/>
      <c r="J361" s="234">
        <f>ROUND(I361*H361,2)</f>
        <v>0</v>
      </c>
      <c r="K361" s="230" t="s">
        <v>197</v>
      </c>
      <c r="L361" s="45"/>
      <c r="M361" s="235" t="s">
        <v>1</v>
      </c>
      <c r="N361" s="236" t="s">
        <v>41</v>
      </c>
      <c r="O361" s="92"/>
      <c r="P361" s="237">
        <f>O361*H361</f>
        <v>0</v>
      </c>
      <c r="Q361" s="237">
        <v>0.01328</v>
      </c>
      <c r="R361" s="237">
        <f>Q361*H361</f>
        <v>0.1207152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158</v>
      </c>
      <c r="AT361" s="239" t="s">
        <v>193</v>
      </c>
      <c r="AU361" s="239" t="s">
        <v>85</v>
      </c>
      <c r="AY361" s="18" t="s">
        <v>191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158</v>
      </c>
      <c r="BM361" s="239" t="s">
        <v>519</v>
      </c>
    </row>
    <row r="362" s="13" customFormat="1">
      <c r="A362" s="13"/>
      <c r="B362" s="241"/>
      <c r="C362" s="242"/>
      <c r="D362" s="243" t="s">
        <v>199</v>
      </c>
      <c r="E362" s="244" t="s">
        <v>1</v>
      </c>
      <c r="F362" s="245" t="s">
        <v>473</v>
      </c>
      <c r="G362" s="242"/>
      <c r="H362" s="244" t="s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199</v>
      </c>
      <c r="AU362" s="251" t="s">
        <v>85</v>
      </c>
      <c r="AV362" s="13" t="s">
        <v>83</v>
      </c>
      <c r="AW362" s="13" t="s">
        <v>32</v>
      </c>
      <c r="AX362" s="13" t="s">
        <v>76</v>
      </c>
      <c r="AY362" s="251" t="s">
        <v>191</v>
      </c>
    </row>
    <row r="363" s="14" customFormat="1">
      <c r="A363" s="14"/>
      <c r="B363" s="252"/>
      <c r="C363" s="253"/>
      <c r="D363" s="243" t="s">
        <v>199</v>
      </c>
      <c r="E363" s="254" t="s">
        <v>1</v>
      </c>
      <c r="F363" s="255" t="s">
        <v>520</v>
      </c>
      <c r="G363" s="253"/>
      <c r="H363" s="256">
        <v>9.0899999999999999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199</v>
      </c>
      <c r="AU363" s="262" t="s">
        <v>85</v>
      </c>
      <c r="AV363" s="14" t="s">
        <v>85</v>
      </c>
      <c r="AW363" s="14" t="s">
        <v>32</v>
      </c>
      <c r="AX363" s="14" t="s">
        <v>83</v>
      </c>
      <c r="AY363" s="262" t="s">
        <v>191</v>
      </c>
    </row>
    <row r="364" s="2" customFormat="1" ht="24.15" customHeight="1">
      <c r="A364" s="39"/>
      <c r="B364" s="40"/>
      <c r="C364" s="228" t="s">
        <v>521</v>
      </c>
      <c r="D364" s="228" t="s">
        <v>193</v>
      </c>
      <c r="E364" s="229" t="s">
        <v>522</v>
      </c>
      <c r="F364" s="230" t="s">
        <v>523</v>
      </c>
      <c r="G364" s="231" t="s">
        <v>196</v>
      </c>
      <c r="H364" s="232">
        <v>9.0899999999999999</v>
      </c>
      <c r="I364" s="233"/>
      <c r="J364" s="234">
        <f>ROUND(I364*H364,2)</f>
        <v>0</v>
      </c>
      <c r="K364" s="230" t="s">
        <v>197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158</v>
      </c>
      <c r="AT364" s="239" t="s">
        <v>193</v>
      </c>
      <c r="AU364" s="239" t="s">
        <v>85</v>
      </c>
      <c r="AY364" s="18" t="s">
        <v>191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158</v>
      </c>
      <c r="BM364" s="239" t="s">
        <v>524</v>
      </c>
    </row>
    <row r="365" s="13" customFormat="1">
      <c r="A365" s="13"/>
      <c r="B365" s="241"/>
      <c r="C365" s="242"/>
      <c r="D365" s="243" t="s">
        <v>199</v>
      </c>
      <c r="E365" s="244" t="s">
        <v>1</v>
      </c>
      <c r="F365" s="245" t="s">
        <v>200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199</v>
      </c>
      <c r="AU365" s="251" t="s">
        <v>85</v>
      </c>
      <c r="AV365" s="13" t="s">
        <v>83</v>
      </c>
      <c r="AW365" s="13" t="s">
        <v>32</v>
      </c>
      <c r="AX365" s="13" t="s">
        <v>76</v>
      </c>
      <c r="AY365" s="251" t="s">
        <v>191</v>
      </c>
    </row>
    <row r="366" s="14" customFormat="1">
      <c r="A366" s="14"/>
      <c r="B366" s="252"/>
      <c r="C366" s="253"/>
      <c r="D366" s="243" t="s">
        <v>199</v>
      </c>
      <c r="E366" s="254" t="s">
        <v>1</v>
      </c>
      <c r="F366" s="255" t="s">
        <v>520</v>
      </c>
      <c r="G366" s="253"/>
      <c r="H366" s="256">
        <v>9.0899999999999999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199</v>
      </c>
      <c r="AU366" s="262" t="s">
        <v>85</v>
      </c>
      <c r="AV366" s="14" t="s">
        <v>85</v>
      </c>
      <c r="AW366" s="14" t="s">
        <v>32</v>
      </c>
      <c r="AX366" s="14" t="s">
        <v>83</v>
      </c>
      <c r="AY366" s="262" t="s">
        <v>191</v>
      </c>
    </row>
    <row r="367" s="12" customFormat="1" ht="22.8" customHeight="1">
      <c r="A367" s="12"/>
      <c r="B367" s="212"/>
      <c r="C367" s="213"/>
      <c r="D367" s="214" t="s">
        <v>75</v>
      </c>
      <c r="E367" s="226" t="s">
        <v>216</v>
      </c>
      <c r="F367" s="226" t="s">
        <v>525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SUM(P368:P400)</f>
        <v>0</v>
      </c>
      <c r="Q367" s="220"/>
      <c r="R367" s="221">
        <f>SUM(R368:R400)</f>
        <v>108.97475200000001</v>
      </c>
      <c r="S367" s="220"/>
      <c r="T367" s="222">
        <f>SUM(T368:T400)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83</v>
      </c>
      <c r="AT367" s="224" t="s">
        <v>75</v>
      </c>
      <c r="AU367" s="224" t="s">
        <v>83</v>
      </c>
      <c r="AY367" s="223" t="s">
        <v>191</v>
      </c>
      <c r="BK367" s="225">
        <f>SUM(BK368:BK400)</f>
        <v>0</v>
      </c>
    </row>
    <row r="368" s="2" customFormat="1" ht="21.75" customHeight="1">
      <c r="A368" s="39"/>
      <c r="B368" s="40"/>
      <c r="C368" s="228" t="s">
        <v>526</v>
      </c>
      <c r="D368" s="228" t="s">
        <v>193</v>
      </c>
      <c r="E368" s="229" t="s">
        <v>527</v>
      </c>
      <c r="F368" s="230" t="s">
        <v>528</v>
      </c>
      <c r="G368" s="231" t="s">
        <v>196</v>
      </c>
      <c r="H368" s="232">
        <v>4</v>
      </c>
      <c r="I368" s="233"/>
      <c r="J368" s="234">
        <f>ROUND(I368*H368,2)</f>
        <v>0</v>
      </c>
      <c r="K368" s="230" t="s">
        <v>197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0.23000000000000001</v>
      </c>
      <c r="R368" s="237">
        <f>Q368*H368</f>
        <v>0.92000000000000004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158</v>
      </c>
      <c r="AT368" s="239" t="s">
        <v>193</v>
      </c>
      <c r="AU368" s="239" t="s">
        <v>85</v>
      </c>
      <c r="AY368" s="18" t="s">
        <v>191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158</v>
      </c>
      <c r="BM368" s="239" t="s">
        <v>529</v>
      </c>
    </row>
    <row r="369" s="13" customFormat="1">
      <c r="A369" s="13"/>
      <c r="B369" s="241"/>
      <c r="C369" s="242"/>
      <c r="D369" s="243" t="s">
        <v>199</v>
      </c>
      <c r="E369" s="244" t="s">
        <v>1</v>
      </c>
      <c r="F369" s="245" t="s">
        <v>530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199</v>
      </c>
      <c r="AU369" s="251" t="s">
        <v>85</v>
      </c>
      <c r="AV369" s="13" t="s">
        <v>83</v>
      </c>
      <c r="AW369" s="13" t="s">
        <v>32</v>
      </c>
      <c r="AX369" s="13" t="s">
        <v>76</v>
      </c>
      <c r="AY369" s="251" t="s">
        <v>191</v>
      </c>
    </row>
    <row r="370" s="14" customFormat="1">
      <c r="A370" s="14"/>
      <c r="B370" s="252"/>
      <c r="C370" s="253"/>
      <c r="D370" s="243" t="s">
        <v>199</v>
      </c>
      <c r="E370" s="254" t="s">
        <v>1</v>
      </c>
      <c r="F370" s="255" t="s">
        <v>202</v>
      </c>
      <c r="G370" s="253"/>
      <c r="H370" s="256">
        <v>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199</v>
      </c>
      <c r="AU370" s="262" t="s">
        <v>85</v>
      </c>
      <c r="AV370" s="14" t="s">
        <v>85</v>
      </c>
      <c r="AW370" s="14" t="s">
        <v>32</v>
      </c>
      <c r="AX370" s="14" t="s">
        <v>83</v>
      </c>
      <c r="AY370" s="262" t="s">
        <v>191</v>
      </c>
    </row>
    <row r="371" s="2" customFormat="1" ht="24.15" customHeight="1">
      <c r="A371" s="39"/>
      <c r="B371" s="40"/>
      <c r="C371" s="228" t="s">
        <v>531</v>
      </c>
      <c r="D371" s="228" t="s">
        <v>193</v>
      </c>
      <c r="E371" s="229" t="s">
        <v>532</v>
      </c>
      <c r="F371" s="230" t="s">
        <v>533</v>
      </c>
      <c r="G371" s="231" t="s">
        <v>196</v>
      </c>
      <c r="H371" s="232">
        <v>77.790000000000006</v>
      </c>
      <c r="I371" s="233"/>
      <c r="J371" s="234">
        <f>ROUND(I371*H371,2)</f>
        <v>0</v>
      </c>
      <c r="K371" s="230" t="s">
        <v>197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0.57499999999999996</v>
      </c>
      <c r="R371" s="237">
        <f>Q371*H371</f>
        <v>44.72925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158</v>
      </c>
      <c r="AT371" s="239" t="s">
        <v>193</v>
      </c>
      <c r="AU371" s="239" t="s">
        <v>85</v>
      </c>
      <c r="AY371" s="18" t="s">
        <v>191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158</v>
      </c>
      <c r="BM371" s="239" t="s">
        <v>534</v>
      </c>
    </row>
    <row r="372" s="13" customFormat="1">
      <c r="A372" s="13"/>
      <c r="B372" s="241"/>
      <c r="C372" s="242"/>
      <c r="D372" s="243" t="s">
        <v>199</v>
      </c>
      <c r="E372" s="244" t="s">
        <v>1</v>
      </c>
      <c r="F372" s="245" t="s">
        <v>535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199</v>
      </c>
      <c r="AU372" s="251" t="s">
        <v>85</v>
      </c>
      <c r="AV372" s="13" t="s">
        <v>83</v>
      </c>
      <c r="AW372" s="13" t="s">
        <v>32</v>
      </c>
      <c r="AX372" s="13" t="s">
        <v>76</v>
      </c>
      <c r="AY372" s="251" t="s">
        <v>191</v>
      </c>
    </row>
    <row r="373" s="14" customFormat="1">
      <c r="A373" s="14"/>
      <c r="B373" s="252"/>
      <c r="C373" s="253"/>
      <c r="D373" s="243" t="s">
        <v>199</v>
      </c>
      <c r="E373" s="254" t="s">
        <v>1</v>
      </c>
      <c r="F373" s="255" t="s">
        <v>201</v>
      </c>
      <c r="G373" s="253"/>
      <c r="H373" s="256">
        <v>77.790000000000006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199</v>
      </c>
      <c r="AU373" s="262" t="s">
        <v>85</v>
      </c>
      <c r="AV373" s="14" t="s">
        <v>85</v>
      </c>
      <c r="AW373" s="14" t="s">
        <v>32</v>
      </c>
      <c r="AX373" s="14" t="s">
        <v>83</v>
      </c>
      <c r="AY373" s="262" t="s">
        <v>191</v>
      </c>
    </row>
    <row r="374" s="2" customFormat="1" ht="33" customHeight="1">
      <c r="A374" s="39"/>
      <c r="B374" s="40"/>
      <c r="C374" s="228" t="s">
        <v>536</v>
      </c>
      <c r="D374" s="228" t="s">
        <v>193</v>
      </c>
      <c r="E374" s="229" t="s">
        <v>537</v>
      </c>
      <c r="F374" s="230" t="s">
        <v>538</v>
      </c>
      <c r="G374" s="231" t="s">
        <v>196</v>
      </c>
      <c r="H374" s="232">
        <v>29.789999999999999</v>
      </c>
      <c r="I374" s="233"/>
      <c r="J374" s="234">
        <f>ROUND(I374*H374,2)</f>
        <v>0</v>
      </c>
      <c r="K374" s="230" t="s">
        <v>197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0.18462999999999999</v>
      </c>
      <c r="R374" s="237">
        <f>Q374*H374</f>
        <v>5.5001276999999993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158</v>
      </c>
      <c r="AT374" s="239" t="s">
        <v>193</v>
      </c>
      <c r="AU374" s="239" t="s">
        <v>85</v>
      </c>
      <c r="AY374" s="18" t="s">
        <v>191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158</v>
      </c>
      <c r="BM374" s="239" t="s">
        <v>539</v>
      </c>
    </row>
    <row r="375" s="13" customFormat="1">
      <c r="A375" s="13"/>
      <c r="B375" s="241"/>
      <c r="C375" s="242"/>
      <c r="D375" s="243" t="s">
        <v>199</v>
      </c>
      <c r="E375" s="244" t="s">
        <v>1</v>
      </c>
      <c r="F375" s="245" t="s">
        <v>530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199</v>
      </c>
      <c r="AU375" s="251" t="s">
        <v>85</v>
      </c>
      <c r="AV375" s="13" t="s">
        <v>83</v>
      </c>
      <c r="AW375" s="13" t="s">
        <v>32</v>
      </c>
      <c r="AX375" s="13" t="s">
        <v>76</v>
      </c>
      <c r="AY375" s="251" t="s">
        <v>191</v>
      </c>
    </row>
    <row r="376" s="14" customFormat="1">
      <c r="A376" s="14"/>
      <c r="B376" s="252"/>
      <c r="C376" s="253"/>
      <c r="D376" s="243" t="s">
        <v>199</v>
      </c>
      <c r="E376" s="254" t="s">
        <v>1</v>
      </c>
      <c r="F376" s="255" t="s">
        <v>540</v>
      </c>
      <c r="G376" s="253"/>
      <c r="H376" s="256">
        <v>29.789999999999999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199</v>
      </c>
      <c r="AU376" s="262" t="s">
        <v>85</v>
      </c>
      <c r="AV376" s="14" t="s">
        <v>85</v>
      </c>
      <c r="AW376" s="14" t="s">
        <v>32</v>
      </c>
      <c r="AX376" s="14" t="s">
        <v>83</v>
      </c>
      <c r="AY376" s="262" t="s">
        <v>191</v>
      </c>
    </row>
    <row r="377" s="2" customFormat="1" ht="33" customHeight="1">
      <c r="A377" s="39"/>
      <c r="B377" s="40"/>
      <c r="C377" s="228" t="s">
        <v>541</v>
      </c>
      <c r="D377" s="228" t="s">
        <v>193</v>
      </c>
      <c r="E377" s="229" t="s">
        <v>542</v>
      </c>
      <c r="F377" s="230" t="s">
        <v>543</v>
      </c>
      <c r="G377" s="231" t="s">
        <v>196</v>
      </c>
      <c r="H377" s="232">
        <v>48</v>
      </c>
      <c r="I377" s="233"/>
      <c r="J377" s="234">
        <f>ROUND(I377*H377,2)</f>
        <v>0</v>
      </c>
      <c r="K377" s="230" t="s">
        <v>197</v>
      </c>
      <c r="L377" s="45"/>
      <c r="M377" s="235" t="s">
        <v>1</v>
      </c>
      <c r="N377" s="236" t="s">
        <v>41</v>
      </c>
      <c r="O377" s="92"/>
      <c r="P377" s="237">
        <f>O377*H377</f>
        <v>0</v>
      </c>
      <c r="Q377" s="237">
        <v>0.13188</v>
      </c>
      <c r="R377" s="237">
        <f>Q377*H377</f>
        <v>6.3302399999999999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158</v>
      </c>
      <c r="AT377" s="239" t="s">
        <v>193</v>
      </c>
      <c r="AU377" s="239" t="s">
        <v>85</v>
      </c>
      <c r="AY377" s="18" t="s">
        <v>191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158</v>
      </c>
      <c r="BM377" s="239" t="s">
        <v>544</v>
      </c>
    </row>
    <row r="378" s="13" customFormat="1">
      <c r="A378" s="13"/>
      <c r="B378" s="241"/>
      <c r="C378" s="242"/>
      <c r="D378" s="243" t="s">
        <v>199</v>
      </c>
      <c r="E378" s="244" t="s">
        <v>1</v>
      </c>
      <c r="F378" s="245" t="s">
        <v>535</v>
      </c>
      <c r="G378" s="242"/>
      <c r="H378" s="244" t="s">
        <v>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199</v>
      </c>
      <c r="AU378" s="251" t="s">
        <v>85</v>
      </c>
      <c r="AV378" s="13" t="s">
        <v>83</v>
      </c>
      <c r="AW378" s="13" t="s">
        <v>32</v>
      </c>
      <c r="AX378" s="13" t="s">
        <v>76</v>
      </c>
      <c r="AY378" s="251" t="s">
        <v>191</v>
      </c>
    </row>
    <row r="379" s="14" customFormat="1">
      <c r="A379" s="14"/>
      <c r="B379" s="252"/>
      <c r="C379" s="253"/>
      <c r="D379" s="243" t="s">
        <v>199</v>
      </c>
      <c r="E379" s="254" t="s">
        <v>1</v>
      </c>
      <c r="F379" s="255" t="s">
        <v>545</v>
      </c>
      <c r="G379" s="253"/>
      <c r="H379" s="256">
        <v>48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199</v>
      </c>
      <c r="AU379" s="262" t="s">
        <v>85</v>
      </c>
      <c r="AV379" s="14" t="s">
        <v>85</v>
      </c>
      <c r="AW379" s="14" t="s">
        <v>32</v>
      </c>
      <c r="AX379" s="14" t="s">
        <v>83</v>
      </c>
      <c r="AY379" s="262" t="s">
        <v>191</v>
      </c>
    </row>
    <row r="380" s="2" customFormat="1" ht="24.15" customHeight="1">
      <c r="A380" s="39"/>
      <c r="B380" s="40"/>
      <c r="C380" s="228" t="s">
        <v>546</v>
      </c>
      <c r="D380" s="228" t="s">
        <v>193</v>
      </c>
      <c r="E380" s="229" t="s">
        <v>547</v>
      </c>
      <c r="F380" s="230" t="s">
        <v>548</v>
      </c>
      <c r="G380" s="231" t="s">
        <v>196</v>
      </c>
      <c r="H380" s="232">
        <v>77.790000000000006</v>
      </c>
      <c r="I380" s="233"/>
      <c r="J380" s="234">
        <f>ROUND(I380*H380,2)</f>
        <v>0</v>
      </c>
      <c r="K380" s="230" t="s">
        <v>197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0.33206000000000002</v>
      </c>
      <c r="R380" s="237">
        <f>Q380*H380</f>
        <v>25.830947400000003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158</v>
      </c>
      <c r="AT380" s="239" t="s">
        <v>193</v>
      </c>
      <c r="AU380" s="239" t="s">
        <v>85</v>
      </c>
      <c r="AY380" s="18" t="s">
        <v>191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158</v>
      </c>
      <c r="BM380" s="239" t="s">
        <v>549</v>
      </c>
    </row>
    <row r="381" s="13" customFormat="1">
      <c r="A381" s="13"/>
      <c r="B381" s="241"/>
      <c r="C381" s="242"/>
      <c r="D381" s="243" t="s">
        <v>199</v>
      </c>
      <c r="E381" s="244" t="s">
        <v>1</v>
      </c>
      <c r="F381" s="245" t="s">
        <v>530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199</v>
      </c>
      <c r="AU381" s="251" t="s">
        <v>85</v>
      </c>
      <c r="AV381" s="13" t="s">
        <v>83</v>
      </c>
      <c r="AW381" s="13" t="s">
        <v>32</v>
      </c>
      <c r="AX381" s="13" t="s">
        <v>76</v>
      </c>
      <c r="AY381" s="251" t="s">
        <v>191</v>
      </c>
    </row>
    <row r="382" s="14" customFormat="1">
      <c r="A382" s="14"/>
      <c r="B382" s="252"/>
      <c r="C382" s="253"/>
      <c r="D382" s="243" t="s">
        <v>199</v>
      </c>
      <c r="E382" s="254" t="s">
        <v>1</v>
      </c>
      <c r="F382" s="255" t="s">
        <v>201</v>
      </c>
      <c r="G382" s="253"/>
      <c r="H382" s="256">
        <v>77.790000000000006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199</v>
      </c>
      <c r="AU382" s="262" t="s">
        <v>85</v>
      </c>
      <c r="AV382" s="14" t="s">
        <v>85</v>
      </c>
      <c r="AW382" s="14" t="s">
        <v>32</v>
      </c>
      <c r="AX382" s="14" t="s">
        <v>83</v>
      </c>
      <c r="AY382" s="262" t="s">
        <v>191</v>
      </c>
    </row>
    <row r="383" s="2" customFormat="1" ht="24.15" customHeight="1">
      <c r="A383" s="39"/>
      <c r="B383" s="40"/>
      <c r="C383" s="228" t="s">
        <v>550</v>
      </c>
      <c r="D383" s="228" t="s">
        <v>193</v>
      </c>
      <c r="E383" s="229" t="s">
        <v>551</v>
      </c>
      <c r="F383" s="230" t="s">
        <v>552</v>
      </c>
      <c r="G383" s="231" t="s">
        <v>196</v>
      </c>
      <c r="H383" s="232">
        <v>4</v>
      </c>
      <c r="I383" s="233"/>
      <c r="J383" s="234">
        <f>ROUND(I383*H383,2)</f>
        <v>0</v>
      </c>
      <c r="K383" s="230" t="s">
        <v>197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0.51085999999999998</v>
      </c>
      <c r="R383" s="237">
        <f>Q383*H383</f>
        <v>2.0434399999999999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158</v>
      </c>
      <c r="AT383" s="239" t="s">
        <v>193</v>
      </c>
      <c r="AU383" s="239" t="s">
        <v>85</v>
      </c>
      <c r="AY383" s="18" t="s">
        <v>191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158</v>
      </c>
      <c r="BM383" s="239" t="s">
        <v>553</v>
      </c>
    </row>
    <row r="384" s="13" customFormat="1">
      <c r="A384" s="13"/>
      <c r="B384" s="241"/>
      <c r="C384" s="242"/>
      <c r="D384" s="243" t="s">
        <v>199</v>
      </c>
      <c r="E384" s="244" t="s">
        <v>1</v>
      </c>
      <c r="F384" s="245" t="s">
        <v>505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199</v>
      </c>
      <c r="AU384" s="251" t="s">
        <v>85</v>
      </c>
      <c r="AV384" s="13" t="s">
        <v>83</v>
      </c>
      <c r="AW384" s="13" t="s">
        <v>32</v>
      </c>
      <c r="AX384" s="13" t="s">
        <v>76</v>
      </c>
      <c r="AY384" s="251" t="s">
        <v>191</v>
      </c>
    </row>
    <row r="385" s="14" customFormat="1">
      <c r="A385" s="14"/>
      <c r="B385" s="252"/>
      <c r="C385" s="253"/>
      <c r="D385" s="243" t="s">
        <v>199</v>
      </c>
      <c r="E385" s="254" t="s">
        <v>1</v>
      </c>
      <c r="F385" s="255" t="s">
        <v>202</v>
      </c>
      <c r="G385" s="253"/>
      <c r="H385" s="256">
        <v>4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199</v>
      </c>
      <c r="AU385" s="262" t="s">
        <v>85</v>
      </c>
      <c r="AV385" s="14" t="s">
        <v>85</v>
      </c>
      <c r="AW385" s="14" t="s">
        <v>32</v>
      </c>
      <c r="AX385" s="14" t="s">
        <v>83</v>
      </c>
      <c r="AY385" s="262" t="s">
        <v>191</v>
      </c>
    </row>
    <row r="386" s="2" customFormat="1" ht="24.15" customHeight="1">
      <c r="A386" s="39"/>
      <c r="B386" s="40"/>
      <c r="C386" s="228" t="s">
        <v>554</v>
      </c>
      <c r="D386" s="228" t="s">
        <v>193</v>
      </c>
      <c r="E386" s="229" t="s">
        <v>555</v>
      </c>
      <c r="F386" s="230" t="s">
        <v>556</v>
      </c>
      <c r="G386" s="231" t="s">
        <v>196</v>
      </c>
      <c r="H386" s="232">
        <v>77.790000000000006</v>
      </c>
      <c r="I386" s="233"/>
      <c r="J386" s="234">
        <f>ROUND(I386*H386,2)</f>
        <v>0</v>
      </c>
      <c r="K386" s="230" t="s">
        <v>197</v>
      </c>
      <c r="L386" s="45"/>
      <c r="M386" s="235" t="s">
        <v>1</v>
      </c>
      <c r="N386" s="236" t="s">
        <v>41</v>
      </c>
      <c r="O386" s="92"/>
      <c r="P386" s="237">
        <f>O386*H386</f>
        <v>0</v>
      </c>
      <c r="Q386" s="237">
        <v>0.0060099999999999997</v>
      </c>
      <c r="R386" s="237">
        <f>Q386*H386</f>
        <v>0.46751790000000004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158</v>
      </c>
      <c r="AT386" s="239" t="s">
        <v>193</v>
      </c>
      <c r="AU386" s="239" t="s">
        <v>85</v>
      </c>
      <c r="AY386" s="18" t="s">
        <v>191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158</v>
      </c>
      <c r="BM386" s="239" t="s">
        <v>557</v>
      </c>
    </row>
    <row r="387" s="13" customFormat="1">
      <c r="A387" s="13"/>
      <c r="B387" s="241"/>
      <c r="C387" s="242"/>
      <c r="D387" s="243" t="s">
        <v>199</v>
      </c>
      <c r="E387" s="244" t="s">
        <v>1</v>
      </c>
      <c r="F387" s="245" t="s">
        <v>530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199</v>
      </c>
      <c r="AU387" s="251" t="s">
        <v>85</v>
      </c>
      <c r="AV387" s="13" t="s">
        <v>83</v>
      </c>
      <c r="AW387" s="13" t="s">
        <v>32</v>
      </c>
      <c r="AX387" s="13" t="s">
        <v>76</v>
      </c>
      <c r="AY387" s="251" t="s">
        <v>191</v>
      </c>
    </row>
    <row r="388" s="14" customFormat="1">
      <c r="A388" s="14"/>
      <c r="B388" s="252"/>
      <c r="C388" s="253"/>
      <c r="D388" s="243" t="s">
        <v>199</v>
      </c>
      <c r="E388" s="254" t="s">
        <v>1</v>
      </c>
      <c r="F388" s="255" t="s">
        <v>201</v>
      </c>
      <c r="G388" s="253"/>
      <c r="H388" s="256">
        <v>77.790000000000006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199</v>
      </c>
      <c r="AU388" s="262" t="s">
        <v>85</v>
      </c>
      <c r="AV388" s="14" t="s">
        <v>85</v>
      </c>
      <c r="AW388" s="14" t="s">
        <v>32</v>
      </c>
      <c r="AX388" s="14" t="s">
        <v>83</v>
      </c>
      <c r="AY388" s="262" t="s">
        <v>191</v>
      </c>
    </row>
    <row r="389" s="2" customFormat="1" ht="21.75" customHeight="1">
      <c r="A389" s="39"/>
      <c r="B389" s="40"/>
      <c r="C389" s="228" t="s">
        <v>558</v>
      </c>
      <c r="D389" s="228" t="s">
        <v>193</v>
      </c>
      <c r="E389" s="229" t="s">
        <v>559</v>
      </c>
      <c r="F389" s="230" t="s">
        <v>560</v>
      </c>
      <c r="G389" s="231" t="s">
        <v>196</v>
      </c>
      <c r="H389" s="232">
        <v>165.69999999999999</v>
      </c>
      <c r="I389" s="233"/>
      <c r="J389" s="234">
        <f>ROUND(I389*H389,2)</f>
        <v>0</v>
      </c>
      <c r="K389" s="230" t="s">
        <v>197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0.00021000000000000001</v>
      </c>
      <c r="R389" s="237">
        <f>Q389*H389</f>
        <v>0.034797000000000002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158</v>
      </c>
      <c r="AT389" s="239" t="s">
        <v>193</v>
      </c>
      <c r="AU389" s="239" t="s">
        <v>85</v>
      </c>
      <c r="AY389" s="18" t="s">
        <v>191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158</v>
      </c>
      <c r="BM389" s="239" t="s">
        <v>561</v>
      </c>
    </row>
    <row r="390" s="13" customFormat="1">
      <c r="A390" s="13"/>
      <c r="B390" s="241"/>
      <c r="C390" s="242"/>
      <c r="D390" s="243" t="s">
        <v>199</v>
      </c>
      <c r="E390" s="244" t="s">
        <v>1</v>
      </c>
      <c r="F390" s="245" t="s">
        <v>530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199</v>
      </c>
      <c r="AU390" s="251" t="s">
        <v>85</v>
      </c>
      <c r="AV390" s="13" t="s">
        <v>83</v>
      </c>
      <c r="AW390" s="13" t="s">
        <v>32</v>
      </c>
      <c r="AX390" s="13" t="s">
        <v>76</v>
      </c>
      <c r="AY390" s="251" t="s">
        <v>191</v>
      </c>
    </row>
    <row r="391" s="14" customFormat="1">
      <c r="A391" s="14"/>
      <c r="B391" s="252"/>
      <c r="C391" s="253"/>
      <c r="D391" s="243" t="s">
        <v>199</v>
      </c>
      <c r="E391" s="254" t="s">
        <v>1</v>
      </c>
      <c r="F391" s="255" t="s">
        <v>210</v>
      </c>
      <c r="G391" s="253"/>
      <c r="H391" s="256">
        <v>165.69999999999999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199</v>
      </c>
      <c r="AU391" s="262" t="s">
        <v>85</v>
      </c>
      <c r="AV391" s="14" t="s">
        <v>85</v>
      </c>
      <c r="AW391" s="14" t="s">
        <v>32</v>
      </c>
      <c r="AX391" s="14" t="s">
        <v>83</v>
      </c>
      <c r="AY391" s="262" t="s">
        <v>191</v>
      </c>
    </row>
    <row r="392" s="2" customFormat="1" ht="24.15" customHeight="1">
      <c r="A392" s="39"/>
      <c r="B392" s="40"/>
      <c r="C392" s="228" t="s">
        <v>562</v>
      </c>
      <c r="D392" s="228" t="s">
        <v>193</v>
      </c>
      <c r="E392" s="229" t="s">
        <v>563</v>
      </c>
      <c r="F392" s="230" t="s">
        <v>564</v>
      </c>
      <c r="G392" s="231" t="s">
        <v>196</v>
      </c>
      <c r="H392" s="232">
        <v>9</v>
      </c>
      <c r="I392" s="233"/>
      <c r="J392" s="234">
        <f>ROUND(I392*H392,2)</f>
        <v>0</v>
      </c>
      <c r="K392" s="230" t="s">
        <v>197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0.077799999999999994</v>
      </c>
      <c r="R392" s="237">
        <f>Q392*H392</f>
        <v>0.70019999999999993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158</v>
      </c>
      <c r="AT392" s="239" t="s">
        <v>193</v>
      </c>
      <c r="AU392" s="239" t="s">
        <v>85</v>
      </c>
      <c r="AY392" s="18" t="s">
        <v>191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158</v>
      </c>
      <c r="BM392" s="239" t="s">
        <v>565</v>
      </c>
    </row>
    <row r="393" s="13" customFormat="1">
      <c r="A393" s="13"/>
      <c r="B393" s="241"/>
      <c r="C393" s="242"/>
      <c r="D393" s="243" t="s">
        <v>199</v>
      </c>
      <c r="E393" s="244" t="s">
        <v>1</v>
      </c>
      <c r="F393" s="245" t="s">
        <v>530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199</v>
      </c>
      <c r="AU393" s="251" t="s">
        <v>85</v>
      </c>
      <c r="AV393" s="13" t="s">
        <v>83</v>
      </c>
      <c r="AW393" s="13" t="s">
        <v>32</v>
      </c>
      <c r="AX393" s="13" t="s">
        <v>76</v>
      </c>
      <c r="AY393" s="251" t="s">
        <v>191</v>
      </c>
    </row>
    <row r="394" s="14" customFormat="1">
      <c r="A394" s="14"/>
      <c r="B394" s="252"/>
      <c r="C394" s="253"/>
      <c r="D394" s="243" t="s">
        <v>199</v>
      </c>
      <c r="E394" s="254" t="s">
        <v>1</v>
      </c>
      <c r="F394" s="255" t="s">
        <v>566</v>
      </c>
      <c r="G394" s="253"/>
      <c r="H394" s="256">
        <v>9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199</v>
      </c>
      <c r="AU394" s="262" t="s">
        <v>85</v>
      </c>
      <c r="AV394" s="14" t="s">
        <v>85</v>
      </c>
      <c r="AW394" s="14" t="s">
        <v>32</v>
      </c>
      <c r="AX394" s="14" t="s">
        <v>83</v>
      </c>
      <c r="AY394" s="262" t="s">
        <v>191</v>
      </c>
    </row>
    <row r="395" s="2" customFormat="1" ht="24.15" customHeight="1">
      <c r="A395" s="39"/>
      <c r="B395" s="40"/>
      <c r="C395" s="228" t="s">
        <v>567</v>
      </c>
      <c r="D395" s="228" t="s">
        <v>193</v>
      </c>
      <c r="E395" s="229" t="s">
        <v>568</v>
      </c>
      <c r="F395" s="230" t="s">
        <v>569</v>
      </c>
      <c r="G395" s="231" t="s">
        <v>196</v>
      </c>
      <c r="H395" s="232">
        <v>9</v>
      </c>
      <c r="I395" s="233"/>
      <c r="J395" s="234">
        <f>ROUND(I395*H395,2)</f>
        <v>0</v>
      </c>
      <c r="K395" s="230" t="s">
        <v>197</v>
      </c>
      <c r="L395" s="45"/>
      <c r="M395" s="235" t="s">
        <v>1</v>
      </c>
      <c r="N395" s="236" t="s">
        <v>41</v>
      </c>
      <c r="O395" s="92"/>
      <c r="P395" s="237">
        <f>O395*H395</f>
        <v>0</v>
      </c>
      <c r="Q395" s="237">
        <v>0.10373</v>
      </c>
      <c r="R395" s="237">
        <f>Q395*H395</f>
        <v>0.93357000000000001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158</v>
      </c>
      <c r="AT395" s="239" t="s">
        <v>193</v>
      </c>
      <c r="AU395" s="239" t="s">
        <v>85</v>
      </c>
      <c r="AY395" s="18" t="s">
        <v>191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158</v>
      </c>
      <c r="BM395" s="239" t="s">
        <v>570</v>
      </c>
    </row>
    <row r="396" s="13" customFormat="1">
      <c r="A396" s="13"/>
      <c r="B396" s="241"/>
      <c r="C396" s="242"/>
      <c r="D396" s="243" t="s">
        <v>199</v>
      </c>
      <c r="E396" s="244" t="s">
        <v>1</v>
      </c>
      <c r="F396" s="245" t="s">
        <v>530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199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191</v>
      </c>
    </row>
    <row r="397" s="14" customFormat="1">
      <c r="A397" s="14"/>
      <c r="B397" s="252"/>
      <c r="C397" s="253"/>
      <c r="D397" s="243" t="s">
        <v>199</v>
      </c>
      <c r="E397" s="254" t="s">
        <v>1</v>
      </c>
      <c r="F397" s="255" t="s">
        <v>566</v>
      </c>
      <c r="G397" s="253"/>
      <c r="H397" s="256">
        <v>9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199</v>
      </c>
      <c r="AU397" s="262" t="s">
        <v>85</v>
      </c>
      <c r="AV397" s="14" t="s">
        <v>85</v>
      </c>
      <c r="AW397" s="14" t="s">
        <v>32</v>
      </c>
      <c r="AX397" s="14" t="s">
        <v>83</v>
      </c>
      <c r="AY397" s="262" t="s">
        <v>191</v>
      </c>
    </row>
    <row r="398" s="2" customFormat="1" ht="33" customHeight="1">
      <c r="A398" s="39"/>
      <c r="B398" s="40"/>
      <c r="C398" s="228" t="s">
        <v>571</v>
      </c>
      <c r="D398" s="228" t="s">
        <v>193</v>
      </c>
      <c r="E398" s="229" t="s">
        <v>572</v>
      </c>
      <c r="F398" s="230" t="s">
        <v>573</v>
      </c>
      <c r="G398" s="231" t="s">
        <v>196</v>
      </c>
      <c r="H398" s="232">
        <v>165.69999999999999</v>
      </c>
      <c r="I398" s="233"/>
      <c r="J398" s="234">
        <f>ROUND(I398*H398,2)</f>
        <v>0</v>
      </c>
      <c r="K398" s="230" t="s">
        <v>197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0.12966</v>
      </c>
      <c r="R398" s="237">
        <f>Q398*H398</f>
        <v>21.484661999999997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158</v>
      </c>
      <c r="AT398" s="239" t="s">
        <v>193</v>
      </c>
      <c r="AU398" s="239" t="s">
        <v>85</v>
      </c>
      <c r="AY398" s="18" t="s">
        <v>191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158</v>
      </c>
      <c r="BM398" s="239" t="s">
        <v>574</v>
      </c>
    </row>
    <row r="399" s="13" customFormat="1">
      <c r="A399" s="13"/>
      <c r="B399" s="241"/>
      <c r="C399" s="242"/>
      <c r="D399" s="243" t="s">
        <v>199</v>
      </c>
      <c r="E399" s="244" t="s">
        <v>1</v>
      </c>
      <c r="F399" s="245" t="s">
        <v>530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199</v>
      </c>
      <c r="AU399" s="251" t="s">
        <v>85</v>
      </c>
      <c r="AV399" s="13" t="s">
        <v>83</v>
      </c>
      <c r="AW399" s="13" t="s">
        <v>32</v>
      </c>
      <c r="AX399" s="13" t="s">
        <v>76</v>
      </c>
      <c r="AY399" s="251" t="s">
        <v>191</v>
      </c>
    </row>
    <row r="400" s="14" customFormat="1">
      <c r="A400" s="14"/>
      <c r="B400" s="252"/>
      <c r="C400" s="253"/>
      <c r="D400" s="243" t="s">
        <v>199</v>
      </c>
      <c r="E400" s="254" t="s">
        <v>1</v>
      </c>
      <c r="F400" s="255" t="s">
        <v>210</v>
      </c>
      <c r="G400" s="253"/>
      <c r="H400" s="256">
        <v>165.69999999999999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199</v>
      </c>
      <c r="AU400" s="262" t="s">
        <v>85</v>
      </c>
      <c r="AV400" s="14" t="s">
        <v>85</v>
      </c>
      <c r="AW400" s="14" t="s">
        <v>32</v>
      </c>
      <c r="AX400" s="14" t="s">
        <v>83</v>
      </c>
      <c r="AY400" s="262" t="s">
        <v>191</v>
      </c>
    </row>
    <row r="401" s="12" customFormat="1" ht="22.8" customHeight="1">
      <c r="A401" s="12"/>
      <c r="B401" s="212"/>
      <c r="C401" s="213"/>
      <c r="D401" s="214" t="s">
        <v>75</v>
      </c>
      <c r="E401" s="226" t="s">
        <v>119</v>
      </c>
      <c r="F401" s="226" t="s">
        <v>575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SUM(P402:P654)</f>
        <v>0</v>
      </c>
      <c r="Q401" s="220"/>
      <c r="R401" s="221">
        <f>SUM(R402:R654)</f>
        <v>2.6504857999999998</v>
      </c>
      <c r="S401" s="220"/>
      <c r="T401" s="222">
        <f>SUM(T402:T654)</f>
        <v>3.2796200000000004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83</v>
      </c>
      <c r="AT401" s="224" t="s">
        <v>75</v>
      </c>
      <c r="AU401" s="224" t="s">
        <v>83</v>
      </c>
      <c r="AY401" s="223" t="s">
        <v>191</v>
      </c>
      <c r="BK401" s="225">
        <f>SUM(BK402:BK654)</f>
        <v>0</v>
      </c>
    </row>
    <row r="402" s="2" customFormat="1" ht="16.5" customHeight="1">
      <c r="A402" s="39"/>
      <c r="B402" s="40"/>
      <c r="C402" s="228" t="s">
        <v>576</v>
      </c>
      <c r="D402" s="228" t="s">
        <v>193</v>
      </c>
      <c r="E402" s="229" t="s">
        <v>577</v>
      </c>
      <c r="F402" s="230" t="s">
        <v>578</v>
      </c>
      <c r="G402" s="231" t="s">
        <v>503</v>
      </c>
      <c r="H402" s="232">
        <v>1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41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158</v>
      </c>
      <c r="AT402" s="239" t="s">
        <v>193</v>
      </c>
      <c r="AU402" s="239" t="s">
        <v>85</v>
      </c>
      <c r="AY402" s="18" t="s">
        <v>191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83</v>
      </c>
      <c r="BK402" s="240">
        <f>ROUND(I402*H402,2)</f>
        <v>0</v>
      </c>
      <c r="BL402" s="18" t="s">
        <v>158</v>
      </c>
      <c r="BM402" s="239" t="s">
        <v>579</v>
      </c>
    </row>
    <row r="403" s="13" customFormat="1">
      <c r="A403" s="13"/>
      <c r="B403" s="241"/>
      <c r="C403" s="242"/>
      <c r="D403" s="243" t="s">
        <v>199</v>
      </c>
      <c r="E403" s="244" t="s">
        <v>1</v>
      </c>
      <c r="F403" s="245" t="s">
        <v>580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199</v>
      </c>
      <c r="AU403" s="251" t="s">
        <v>85</v>
      </c>
      <c r="AV403" s="13" t="s">
        <v>83</v>
      </c>
      <c r="AW403" s="13" t="s">
        <v>32</v>
      </c>
      <c r="AX403" s="13" t="s">
        <v>76</v>
      </c>
      <c r="AY403" s="251" t="s">
        <v>191</v>
      </c>
    </row>
    <row r="404" s="13" customFormat="1">
      <c r="A404" s="13"/>
      <c r="B404" s="241"/>
      <c r="C404" s="242"/>
      <c r="D404" s="243" t="s">
        <v>199</v>
      </c>
      <c r="E404" s="244" t="s">
        <v>1</v>
      </c>
      <c r="F404" s="245" t="s">
        <v>581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199</v>
      </c>
      <c r="AU404" s="251" t="s">
        <v>85</v>
      </c>
      <c r="AV404" s="13" t="s">
        <v>83</v>
      </c>
      <c r="AW404" s="13" t="s">
        <v>32</v>
      </c>
      <c r="AX404" s="13" t="s">
        <v>76</v>
      </c>
      <c r="AY404" s="251" t="s">
        <v>191</v>
      </c>
    </row>
    <row r="405" s="14" customFormat="1">
      <c r="A405" s="14"/>
      <c r="B405" s="252"/>
      <c r="C405" s="253"/>
      <c r="D405" s="243" t="s">
        <v>199</v>
      </c>
      <c r="E405" s="254" t="s">
        <v>1</v>
      </c>
      <c r="F405" s="255" t="s">
        <v>83</v>
      </c>
      <c r="G405" s="253"/>
      <c r="H405" s="256">
        <v>1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199</v>
      </c>
      <c r="AU405" s="262" t="s">
        <v>85</v>
      </c>
      <c r="AV405" s="14" t="s">
        <v>85</v>
      </c>
      <c r="AW405" s="14" t="s">
        <v>32</v>
      </c>
      <c r="AX405" s="14" t="s">
        <v>83</v>
      </c>
      <c r="AY405" s="262" t="s">
        <v>191</v>
      </c>
    </row>
    <row r="406" s="2" customFormat="1" ht="24.15" customHeight="1">
      <c r="A406" s="39"/>
      <c r="B406" s="40"/>
      <c r="C406" s="228" t="s">
        <v>582</v>
      </c>
      <c r="D406" s="228" t="s">
        <v>193</v>
      </c>
      <c r="E406" s="229" t="s">
        <v>583</v>
      </c>
      <c r="F406" s="230" t="s">
        <v>584</v>
      </c>
      <c r="G406" s="231" t="s">
        <v>503</v>
      </c>
      <c r="H406" s="232">
        <v>11</v>
      </c>
      <c r="I406" s="233"/>
      <c r="J406" s="234">
        <f>ROUND(I406*H406,2)</f>
        <v>0</v>
      </c>
      <c r="K406" s="230" t="s">
        <v>197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158</v>
      </c>
      <c r="AT406" s="239" t="s">
        <v>193</v>
      </c>
      <c r="AU406" s="239" t="s">
        <v>85</v>
      </c>
      <c r="AY406" s="18" t="s">
        <v>191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158</v>
      </c>
      <c r="BM406" s="239" t="s">
        <v>585</v>
      </c>
    </row>
    <row r="407" s="13" customFormat="1">
      <c r="A407" s="13"/>
      <c r="B407" s="241"/>
      <c r="C407" s="242"/>
      <c r="D407" s="243" t="s">
        <v>199</v>
      </c>
      <c r="E407" s="244" t="s">
        <v>1</v>
      </c>
      <c r="F407" s="245" t="s">
        <v>580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199</v>
      </c>
      <c r="AU407" s="251" t="s">
        <v>85</v>
      </c>
      <c r="AV407" s="13" t="s">
        <v>83</v>
      </c>
      <c r="AW407" s="13" t="s">
        <v>32</v>
      </c>
      <c r="AX407" s="13" t="s">
        <v>76</v>
      </c>
      <c r="AY407" s="251" t="s">
        <v>191</v>
      </c>
    </row>
    <row r="408" s="14" customFormat="1">
      <c r="A408" s="14"/>
      <c r="B408" s="252"/>
      <c r="C408" s="253"/>
      <c r="D408" s="243" t="s">
        <v>199</v>
      </c>
      <c r="E408" s="254" t="s">
        <v>1</v>
      </c>
      <c r="F408" s="255" t="s">
        <v>586</v>
      </c>
      <c r="G408" s="253"/>
      <c r="H408" s="256">
        <v>1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199</v>
      </c>
      <c r="AU408" s="262" t="s">
        <v>85</v>
      </c>
      <c r="AV408" s="14" t="s">
        <v>85</v>
      </c>
      <c r="AW408" s="14" t="s">
        <v>32</v>
      </c>
      <c r="AX408" s="14" t="s">
        <v>76</v>
      </c>
      <c r="AY408" s="262" t="s">
        <v>191</v>
      </c>
    </row>
    <row r="409" s="14" customFormat="1">
      <c r="A409" s="14"/>
      <c r="B409" s="252"/>
      <c r="C409" s="253"/>
      <c r="D409" s="243" t="s">
        <v>199</v>
      </c>
      <c r="E409" s="254" t="s">
        <v>1</v>
      </c>
      <c r="F409" s="255" t="s">
        <v>587</v>
      </c>
      <c r="G409" s="253"/>
      <c r="H409" s="256">
        <v>10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199</v>
      </c>
      <c r="AU409" s="262" t="s">
        <v>85</v>
      </c>
      <c r="AV409" s="14" t="s">
        <v>85</v>
      </c>
      <c r="AW409" s="14" t="s">
        <v>32</v>
      </c>
      <c r="AX409" s="14" t="s">
        <v>76</v>
      </c>
      <c r="AY409" s="262" t="s">
        <v>191</v>
      </c>
    </row>
    <row r="410" s="15" customFormat="1">
      <c r="A410" s="15"/>
      <c r="B410" s="263"/>
      <c r="C410" s="264"/>
      <c r="D410" s="243" t="s">
        <v>199</v>
      </c>
      <c r="E410" s="265" t="s">
        <v>1</v>
      </c>
      <c r="F410" s="266" t="s">
        <v>145</v>
      </c>
      <c r="G410" s="264"/>
      <c r="H410" s="267">
        <v>11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3" t="s">
        <v>199</v>
      </c>
      <c r="AU410" s="273" t="s">
        <v>85</v>
      </c>
      <c r="AV410" s="15" t="s">
        <v>158</v>
      </c>
      <c r="AW410" s="15" t="s">
        <v>32</v>
      </c>
      <c r="AX410" s="15" t="s">
        <v>83</v>
      </c>
      <c r="AY410" s="273" t="s">
        <v>191</v>
      </c>
    </row>
    <row r="411" s="2" customFormat="1" ht="24.15" customHeight="1">
      <c r="A411" s="39"/>
      <c r="B411" s="40"/>
      <c r="C411" s="228" t="s">
        <v>588</v>
      </c>
      <c r="D411" s="228" t="s">
        <v>193</v>
      </c>
      <c r="E411" s="229" t="s">
        <v>589</v>
      </c>
      <c r="F411" s="230" t="s">
        <v>590</v>
      </c>
      <c r="G411" s="231" t="s">
        <v>591</v>
      </c>
      <c r="H411" s="232">
        <v>1</v>
      </c>
      <c r="I411" s="233"/>
      <c r="J411" s="234">
        <f>ROUND(I411*H411,2)</f>
        <v>0</v>
      </c>
      <c r="K411" s="230" t="s">
        <v>1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0.001</v>
      </c>
      <c r="R411" s="237">
        <f>Q411*H411</f>
        <v>0.001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158</v>
      </c>
      <c r="AT411" s="239" t="s">
        <v>193</v>
      </c>
      <c r="AU411" s="239" t="s">
        <v>85</v>
      </c>
      <c r="AY411" s="18" t="s">
        <v>191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158</v>
      </c>
      <c r="BM411" s="239" t="s">
        <v>592</v>
      </c>
    </row>
    <row r="412" s="13" customFormat="1">
      <c r="A412" s="13"/>
      <c r="B412" s="241"/>
      <c r="C412" s="242"/>
      <c r="D412" s="243" t="s">
        <v>199</v>
      </c>
      <c r="E412" s="244" t="s">
        <v>1</v>
      </c>
      <c r="F412" s="245" t="s">
        <v>200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199</v>
      </c>
      <c r="AU412" s="251" t="s">
        <v>85</v>
      </c>
      <c r="AV412" s="13" t="s">
        <v>83</v>
      </c>
      <c r="AW412" s="13" t="s">
        <v>32</v>
      </c>
      <c r="AX412" s="13" t="s">
        <v>76</v>
      </c>
      <c r="AY412" s="251" t="s">
        <v>191</v>
      </c>
    </row>
    <row r="413" s="13" customFormat="1">
      <c r="A413" s="13"/>
      <c r="B413" s="241"/>
      <c r="C413" s="242"/>
      <c r="D413" s="243" t="s">
        <v>199</v>
      </c>
      <c r="E413" s="244" t="s">
        <v>1</v>
      </c>
      <c r="F413" s="245" t="s">
        <v>593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199</v>
      </c>
      <c r="AU413" s="251" t="s">
        <v>85</v>
      </c>
      <c r="AV413" s="13" t="s">
        <v>83</v>
      </c>
      <c r="AW413" s="13" t="s">
        <v>32</v>
      </c>
      <c r="AX413" s="13" t="s">
        <v>76</v>
      </c>
      <c r="AY413" s="251" t="s">
        <v>191</v>
      </c>
    </row>
    <row r="414" s="14" customFormat="1">
      <c r="A414" s="14"/>
      <c r="B414" s="252"/>
      <c r="C414" s="253"/>
      <c r="D414" s="243" t="s">
        <v>199</v>
      </c>
      <c r="E414" s="254" t="s">
        <v>1</v>
      </c>
      <c r="F414" s="255" t="s">
        <v>83</v>
      </c>
      <c r="G414" s="253"/>
      <c r="H414" s="256">
        <v>1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199</v>
      </c>
      <c r="AU414" s="262" t="s">
        <v>85</v>
      </c>
      <c r="AV414" s="14" t="s">
        <v>85</v>
      </c>
      <c r="AW414" s="14" t="s">
        <v>32</v>
      </c>
      <c r="AX414" s="14" t="s">
        <v>83</v>
      </c>
      <c r="AY414" s="262" t="s">
        <v>191</v>
      </c>
    </row>
    <row r="415" s="2" customFormat="1" ht="24.15" customHeight="1">
      <c r="A415" s="39"/>
      <c r="B415" s="40"/>
      <c r="C415" s="228" t="s">
        <v>594</v>
      </c>
      <c r="D415" s="228" t="s">
        <v>193</v>
      </c>
      <c r="E415" s="229" t="s">
        <v>595</v>
      </c>
      <c r="F415" s="230" t="s">
        <v>596</v>
      </c>
      <c r="G415" s="231" t="s">
        <v>213</v>
      </c>
      <c r="H415" s="232">
        <v>6</v>
      </c>
      <c r="I415" s="233"/>
      <c r="J415" s="234">
        <f>ROUND(I415*H415,2)</f>
        <v>0</v>
      </c>
      <c r="K415" s="230" t="s">
        <v>197</v>
      </c>
      <c r="L415" s="45"/>
      <c r="M415" s="235" t="s">
        <v>1</v>
      </c>
      <c r="N415" s="236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158</v>
      </c>
      <c r="AT415" s="239" t="s">
        <v>193</v>
      </c>
      <c r="AU415" s="239" t="s">
        <v>85</v>
      </c>
      <c r="AY415" s="18" t="s">
        <v>191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158</v>
      </c>
      <c r="BM415" s="239" t="s">
        <v>597</v>
      </c>
    </row>
    <row r="416" s="13" customFormat="1">
      <c r="A416" s="13"/>
      <c r="B416" s="241"/>
      <c r="C416" s="242"/>
      <c r="D416" s="243" t="s">
        <v>199</v>
      </c>
      <c r="E416" s="244" t="s">
        <v>1</v>
      </c>
      <c r="F416" s="245" t="s">
        <v>580</v>
      </c>
      <c r="G416" s="242"/>
      <c r="H416" s="244" t="s">
        <v>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199</v>
      </c>
      <c r="AU416" s="251" t="s">
        <v>85</v>
      </c>
      <c r="AV416" s="13" t="s">
        <v>83</v>
      </c>
      <c r="AW416" s="13" t="s">
        <v>32</v>
      </c>
      <c r="AX416" s="13" t="s">
        <v>76</v>
      </c>
      <c r="AY416" s="251" t="s">
        <v>191</v>
      </c>
    </row>
    <row r="417" s="14" customFormat="1">
      <c r="A417" s="14"/>
      <c r="B417" s="252"/>
      <c r="C417" s="253"/>
      <c r="D417" s="243" t="s">
        <v>199</v>
      </c>
      <c r="E417" s="254" t="s">
        <v>121</v>
      </c>
      <c r="F417" s="255" t="s">
        <v>598</v>
      </c>
      <c r="G417" s="253"/>
      <c r="H417" s="256">
        <v>6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199</v>
      </c>
      <c r="AU417" s="262" t="s">
        <v>85</v>
      </c>
      <c r="AV417" s="14" t="s">
        <v>85</v>
      </c>
      <c r="AW417" s="14" t="s">
        <v>32</v>
      </c>
      <c r="AX417" s="14" t="s">
        <v>83</v>
      </c>
      <c r="AY417" s="262" t="s">
        <v>191</v>
      </c>
    </row>
    <row r="418" s="2" customFormat="1" ht="16.5" customHeight="1">
      <c r="A418" s="39"/>
      <c r="B418" s="40"/>
      <c r="C418" s="285" t="s">
        <v>599</v>
      </c>
      <c r="D418" s="285" t="s">
        <v>448</v>
      </c>
      <c r="E418" s="286" t="s">
        <v>600</v>
      </c>
      <c r="F418" s="287" t="s">
        <v>601</v>
      </c>
      <c r="G418" s="288" t="s">
        <v>213</v>
      </c>
      <c r="H418" s="289">
        <v>6.0899999999999999</v>
      </c>
      <c r="I418" s="290"/>
      <c r="J418" s="291">
        <f>ROUND(I418*H418,2)</f>
        <v>0</v>
      </c>
      <c r="K418" s="287" t="s">
        <v>1</v>
      </c>
      <c r="L418" s="292"/>
      <c r="M418" s="293" t="s">
        <v>1</v>
      </c>
      <c r="N418" s="294" t="s">
        <v>41</v>
      </c>
      <c r="O418" s="92"/>
      <c r="P418" s="237">
        <f>O418*H418</f>
        <v>0</v>
      </c>
      <c r="Q418" s="237">
        <v>0.00036999999999999999</v>
      </c>
      <c r="R418" s="237">
        <f>Q418*H418</f>
        <v>0.0022532999999999997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119</v>
      </c>
      <c r="AT418" s="239" t="s">
        <v>448</v>
      </c>
      <c r="AU418" s="239" t="s">
        <v>85</v>
      </c>
      <c r="AY418" s="18" t="s">
        <v>191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158</v>
      </c>
      <c r="BM418" s="239" t="s">
        <v>602</v>
      </c>
    </row>
    <row r="419" s="14" customFormat="1">
      <c r="A419" s="14"/>
      <c r="B419" s="252"/>
      <c r="C419" s="253"/>
      <c r="D419" s="243" t="s">
        <v>199</v>
      </c>
      <c r="E419" s="254" t="s">
        <v>1</v>
      </c>
      <c r="F419" s="255" t="s">
        <v>603</v>
      </c>
      <c r="G419" s="253"/>
      <c r="H419" s="256">
        <v>6.0899999999999999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199</v>
      </c>
      <c r="AU419" s="262" t="s">
        <v>85</v>
      </c>
      <c r="AV419" s="14" t="s">
        <v>85</v>
      </c>
      <c r="AW419" s="14" t="s">
        <v>32</v>
      </c>
      <c r="AX419" s="14" t="s">
        <v>83</v>
      </c>
      <c r="AY419" s="262" t="s">
        <v>191</v>
      </c>
    </row>
    <row r="420" s="2" customFormat="1" ht="33" customHeight="1">
      <c r="A420" s="39"/>
      <c r="B420" s="40"/>
      <c r="C420" s="228" t="s">
        <v>604</v>
      </c>
      <c r="D420" s="228" t="s">
        <v>193</v>
      </c>
      <c r="E420" s="229" t="s">
        <v>605</v>
      </c>
      <c r="F420" s="230" t="s">
        <v>606</v>
      </c>
      <c r="G420" s="231" t="s">
        <v>213</v>
      </c>
      <c r="H420" s="232">
        <v>4</v>
      </c>
      <c r="I420" s="233"/>
      <c r="J420" s="234">
        <f>ROUND(I420*H420,2)</f>
        <v>0</v>
      </c>
      <c r="K420" s="230" t="s">
        <v>197</v>
      </c>
      <c r="L420" s="45"/>
      <c r="M420" s="235" t="s">
        <v>1</v>
      </c>
      <c r="N420" s="236" t="s">
        <v>41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158</v>
      </c>
      <c r="AT420" s="239" t="s">
        <v>193</v>
      </c>
      <c r="AU420" s="239" t="s">
        <v>85</v>
      </c>
      <c r="AY420" s="18" t="s">
        <v>191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83</v>
      </c>
      <c r="BK420" s="240">
        <f>ROUND(I420*H420,2)</f>
        <v>0</v>
      </c>
      <c r="BL420" s="18" t="s">
        <v>158</v>
      </c>
      <c r="BM420" s="239" t="s">
        <v>607</v>
      </c>
    </row>
    <row r="421" s="13" customFormat="1">
      <c r="A421" s="13"/>
      <c r="B421" s="241"/>
      <c r="C421" s="242"/>
      <c r="D421" s="243" t="s">
        <v>199</v>
      </c>
      <c r="E421" s="244" t="s">
        <v>1</v>
      </c>
      <c r="F421" s="245" t="s">
        <v>580</v>
      </c>
      <c r="G421" s="242"/>
      <c r="H421" s="244" t="s">
        <v>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199</v>
      </c>
      <c r="AU421" s="251" t="s">
        <v>85</v>
      </c>
      <c r="AV421" s="13" t="s">
        <v>83</v>
      </c>
      <c r="AW421" s="13" t="s">
        <v>32</v>
      </c>
      <c r="AX421" s="13" t="s">
        <v>76</v>
      </c>
      <c r="AY421" s="251" t="s">
        <v>191</v>
      </c>
    </row>
    <row r="422" s="14" customFormat="1">
      <c r="A422" s="14"/>
      <c r="B422" s="252"/>
      <c r="C422" s="253"/>
      <c r="D422" s="243" t="s">
        <v>199</v>
      </c>
      <c r="E422" s="254" t="s">
        <v>1</v>
      </c>
      <c r="F422" s="255" t="s">
        <v>608</v>
      </c>
      <c r="G422" s="253"/>
      <c r="H422" s="256">
        <v>4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2" t="s">
        <v>199</v>
      </c>
      <c r="AU422" s="262" t="s">
        <v>85</v>
      </c>
      <c r="AV422" s="14" t="s">
        <v>85</v>
      </c>
      <c r="AW422" s="14" t="s">
        <v>32</v>
      </c>
      <c r="AX422" s="14" t="s">
        <v>76</v>
      </c>
      <c r="AY422" s="262" t="s">
        <v>191</v>
      </c>
    </row>
    <row r="423" s="15" customFormat="1">
      <c r="A423" s="15"/>
      <c r="B423" s="263"/>
      <c r="C423" s="264"/>
      <c r="D423" s="243" t="s">
        <v>199</v>
      </c>
      <c r="E423" s="265" t="s">
        <v>157</v>
      </c>
      <c r="F423" s="266" t="s">
        <v>145</v>
      </c>
      <c r="G423" s="264"/>
      <c r="H423" s="267">
        <v>4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3" t="s">
        <v>199</v>
      </c>
      <c r="AU423" s="273" t="s">
        <v>85</v>
      </c>
      <c r="AV423" s="15" t="s">
        <v>158</v>
      </c>
      <c r="AW423" s="15" t="s">
        <v>32</v>
      </c>
      <c r="AX423" s="15" t="s">
        <v>83</v>
      </c>
      <c r="AY423" s="273" t="s">
        <v>191</v>
      </c>
    </row>
    <row r="424" s="2" customFormat="1" ht="24.15" customHeight="1">
      <c r="A424" s="39"/>
      <c r="B424" s="40"/>
      <c r="C424" s="285" t="s">
        <v>609</v>
      </c>
      <c r="D424" s="285" t="s">
        <v>448</v>
      </c>
      <c r="E424" s="286" t="s">
        <v>610</v>
      </c>
      <c r="F424" s="287" t="s">
        <v>611</v>
      </c>
      <c r="G424" s="288" t="s">
        <v>213</v>
      </c>
      <c r="H424" s="289">
        <v>4.0599999999999996</v>
      </c>
      <c r="I424" s="290"/>
      <c r="J424" s="291">
        <f>ROUND(I424*H424,2)</f>
        <v>0</v>
      </c>
      <c r="K424" s="287" t="s">
        <v>1</v>
      </c>
      <c r="L424" s="292"/>
      <c r="M424" s="293" t="s">
        <v>1</v>
      </c>
      <c r="N424" s="294" t="s">
        <v>41</v>
      </c>
      <c r="O424" s="92"/>
      <c r="P424" s="237">
        <f>O424*H424</f>
        <v>0</v>
      </c>
      <c r="Q424" s="237">
        <v>0.00067000000000000002</v>
      </c>
      <c r="R424" s="237">
        <f>Q424*H424</f>
        <v>0.0027201999999999999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119</v>
      </c>
      <c r="AT424" s="239" t="s">
        <v>448</v>
      </c>
      <c r="AU424" s="239" t="s">
        <v>85</v>
      </c>
      <c r="AY424" s="18" t="s">
        <v>191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158</v>
      </c>
      <c r="BM424" s="239" t="s">
        <v>612</v>
      </c>
    </row>
    <row r="425" s="13" customFormat="1">
      <c r="A425" s="13"/>
      <c r="B425" s="241"/>
      <c r="C425" s="242"/>
      <c r="D425" s="243" t="s">
        <v>199</v>
      </c>
      <c r="E425" s="244" t="s">
        <v>1</v>
      </c>
      <c r="F425" s="245" t="s">
        <v>580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199</v>
      </c>
      <c r="AU425" s="251" t="s">
        <v>85</v>
      </c>
      <c r="AV425" s="13" t="s">
        <v>83</v>
      </c>
      <c r="AW425" s="13" t="s">
        <v>32</v>
      </c>
      <c r="AX425" s="13" t="s">
        <v>76</v>
      </c>
      <c r="AY425" s="251" t="s">
        <v>191</v>
      </c>
    </row>
    <row r="426" s="13" customFormat="1">
      <c r="A426" s="13"/>
      <c r="B426" s="241"/>
      <c r="C426" s="242"/>
      <c r="D426" s="243" t="s">
        <v>199</v>
      </c>
      <c r="E426" s="244" t="s">
        <v>1</v>
      </c>
      <c r="F426" s="245" t="s">
        <v>613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199</v>
      </c>
      <c r="AU426" s="251" t="s">
        <v>85</v>
      </c>
      <c r="AV426" s="13" t="s">
        <v>83</v>
      </c>
      <c r="AW426" s="13" t="s">
        <v>32</v>
      </c>
      <c r="AX426" s="13" t="s">
        <v>76</v>
      </c>
      <c r="AY426" s="251" t="s">
        <v>191</v>
      </c>
    </row>
    <row r="427" s="14" customFormat="1">
      <c r="A427" s="14"/>
      <c r="B427" s="252"/>
      <c r="C427" s="253"/>
      <c r="D427" s="243" t="s">
        <v>199</v>
      </c>
      <c r="E427" s="254" t="s">
        <v>1</v>
      </c>
      <c r="F427" s="255" t="s">
        <v>614</v>
      </c>
      <c r="G427" s="253"/>
      <c r="H427" s="256">
        <v>4.0599999999999996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199</v>
      </c>
      <c r="AU427" s="262" t="s">
        <v>85</v>
      </c>
      <c r="AV427" s="14" t="s">
        <v>85</v>
      </c>
      <c r="AW427" s="14" t="s">
        <v>32</v>
      </c>
      <c r="AX427" s="14" t="s">
        <v>83</v>
      </c>
      <c r="AY427" s="262" t="s">
        <v>191</v>
      </c>
    </row>
    <row r="428" s="2" customFormat="1" ht="33" customHeight="1">
      <c r="A428" s="39"/>
      <c r="B428" s="40"/>
      <c r="C428" s="228" t="s">
        <v>615</v>
      </c>
      <c r="D428" s="228" t="s">
        <v>193</v>
      </c>
      <c r="E428" s="229" t="s">
        <v>616</v>
      </c>
      <c r="F428" s="230" t="s">
        <v>617</v>
      </c>
      <c r="G428" s="231" t="s">
        <v>213</v>
      </c>
      <c r="H428" s="232">
        <v>10</v>
      </c>
      <c r="I428" s="233"/>
      <c r="J428" s="234">
        <f>ROUND(I428*H428,2)</f>
        <v>0</v>
      </c>
      <c r="K428" s="230" t="s">
        <v>197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158</v>
      </c>
      <c r="AT428" s="239" t="s">
        <v>193</v>
      </c>
      <c r="AU428" s="239" t="s">
        <v>85</v>
      </c>
      <c r="AY428" s="18" t="s">
        <v>191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158</v>
      </c>
      <c r="BM428" s="239" t="s">
        <v>618</v>
      </c>
    </row>
    <row r="429" s="2" customFormat="1" ht="24.15" customHeight="1">
      <c r="A429" s="39"/>
      <c r="B429" s="40"/>
      <c r="C429" s="285" t="s">
        <v>619</v>
      </c>
      <c r="D429" s="285" t="s">
        <v>448</v>
      </c>
      <c r="E429" s="286" t="s">
        <v>620</v>
      </c>
      <c r="F429" s="287" t="s">
        <v>621</v>
      </c>
      <c r="G429" s="288" t="s">
        <v>213</v>
      </c>
      <c r="H429" s="289">
        <v>10.15</v>
      </c>
      <c r="I429" s="290"/>
      <c r="J429" s="291">
        <f>ROUND(I429*H429,2)</f>
        <v>0</v>
      </c>
      <c r="K429" s="287" t="s">
        <v>1</v>
      </c>
      <c r="L429" s="292"/>
      <c r="M429" s="293" t="s">
        <v>1</v>
      </c>
      <c r="N429" s="294" t="s">
        <v>41</v>
      </c>
      <c r="O429" s="92"/>
      <c r="P429" s="237">
        <f>O429*H429</f>
        <v>0</v>
      </c>
      <c r="Q429" s="237">
        <v>0.0010499999999999999</v>
      </c>
      <c r="R429" s="237">
        <f>Q429*H429</f>
        <v>0.0106575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119</v>
      </c>
      <c r="AT429" s="239" t="s">
        <v>448</v>
      </c>
      <c r="AU429" s="239" t="s">
        <v>85</v>
      </c>
      <c r="AY429" s="18" t="s">
        <v>191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158</v>
      </c>
      <c r="BM429" s="239" t="s">
        <v>622</v>
      </c>
    </row>
    <row r="430" s="13" customFormat="1">
      <c r="A430" s="13"/>
      <c r="B430" s="241"/>
      <c r="C430" s="242"/>
      <c r="D430" s="243" t="s">
        <v>199</v>
      </c>
      <c r="E430" s="244" t="s">
        <v>1</v>
      </c>
      <c r="F430" s="245" t="s">
        <v>580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199</v>
      </c>
      <c r="AU430" s="251" t="s">
        <v>85</v>
      </c>
      <c r="AV430" s="13" t="s">
        <v>83</v>
      </c>
      <c r="AW430" s="13" t="s">
        <v>32</v>
      </c>
      <c r="AX430" s="13" t="s">
        <v>76</v>
      </c>
      <c r="AY430" s="251" t="s">
        <v>191</v>
      </c>
    </row>
    <row r="431" s="13" customFormat="1">
      <c r="A431" s="13"/>
      <c r="B431" s="241"/>
      <c r="C431" s="242"/>
      <c r="D431" s="243" t="s">
        <v>199</v>
      </c>
      <c r="E431" s="244" t="s">
        <v>1</v>
      </c>
      <c r="F431" s="245" t="s">
        <v>623</v>
      </c>
      <c r="G431" s="242"/>
      <c r="H431" s="244" t="s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199</v>
      </c>
      <c r="AU431" s="251" t="s">
        <v>85</v>
      </c>
      <c r="AV431" s="13" t="s">
        <v>83</v>
      </c>
      <c r="AW431" s="13" t="s">
        <v>32</v>
      </c>
      <c r="AX431" s="13" t="s">
        <v>76</v>
      </c>
      <c r="AY431" s="251" t="s">
        <v>191</v>
      </c>
    </row>
    <row r="432" s="14" customFormat="1">
      <c r="A432" s="14"/>
      <c r="B432" s="252"/>
      <c r="C432" s="253"/>
      <c r="D432" s="243" t="s">
        <v>199</v>
      </c>
      <c r="E432" s="254" t="s">
        <v>1</v>
      </c>
      <c r="F432" s="255" t="s">
        <v>624</v>
      </c>
      <c r="G432" s="253"/>
      <c r="H432" s="256">
        <v>10.15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199</v>
      </c>
      <c r="AU432" s="262" t="s">
        <v>85</v>
      </c>
      <c r="AV432" s="14" t="s">
        <v>85</v>
      </c>
      <c r="AW432" s="14" t="s">
        <v>32</v>
      </c>
      <c r="AX432" s="14" t="s">
        <v>83</v>
      </c>
      <c r="AY432" s="262" t="s">
        <v>191</v>
      </c>
    </row>
    <row r="433" s="2" customFormat="1" ht="24.15" customHeight="1">
      <c r="A433" s="39"/>
      <c r="B433" s="40"/>
      <c r="C433" s="228" t="s">
        <v>625</v>
      </c>
      <c r="D433" s="228" t="s">
        <v>193</v>
      </c>
      <c r="E433" s="229" t="s">
        <v>626</v>
      </c>
      <c r="F433" s="230" t="s">
        <v>627</v>
      </c>
      <c r="G433" s="231" t="s">
        <v>213</v>
      </c>
      <c r="H433" s="232">
        <v>14</v>
      </c>
      <c r="I433" s="233"/>
      <c r="J433" s="234">
        <f>ROUND(I433*H433,2)</f>
        <v>0</v>
      </c>
      <c r="K433" s="230" t="s">
        <v>197</v>
      </c>
      <c r="L433" s="45"/>
      <c r="M433" s="235" t="s">
        <v>1</v>
      </c>
      <c r="N433" s="236" t="s">
        <v>41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158</v>
      </c>
      <c r="AT433" s="239" t="s">
        <v>193</v>
      </c>
      <c r="AU433" s="239" t="s">
        <v>85</v>
      </c>
      <c r="AY433" s="18" t="s">
        <v>191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83</v>
      </c>
      <c r="BK433" s="240">
        <f>ROUND(I433*H433,2)</f>
        <v>0</v>
      </c>
      <c r="BL433" s="18" t="s">
        <v>158</v>
      </c>
      <c r="BM433" s="239" t="s">
        <v>628</v>
      </c>
    </row>
    <row r="434" s="13" customFormat="1">
      <c r="A434" s="13"/>
      <c r="B434" s="241"/>
      <c r="C434" s="242"/>
      <c r="D434" s="243" t="s">
        <v>199</v>
      </c>
      <c r="E434" s="244" t="s">
        <v>1</v>
      </c>
      <c r="F434" s="245" t="s">
        <v>580</v>
      </c>
      <c r="G434" s="242"/>
      <c r="H434" s="244" t="s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199</v>
      </c>
      <c r="AU434" s="251" t="s">
        <v>85</v>
      </c>
      <c r="AV434" s="13" t="s">
        <v>83</v>
      </c>
      <c r="AW434" s="13" t="s">
        <v>32</v>
      </c>
      <c r="AX434" s="13" t="s">
        <v>76</v>
      </c>
      <c r="AY434" s="251" t="s">
        <v>191</v>
      </c>
    </row>
    <row r="435" s="14" customFormat="1">
      <c r="A435" s="14"/>
      <c r="B435" s="252"/>
      <c r="C435" s="253"/>
      <c r="D435" s="243" t="s">
        <v>199</v>
      </c>
      <c r="E435" s="254" t="s">
        <v>1</v>
      </c>
      <c r="F435" s="255" t="s">
        <v>629</v>
      </c>
      <c r="G435" s="253"/>
      <c r="H435" s="256">
        <v>10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199</v>
      </c>
      <c r="AU435" s="262" t="s">
        <v>85</v>
      </c>
      <c r="AV435" s="14" t="s">
        <v>85</v>
      </c>
      <c r="AW435" s="14" t="s">
        <v>32</v>
      </c>
      <c r="AX435" s="14" t="s">
        <v>76</v>
      </c>
      <c r="AY435" s="262" t="s">
        <v>191</v>
      </c>
    </row>
    <row r="436" s="14" customFormat="1">
      <c r="A436" s="14"/>
      <c r="B436" s="252"/>
      <c r="C436" s="253"/>
      <c r="D436" s="243" t="s">
        <v>199</v>
      </c>
      <c r="E436" s="254" t="s">
        <v>1</v>
      </c>
      <c r="F436" s="255" t="s">
        <v>630</v>
      </c>
      <c r="G436" s="253"/>
      <c r="H436" s="256">
        <v>4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199</v>
      </c>
      <c r="AU436" s="262" t="s">
        <v>85</v>
      </c>
      <c r="AV436" s="14" t="s">
        <v>85</v>
      </c>
      <c r="AW436" s="14" t="s">
        <v>32</v>
      </c>
      <c r="AX436" s="14" t="s">
        <v>76</v>
      </c>
      <c r="AY436" s="262" t="s">
        <v>191</v>
      </c>
    </row>
    <row r="437" s="15" customFormat="1">
      <c r="A437" s="15"/>
      <c r="B437" s="263"/>
      <c r="C437" s="264"/>
      <c r="D437" s="243" t="s">
        <v>199</v>
      </c>
      <c r="E437" s="265" t="s">
        <v>126</v>
      </c>
      <c r="F437" s="266" t="s">
        <v>145</v>
      </c>
      <c r="G437" s="264"/>
      <c r="H437" s="267">
        <v>14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3" t="s">
        <v>199</v>
      </c>
      <c r="AU437" s="273" t="s">
        <v>85</v>
      </c>
      <c r="AV437" s="15" t="s">
        <v>158</v>
      </c>
      <c r="AW437" s="15" t="s">
        <v>32</v>
      </c>
      <c r="AX437" s="15" t="s">
        <v>83</v>
      </c>
      <c r="AY437" s="273" t="s">
        <v>191</v>
      </c>
    </row>
    <row r="438" s="2" customFormat="1" ht="24.15" customHeight="1">
      <c r="A438" s="39"/>
      <c r="B438" s="40"/>
      <c r="C438" s="285" t="s">
        <v>631</v>
      </c>
      <c r="D438" s="285" t="s">
        <v>448</v>
      </c>
      <c r="E438" s="286" t="s">
        <v>632</v>
      </c>
      <c r="F438" s="287" t="s">
        <v>633</v>
      </c>
      <c r="G438" s="288" t="s">
        <v>213</v>
      </c>
      <c r="H438" s="289">
        <v>14.210000000000001</v>
      </c>
      <c r="I438" s="290"/>
      <c r="J438" s="291">
        <f>ROUND(I438*H438,2)</f>
        <v>0</v>
      </c>
      <c r="K438" s="287" t="s">
        <v>1</v>
      </c>
      <c r="L438" s="292"/>
      <c r="M438" s="293" t="s">
        <v>1</v>
      </c>
      <c r="N438" s="294" t="s">
        <v>41</v>
      </c>
      <c r="O438" s="92"/>
      <c r="P438" s="237">
        <f>O438*H438</f>
        <v>0</v>
      </c>
      <c r="Q438" s="237">
        <v>0.00214</v>
      </c>
      <c r="R438" s="237">
        <f>Q438*H438</f>
        <v>0.030409400000000003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119</v>
      </c>
      <c r="AT438" s="239" t="s">
        <v>448</v>
      </c>
      <c r="AU438" s="239" t="s">
        <v>85</v>
      </c>
      <c r="AY438" s="18" t="s">
        <v>191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83</v>
      </c>
      <c r="BK438" s="240">
        <f>ROUND(I438*H438,2)</f>
        <v>0</v>
      </c>
      <c r="BL438" s="18" t="s">
        <v>158</v>
      </c>
      <c r="BM438" s="239" t="s">
        <v>634</v>
      </c>
    </row>
    <row r="439" s="13" customFormat="1">
      <c r="A439" s="13"/>
      <c r="B439" s="241"/>
      <c r="C439" s="242"/>
      <c r="D439" s="243" t="s">
        <v>199</v>
      </c>
      <c r="E439" s="244" t="s">
        <v>1</v>
      </c>
      <c r="F439" s="245" t="s">
        <v>580</v>
      </c>
      <c r="G439" s="242"/>
      <c r="H439" s="244" t="s">
        <v>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199</v>
      </c>
      <c r="AU439" s="251" t="s">
        <v>85</v>
      </c>
      <c r="AV439" s="13" t="s">
        <v>83</v>
      </c>
      <c r="AW439" s="13" t="s">
        <v>32</v>
      </c>
      <c r="AX439" s="13" t="s">
        <v>76</v>
      </c>
      <c r="AY439" s="251" t="s">
        <v>191</v>
      </c>
    </row>
    <row r="440" s="13" customFormat="1">
      <c r="A440" s="13"/>
      <c r="B440" s="241"/>
      <c r="C440" s="242"/>
      <c r="D440" s="243" t="s">
        <v>199</v>
      </c>
      <c r="E440" s="244" t="s">
        <v>1</v>
      </c>
      <c r="F440" s="245" t="s">
        <v>635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199</v>
      </c>
      <c r="AU440" s="251" t="s">
        <v>85</v>
      </c>
      <c r="AV440" s="13" t="s">
        <v>83</v>
      </c>
      <c r="AW440" s="13" t="s">
        <v>32</v>
      </c>
      <c r="AX440" s="13" t="s">
        <v>76</v>
      </c>
      <c r="AY440" s="251" t="s">
        <v>191</v>
      </c>
    </row>
    <row r="441" s="14" customFormat="1">
      <c r="A441" s="14"/>
      <c r="B441" s="252"/>
      <c r="C441" s="253"/>
      <c r="D441" s="243" t="s">
        <v>199</v>
      </c>
      <c r="E441" s="254" t="s">
        <v>1</v>
      </c>
      <c r="F441" s="255" t="s">
        <v>636</v>
      </c>
      <c r="G441" s="253"/>
      <c r="H441" s="256">
        <v>14.210000000000001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199</v>
      </c>
      <c r="AU441" s="262" t="s">
        <v>85</v>
      </c>
      <c r="AV441" s="14" t="s">
        <v>85</v>
      </c>
      <c r="AW441" s="14" t="s">
        <v>32</v>
      </c>
      <c r="AX441" s="14" t="s">
        <v>83</v>
      </c>
      <c r="AY441" s="262" t="s">
        <v>191</v>
      </c>
    </row>
    <row r="442" s="2" customFormat="1" ht="33" customHeight="1">
      <c r="A442" s="39"/>
      <c r="B442" s="40"/>
      <c r="C442" s="228" t="s">
        <v>637</v>
      </c>
      <c r="D442" s="228" t="s">
        <v>193</v>
      </c>
      <c r="E442" s="229" t="s">
        <v>638</v>
      </c>
      <c r="F442" s="230" t="s">
        <v>639</v>
      </c>
      <c r="G442" s="231" t="s">
        <v>213</v>
      </c>
      <c r="H442" s="232">
        <v>8</v>
      </c>
      <c r="I442" s="233"/>
      <c r="J442" s="234">
        <f>ROUND(I442*H442,2)</f>
        <v>0</v>
      </c>
      <c r="K442" s="230" t="s">
        <v>197</v>
      </c>
      <c r="L442" s="45"/>
      <c r="M442" s="235" t="s">
        <v>1</v>
      </c>
      <c r="N442" s="236" t="s">
        <v>41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158</v>
      </c>
      <c r="AT442" s="239" t="s">
        <v>193</v>
      </c>
      <c r="AU442" s="239" t="s">
        <v>85</v>
      </c>
      <c r="AY442" s="18" t="s">
        <v>191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83</v>
      </c>
      <c r="BK442" s="240">
        <f>ROUND(I442*H442,2)</f>
        <v>0</v>
      </c>
      <c r="BL442" s="18" t="s">
        <v>158</v>
      </c>
      <c r="BM442" s="239" t="s">
        <v>640</v>
      </c>
    </row>
    <row r="443" s="2" customFormat="1" ht="24.15" customHeight="1">
      <c r="A443" s="39"/>
      <c r="B443" s="40"/>
      <c r="C443" s="285" t="s">
        <v>641</v>
      </c>
      <c r="D443" s="285" t="s">
        <v>448</v>
      </c>
      <c r="E443" s="286" t="s">
        <v>642</v>
      </c>
      <c r="F443" s="287" t="s">
        <v>643</v>
      </c>
      <c r="G443" s="288" t="s">
        <v>213</v>
      </c>
      <c r="H443" s="289">
        <v>8.1199999999999992</v>
      </c>
      <c r="I443" s="290"/>
      <c r="J443" s="291">
        <f>ROUND(I443*H443,2)</f>
        <v>0</v>
      </c>
      <c r="K443" s="287" t="s">
        <v>1</v>
      </c>
      <c r="L443" s="292"/>
      <c r="M443" s="293" t="s">
        <v>1</v>
      </c>
      <c r="N443" s="294" t="s">
        <v>41</v>
      </c>
      <c r="O443" s="92"/>
      <c r="P443" s="237">
        <f>O443*H443</f>
        <v>0</v>
      </c>
      <c r="Q443" s="237">
        <v>0.0031800000000000001</v>
      </c>
      <c r="R443" s="237">
        <f>Q443*H443</f>
        <v>0.025821599999999997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119</v>
      </c>
      <c r="AT443" s="239" t="s">
        <v>448</v>
      </c>
      <c r="AU443" s="239" t="s">
        <v>85</v>
      </c>
      <c r="AY443" s="18" t="s">
        <v>191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83</v>
      </c>
      <c r="BK443" s="240">
        <f>ROUND(I443*H443,2)</f>
        <v>0</v>
      </c>
      <c r="BL443" s="18" t="s">
        <v>158</v>
      </c>
      <c r="BM443" s="239" t="s">
        <v>644</v>
      </c>
    </row>
    <row r="444" s="13" customFormat="1">
      <c r="A444" s="13"/>
      <c r="B444" s="241"/>
      <c r="C444" s="242"/>
      <c r="D444" s="243" t="s">
        <v>199</v>
      </c>
      <c r="E444" s="244" t="s">
        <v>1</v>
      </c>
      <c r="F444" s="245" t="s">
        <v>580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199</v>
      </c>
      <c r="AU444" s="251" t="s">
        <v>85</v>
      </c>
      <c r="AV444" s="13" t="s">
        <v>83</v>
      </c>
      <c r="AW444" s="13" t="s">
        <v>32</v>
      </c>
      <c r="AX444" s="13" t="s">
        <v>76</v>
      </c>
      <c r="AY444" s="251" t="s">
        <v>191</v>
      </c>
    </row>
    <row r="445" s="13" customFormat="1">
      <c r="A445" s="13"/>
      <c r="B445" s="241"/>
      <c r="C445" s="242"/>
      <c r="D445" s="243" t="s">
        <v>199</v>
      </c>
      <c r="E445" s="244" t="s">
        <v>1</v>
      </c>
      <c r="F445" s="245" t="s">
        <v>645</v>
      </c>
      <c r="G445" s="242"/>
      <c r="H445" s="244" t="s">
        <v>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199</v>
      </c>
      <c r="AU445" s="251" t="s">
        <v>85</v>
      </c>
      <c r="AV445" s="13" t="s">
        <v>83</v>
      </c>
      <c r="AW445" s="13" t="s">
        <v>32</v>
      </c>
      <c r="AX445" s="13" t="s">
        <v>76</v>
      </c>
      <c r="AY445" s="251" t="s">
        <v>191</v>
      </c>
    </row>
    <row r="446" s="14" customFormat="1">
      <c r="A446" s="14"/>
      <c r="B446" s="252"/>
      <c r="C446" s="253"/>
      <c r="D446" s="243" t="s">
        <v>199</v>
      </c>
      <c r="E446" s="254" t="s">
        <v>1</v>
      </c>
      <c r="F446" s="255" t="s">
        <v>646</v>
      </c>
      <c r="G446" s="253"/>
      <c r="H446" s="256">
        <v>8.1199999999999992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199</v>
      </c>
      <c r="AU446" s="262" t="s">
        <v>85</v>
      </c>
      <c r="AV446" s="14" t="s">
        <v>85</v>
      </c>
      <c r="AW446" s="14" t="s">
        <v>32</v>
      </c>
      <c r="AX446" s="14" t="s">
        <v>83</v>
      </c>
      <c r="AY446" s="262" t="s">
        <v>191</v>
      </c>
    </row>
    <row r="447" s="2" customFormat="1" ht="33" customHeight="1">
      <c r="A447" s="39"/>
      <c r="B447" s="40"/>
      <c r="C447" s="228" t="s">
        <v>647</v>
      </c>
      <c r="D447" s="228" t="s">
        <v>193</v>
      </c>
      <c r="E447" s="229" t="s">
        <v>648</v>
      </c>
      <c r="F447" s="230" t="s">
        <v>649</v>
      </c>
      <c r="G447" s="231" t="s">
        <v>503</v>
      </c>
      <c r="H447" s="232">
        <v>5</v>
      </c>
      <c r="I447" s="233"/>
      <c r="J447" s="234">
        <f>ROUND(I447*H447,2)</f>
        <v>0</v>
      </c>
      <c r="K447" s="230" t="s">
        <v>197</v>
      </c>
      <c r="L447" s="45"/>
      <c r="M447" s="235" t="s">
        <v>1</v>
      </c>
      <c r="N447" s="236" t="s">
        <v>41</v>
      </c>
      <c r="O447" s="92"/>
      <c r="P447" s="237">
        <f>O447*H447</f>
        <v>0</v>
      </c>
      <c r="Q447" s="237">
        <v>0.00167</v>
      </c>
      <c r="R447" s="237">
        <f>Q447*H447</f>
        <v>0.0083499999999999998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158</v>
      </c>
      <c r="AT447" s="239" t="s">
        <v>193</v>
      </c>
      <c r="AU447" s="239" t="s">
        <v>85</v>
      </c>
      <c r="AY447" s="18" t="s">
        <v>191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83</v>
      </c>
      <c r="BK447" s="240">
        <f>ROUND(I447*H447,2)</f>
        <v>0</v>
      </c>
      <c r="BL447" s="18" t="s">
        <v>158</v>
      </c>
      <c r="BM447" s="239" t="s">
        <v>650</v>
      </c>
    </row>
    <row r="448" s="13" customFormat="1">
      <c r="A448" s="13"/>
      <c r="B448" s="241"/>
      <c r="C448" s="242"/>
      <c r="D448" s="243" t="s">
        <v>199</v>
      </c>
      <c r="E448" s="244" t="s">
        <v>1</v>
      </c>
      <c r="F448" s="245" t="s">
        <v>580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199</v>
      </c>
      <c r="AU448" s="251" t="s">
        <v>85</v>
      </c>
      <c r="AV448" s="13" t="s">
        <v>83</v>
      </c>
      <c r="AW448" s="13" t="s">
        <v>32</v>
      </c>
      <c r="AX448" s="13" t="s">
        <v>76</v>
      </c>
      <c r="AY448" s="251" t="s">
        <v>191</v>
      </c>
    </row>
    <row r="449" s="14" customFormat="1">
      <c r="A449" s="14"/>
      <c r="B449" s="252"/>
      <c r="C449" s="253"/>
      <c r="D449" s="243" t="s">
        <v>199</v>
      </c>
      <c r="E449" s="254" t="s">
        <v>1</v>
      </c>
      <c r="F449" s="255" t="s">
        <v>216</v>
      </c>
      <c r="G449" s="253"/>
      <c r="H449" s="256">
        <v>5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199</v>
      </c>
      <c r="AU449" s="262" t="s">
        <v>85</v>
      </c>
      <c r="AV449" s="14" t="s">
        <v>85</v>
      </c>
      <c r="AW449" s="14" t="s">
        <v>32</v>
      </c>
      <c r="AX449" s="14" t="s">
        <v>83</v>
      </c>
      <c r="AY449" s="262" t="s">
        <v>191</v>
      </c>
    </row>
    <row r="450" s="2" customFormat="1" ht="24.15" customHeight="1">
      <c r="A450" s="39"/>
      <c r="B450" s="40"/>
      <c r="C450" s="285" t="s">
        <v>651</v>
      </c>
      <c r="D450" s="285" t="s">
        <v>448</v>
      </c>
      <c r="E450" s="286" t="s">
        <v>652</v>
      </c>
      <c r="F450" s="287" t="s">
        <v>653</v>
      </c>
      <c r="G450" s="288" t="s">
        <v>503</v>
      </c>
      <c r="H450" s="289">
        <v>5.1509999999999998</v>
      </c>
      <c r="I450" s="290"/>
      <c r="J450" s="291">
        <f>ROUND(I450*H450,2)</f>
        <v>0</v>
      </c>
      <c r="K450" s="287" t="s">
        <v>197</v>
      </c>
      <c r="L450" s="292"/>
      <c r="M450" s="293" t="s">
        <v>1</v>
      </c>
      <c r="N450" s="294" t="s">
        <v>41</v>
      </c>
      <c r="O450" s="92"/>
      <c r="P450" s="237">
        <f>O450*H450</f>
        <v>0</v>
      </c>
      <c r="Q450" s="237">
        <v>0.026800000000000001</v>
      </c>
      <c r="R450" s="237">
        <f>Q450*H450</f>
        <v>0.1380468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119</v>
      </c>
      <c r="AT450" s="239" t="s">
        <v>448</v>
      </c>
      <c r="AU450" s="239" t="s">
        <v>85</v>
      </c>
      <c r="AY450" s="18" t="s">
        <v>191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83</v>
      </c>
      <c r="BK450" s="240">
        <f>ROUND(I450*H450,2)</f>
        <v>0</v>
      </c>
      <c r="BL450" s="18" t="s">
        <v>158</v>
      </c>
      <c r="BM450" s="239" t="s">
        <v>654</v>
      </c>
    </row>
    <row r="451" s="13" customFormat="1">
      <c r="A451" s="13"/>
      <c r="B451" s="241"/>
      <c r="C451" s="242"/>
      <c r="D451" s="243" t="s">
        <v>199</v>
      </c>
      <c r="E451" s="244" t="s">
        <v>1</v>
      </c>
      <c r="F451" s="245" t="s">
        <v>580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199</v>
      </c>
      <c r="AU451" s="251" t="s">
        <v>85</v>
      </c>
      <c r="AV451" s="13" t="s">
        <v>83</v>
      </c>
      <c r="AW451" s="13" t="s">
        <v>32</v>
      </c>
      <c r="AX451" s="13" t="s">
        <v>76</v>
      </c>
      <c r="AY451" s="251" t="s">
        <v>191</v>
      </c>
    </row>
    <row r="452" s="14" customFormat="1">
      <c r="A452" s="14"/>
      <c r="B452" s="252"/>
      <c r="C452" s="253"/>
      <c r="D452" s="243" t="s">
        <v>199</v>
      </c>
      <c r="E452" s="254" t="s">
        <v>1</v>
      </c>
      <c r="F452" s="255" t="s">
        <v>655</v>
      </c>
      <c r="G452" s="253"/>
      <c r="H452" s="256">
        <v>5.0999999999999996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199</v>
      </c>
      <c r="AU452" s="262" t="s">
        <v>85</v>
      </c>
      <c r="AV452" s="14" t="s">
        <v>85</v>
      </c>
      <c r="AW452" s="14" t="s">
        <v>32</v>
      </c>
      <c r="AX452" s="14" t="s">
        <v>83</v>
      </c>
      <c r="AY452" s="262" t="s">
        <v>191</v>
      </c>
    </row>
    <row r="453" s="14" customFormat="1">
      <c r="A453" s="14"/>
      <c r="B453" s="252"/>
      <c r="C453" s="253"/>
      <c r="D453" s="243" t="s">
        <v>199</v>
      </c>
      <c r="E453" s="253"/>
      <c r="F453" s="255" t="s">
        <v>656</v>
      </c>
      <c r="G453" s="253"/>
      <c r="H453" s="256">
        <v>5.1509999999999998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199</v>
      </c>
      <c r="AU453" s="262" t="s">
        <v>85</v>
      </c>
      <c r="AV453" s="14" t="s">
        <v>85</v>
      </c>
      <c r="AW453" s="14" t="s">
        <v>4</v>
      </c>
      <c r="AX453" s="14" t="s">
        <v>83</v>
      </c>
      <c r="AY453" s="262" t="s">
        <v>191</v>
      </c>
    </row>
    <row r="454" s="2" customFormat="1" ht="33" customHeight="1">
      <c r="A454" s="39"/>
      <c r="B454" s="40"/>
      <c r="C454" s="228" t="s">
        <v>657</v>
      </c>
      <c r="D454" s="228" t="s">
        <v>193</v>
      </c>
      <c r="E454" s="229" t="s">
        <v>658</v>
      </c>
      <c r="F454" s="230" t="s">
        <v>659</v>
      </c>
      <c r="G454" s="231" t="s">
        <v>503</v>
      </c>
      <c r="H454" s="232">
        <v>4</v>
      </c>
      <c r="I454" s="233"/>
      <c r="J454" s="234">
        <f>ROUND(I454*H454,2)</f>
        <v>0</v>
      </c>
      <c r="K454" s="230" t="s">
        <v>197</v>
      </c>
      <c r="L454" s="45"/>
      <c r="M454" s="235" t="s">
        <v>1</v>
      </c>
      <c r="N454" s="236" t="s">
        <v>41</v>
      </c>
      <c r="O454" s="92"/>
      <c r="P454" s="237">
        <f>O454*H454</f>
        <v>0</v>
      </c>
      <c r="Q454" s="237">
        <v>0.00167</v>
      </c>
      <c r="R454" s="237">
        <f>Q454*H454</f>
        <v>0.0066800000000000002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158</v>
      </c>
      <c r="AT454" s="239" t="s">
        <v>193</v>
      </c>
      <c r="AU454" s="239" t="s">
        <v>85</v>
      </c>
      <c r="AY454" s="18" t="s">
        <v>191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158</v>
      </c>
      <c r="BM454" s="239" t="s">
        <v>660</v>
      </c>
    </row>
    <row r="455" s="13" customFormat="1">
      <c r="A455" s="13"/>
      <c r="B455" s="241"/>
      <c r="C455" s="242"/>
      <c r="D455" s="243" t="s">
        <v>199</v>
      </c>
      <c r="E455" s="244" t="s">
        <v>1</v>
      </c>
      <c r="F455" s="245" t="s">
        <v>580</v>
      </c>
      <c r="G455" s="242"/>
      <c r="H455" s="244" t="s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199</v>
      </c>
      <c r="AU455" s="251" t="s">
        <v>85</v>
      </c>
      <c r="AV455" s="13" t="s">
        <v>83</v>
      </c>
      <c r="AW455" s="13" t="s">
        <v>32</v>
      </c>
      <c r="AX455" s="13" t="s">
        <v>76</v>
      </c>
      <c r="AY455" s="251" t="s">
        <v>191</v>
      </c>
    </row>
    <row r="456" s="14" customFormat="1">
      <c r="A456" s="14"/>
      <c r="B456" s="252"/>
      <c r="C456" s="253"/>
      <c r="D456" s="243" t="s">
        <v>199</v>
      </c>
      <c r="E456" s="254" t="s">
        <v>1</v>
      </c>
      <c r="F456" s="255" t="s">
        <v>661</v>
      </c>
      <c r="G456" s="253"/>
      <c r="H456" s="256">
        <v>4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2" t="s">
        <v>199</v>
      </c>
      <c r="AU456" s="262" t="s">
        <v>85</v>
      </c>
      <c r="AV456" s="14" t="s">
        <v>85</v>
      </c>
      <c r="AW456" s="14" t="s">
        <v>32</v>
      </c>
      <c r="AX456" s="14" t="s">
        <v>83</v>
      </c>
      <c r="AY456" s="262" t="s">
        <v>191</v>
      </c>
    </row>
    <row r="457" s="2" customFormat="1" ht="24.15" customHeight="1">
      <c r="A457" s="39"/>
      <c r="B457" s="40"/>
      <c r="C457" s="285" t="s">
        <v>662</v>
      </c>
      <c r="D457" s="285" t="s">
        <v>448</v>
      </c>
      <c r="E457" s="286" t="s">
        <v>663</v>
      </c>
      <c r="F457" s="287" t="s">
        <v>664</v>
      </c>
      <c r="G457" s="288" t="s">
        <v>503</v>
      </c>
      <c r="H457" s="289">
        <v>1.02</v>
      </c>
      <c r="I457" s="290"/>
      <c r="J457" s="291">
        <f>ROUND(I457*H457,2)</f>
        <v>0</v>
      </c>
      <c r="K457" s="287" t="s">
        <v>197</v>
      </c>
      <c r="L457" s="292"/>
      <c r="M457" s="293" t="s">
        <v>1</v>
      </c>
      <c r="N457" s="294" t="s">
        <v>41</v>
      </c>
      <c r="O457" s="92"/>
      <c r="P457" s="237">
        <f>O457*H457</f>
        <v>0</v>
      </c>
      <c r="Q457" s="237">
        <v>0.0086999999999999994</v>
      </c>
      <c r="R457" s="237">
        <f>Q457*H457</f>
        <v>0.0088739999999999999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119</v>
      </c>
      <c r="AT457" s="239" t="s">
        <v>448</v>
      </c>
      <c r="AU457" s="239" t="s">
        <v>85</v>
      </c>
      <c r="AY457" s="18" t="s">
        <v>191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83</v>
      </c>
      <c r="BK457" s="240">
        <f>ROUND(I457*H457,2)</f>
        <v>0</v>
      </c>
      <c r="BL457" s="18" t="s">
        <v>158</v>
      </c>
      <c r="BM457" s="239" t="s">
        <v>665</v>
      </c>
    </row>
    <row r="458" s="13" customFormat="1">
      <c r="A458" s="13"/>
      <c r="B458" s="241"/>
      <c r="C458" s="242"/>
      <c r="D458" s="243" t="s">
        <v>199</v>
      </c>
      <c r="E458" s="244" t="s">
        <v>1</v>
      </c>
      <c r="F458" s="245" t="s">
        <v>580</v>
      </c>
      <c r="G458" s="242"/>
      <c r="H458" s="244" t="s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199</v>
      </c>
      <c r="AU458" s="251" t="s">
        <v>85</v>
      </c>
      <c r="AV458" s="13" t="s">
        <v>83</v>
      </c>
      <c r="AW458" s="13" t="s">
        <v>32</v>
      </c>
      <c r="AX458" s="13" t="s">
        <v>76</v>
      </c>
      <c r="AY458" s="251" t="s">
        <v>191</v>
      </c>
    </row>
    <row r="459" s="14" customFormat="1">
      <c r="A459" s="14"/>
      <c r="B459" s="252"/>
      <c r="C459" s="253"/>
      <c r="D459" s="243" t="s">
        <v>199</v>
      </c>
      <c r="E459" s="254" t="s">
        <v>1</v>
      </c>
      <c r="F459" s="255" t="s">
        <v>666</v>
      </c>
      <c r="G459" s="253"/>
      <c r="H459" s="256">
        <v>1.02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199</v>
      </c>
      <c r="AU459" s="262" t="s">
        <v>85</v>
      </c>
      <c r="AV459" s="14" t="s">
        <v>85</v>
      </c>
      <c r="AW459" s="14" t="s">
        <v>32</v>
      </c>
      <c r="AX459" s="14" t="s">
        <v>83</v>
      </c>
      <c r="AY459" s="262" t="s">
        <v>191</v>
      </c>
    </row>
    <row r="460" s="2" customFormat="1" ht="24.15" customHeight="1">
      <c r="A460" s="39"/>
      <c r="B460" s="40"/>
      <c r="C460" s="285" t="s">
        <v>667</v>
      </c>
      <c r="D460" s="285" t="s">
        <v>448</v>
      </c>
      <c r="E460" s="286" t="s">
        <v>668</v>
      </c>
      <c r="F460" s="287" t="s">
        <v>669</v>
      </c>
      <c r="G460" s="288" t="s">
        <v>503</v>
      </c>
      <c r="H460" s="289">
        <v>3.0600000000000001</v>
      </c>
      <c r="I460" s="290"/>
      <c r="J460" s="291">
        <f>ROUND(I460*H460,2)</f>
        <v>0</v>
      </c>
      <c r="K460" s="287" t="s">
        <v>197</v>
      </c>
      <c r="L460" s="292"/>
      <c r="M460" s="293" t="s">
        <v>1</v>
      </c>
      <c r="N460" s="294" t="s">
        <v>41</v>
      </c>
      <c r="O460" s="92"/>
      <c r="P460" s="237">
        <f>O460*H460</f>
        <v>0</v>
      </c>
      <c r="Q460" s="237">
        <v>0.012</v>
      </c>
      <c r="R460" s="237">
        <f>Q460*H460</f>
        <v>0.036720000000000003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119</v>
      </c>
      <c r="AT460" s="239" t="s">
        <v>448</v>
      </c>
      <c r="AU460" s="239" t="s">
        <v>85</v>
      </c>
      <c r="AY460" s="18" t="s">
        <v>191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83</v>
      </c>
      <c r="BK460" s="240">
        <f>ROUND(I460*H460,2)</f>
        <v>0</v>
      </c>
      <c r="BL460" s="18" t="s">
        <v>158</v>
      </c>
      <c r="BM460" s="239" t="s">
        <v>670</v>
      </c>
    </row>
    <row r="461" s="13" customFormat="1">
      <c r="A461" s="13"/>
      <c r="B461" s="241"/>
      <c r="C461" s="242"/>
      <c r="D461" s="243" t="s">
        <v>199</v>
      </c>
      <c r="E461" s="244" t="s">
        <v>1</v>
      </c>
      <c r="F461" s="245" t="s">
        <v>580</v>
      </c>
      <c r="G461" s="242"/>
      <c r="H461" s="244" t="s">
        <v>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199</v>
      </c>
      <c r="AU461" s="251" t="s">
        <v>85</v>
      </c>
      <c r="AV461" s="13" t="s">
        <v>83</v>
      </c>
      <c r="AW461" s="13" t="s">
        <v>32</v>
      </c>
      <c r="AX461" s="13" t="s">
        <v>76</v>
      </c>
      <c r="AY461" s="251" t="s">
        <v>191</v>
      </c>
    </row>
    <row r="462" s="14" customFormat="1">
      <c r="A462" s="14"/>
      <c r="B462" s="252"/>
      <c r="C462" s="253"/>
      <c r="D462" s="243" t="s">
        <v>199</v>
      </c>
      <c r="E462" s="254" t="s">
        <v>1</v>
      </c>
      <c r="F462" s="255" t="s">
        <v>671</v>
      </c>
      <c r="G462" s="253"/>
      <c r="H462" s="256">
        <v>3.0600000000000001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199</v>
      </c>
      <c r="AU462" s="262" t="s">
        <v>85</v>
      </c>
      <c r="AV462" s="14" t="s">
        <v>85</v>
      </c>
      <c r="AW462" s="14" t="s">
        <v>32</v>
      </c>
      <c r="AX462" s="14" t="s">
        <v>83</v>
      </c>
      <c r="AY462" s="262" t="s">
        <v>191</v>
      </c>
    </row>
    <row r="463" s="2" customFormat="1" ht="24.15" customHeight="1">
      <c r="A463" s="39"/>
      <c r="B463" s="40"/>
      <c r="C463" s="228" t="s">
        <v>672</v>
      </c>
      <c r="D463" s="228" t="s">
        <v>193</v>
      </c>
      <c r="E463" s="229" t="s">
        <v>673</v>
      </c>
      <c r="F463" s="230" t="s">
        <v>674</v>
      </c>
      <c r="G463" s="231" t="s">
        <v>503</v>
      </c>
      <c r="H463" s="232">
        <v>2</v>
      </c>
      <c r="I463" s="233"/>
      <c r="J463" s="234">
        <f>ROUND(I463*H463,2)</f>
        <v>0</v>
      </c>
      <c r="K463" s="230" t="s">
        <v>197</v>
      </c>
      <c r="L463" s="45"/>
      <c r="M463" s="235" t="s">
        <v>1</v>
      </c>
      <c r="N463" s="236" t="s">
        <v>41</v>
      </c>
      <c r="O463" s="92"/>
      <c r="P463" s="237">
        <f>O463*H463</f>
        <v>0</v>
      </c>
      <c r="Q463" s="237">
        <v>0.00167</v>
      </c>
      <c r="R463" s="237">
        <f>Q463*H463</f>
        <v>0.0033400000000000001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158</v>
      </c>
      <c r="AT463" s="239" t="s">
        <v>193</v>
      </c>
      <c r="AU463" s="239" t="s">
        <v>85</v>
      </c>
      <c r="AY463" s="18" t="s">
        <v>191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83</v>
      </c>
      <c r="BK463" s="240">
        <f>ROUND(I463*H463,2)</f>
        <v>0</v>
      </c>
      <c r="BL463" s="18" t="s">
        <v>158</v>
      </c>
      <c r="BM463" s="239" t="s">
        <v>675</v>
      </c>
    </row>
    <row r="464" s="13" customFormat="1">
      <c r="A464" s="13"/>
      <c r="B464" s="241"/>
      <c r="C464" s="242"/>
      <c r="D464" s="243" t="s">
        <v>199</v>
      </c>
      <c r="E464" s="244" t="s">
        <v>1</v>
      </c>
      <c r="F464" s="245" t="s">
        <v>580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199</v>
      </c>
      <c r="AU464" s="251" t="s">
        <v>85</v>
      </c>
      <c r="AV464" s="13" t="s">
        <v>83</v>
      </c>
      <c r="AW464" s="13" t="s">
        <v>32</v>
      </c>
      <c r="AX464" s="13" t="s">
        <v>76</v>
      </c>
      <c r="AY464" s="251" t="s">
        <v>191</v>
      </c>
    </row>
    <row r="465" s="14" customFormat="1">
      <c r="A465" s="14"/>
      <c r="B465" s="252"/>
      <c r="C465" s="253"/>
      <c r="D465" s="243" t="s">
        <v>199</v>
      </c>
      <c r="E465" s="254" t="s">
        <v>1</v>
      </c>
      <c r="F465" s="255" t="s">
        <v>85</v>
      </c>
      <c r="G465" s="253"/>
      <c r="H465" s="256">
        <v>2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199</v>
      </c>
      <c r="AU465" s="262" t="s">
        <v>85</v>
      </c>
      <c r="AV465" s="14" t="s">
        <v>85</v>
      </c>
      <c r="AW465" s="14" t="s">
        <v>32</v>
      </c>
      <c r="AX465" s="14" t="s">
        <v>83</v>
      </c>
      <c r="AY465" s="262" t="s">
        <v>191</v>
      </c>
    </row>
    <row r="466" s="2" customFormat="1" ht="16.5" customHeight="1">
      <c r="A466" s="39"/>
      <c r="B466" s="40"/>
      <c r="C466" s="285" t="s">
        <v>676</v>
      </c>
      <c r="D466" s="285" t="s">
        <v>448</v>
      </c>
      <c r="E466" s="286" t="s">
        <v>677</v>
      </c>
      <c r="F466" s="287" t="s">
        <v>678</v>
      </c>
      <c r="G466" s="288" t="s">
        <v>503</v>
      </c>
      <c r="H466" s="289">
        <v>2.04</v>
      </c>
      <c r="I466" s="290"/>
      <c r="J466" s="291">
        <f>ROUND(I466*H466,2)</f>
        <v>0</v>
      </c>
      <c r="K466" s="287" t="s">
        <v>197</v>
      </c>
      <c r="L466" s="292"/>
      <c r="M466" s="293" t="s">
        <v>1</v>
      </c>
      <c r="N466" s="294" t="s">
        <v>41</v>
      </c>
      <c r="O466" s="92"/>
      <c r="P466" s="237">
        <f>O466*H466</f>
        <v>0</v>
      </c>
      <c r="Q466" s="237">
        <v>0.0141</v>
      </c>
      <c r="R466" s="237">
        <f>Q466*H466</f>
        <v>0.028764000000000001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119</v>
      </c>
      <c r="AT466" s="239" t="s">
        <v>448</v>
      </c>
      <c r="AU466" s="239" t="s">
        <v>85</v>
      </c>
      <c r="AY466" s="18" t="s">
        <v>191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83</v>
      </c>
      <c r="BK466" s="240">
        <f>ROUND(I466*H466,2)</f>
        <v>0</v>
      </c>
      <c r="BL466" s="18" t="s">
        <v>158</v>
      </c>
      <c r="BM466" s="239" t="s">
        <v>679</v>
      </c>
    </row>
    <row r="467" s="13" customFormat="1">
      <c r="A467" s="13"/>
      <c r="B467" s="241"/>
      <c r="C467" s="242"/>
      <c r="D467" s="243" t="s">
        <v>199</v>
      </c>
      <c r="E467" s="244" t="s">
        <v>1</v>
      </c>
      <c r="F467" s="245" t="s">
        <v>580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199</v>
      </c>
      <c r="AU467" s="251" t="s">
        <v>85</v>
      </c>
      <c r="AV467" s="13" t="s">
        <v>83</v>
      </c>
      <c r="AW467" s="13" t="s">
        <v>32</v>
      </c>
      <c r="AX467" s="13" t="s">
        <v>76</v>
      </c>
      <c r="AY467" s="251" t="s">
        <v>191</v>
      </c>
    </row>
    <row r="468" s="14" customFormat="1">
      <c r="A468" s="14"/>
      <c r="B468" s="252"/>
      <c r="C468" s="253"/>
      <c r="D468" s="243" t="s">
        <v>199</v>
      </c>
      <c r="E468" s="254" t="s">
        <v>1</v>
      </c>
      <c r="F468" s="255" t="s">
        <v>680</v>
      </c>
      <c r="G468" s="253"/>
      <c r="H468" s="256">
        <v>2.04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199</v>
      </c>
      <c r="AU468" s="262" t="s">
        <v>85</v>
      </c>
      <c r="AV468" s="14" t="s">
        <v>85</v>
      </c>
      <c r="AW468" s="14" t="s">
        <v>32</v>
      </c>
      <c r="AX468" s="14" t="s">
        <v>83</v>
      </c>
      <c r="AY468" s="262" t="s">
        <v>191</v>
      </c>
    </row>
    <row r="469" s="2" customFormat="1" ht="24.15" customHeight="1">
      <c r="A469" s="39"/>
      <c r="B469" s="40"/>
      <c r="C469" s="228" t="s">
        <v>681</v>
      </c>
      <c r="D469" s="228" t="s">
        <v>193</v>
      </c>
      <c r="E469" s="229" t="s">
        <v>682</v>
      </c>
      <c r="F469" s="230" t="s">
        <v>683</v>
      </c>
      <c r="G469" s="231" t="s">
        <v>503</v>
      </c>
      <c r="H469" s="232">
        <v>7</v>
      </c>
      <c r="I469" s="233"/>
      <c r="J469" s="234">
        <f>ROUND(I469*H469,2)</f>
        <v>0</v>
      </c>
      <c r="K469" s="230" t="s">
        <v>197</v>
      </c>
      <c r="L469" s="45"/>
      <c r="M469" s="235" t="s">
        <v>1</v>
      </c>
      <c r="N469" s="236" t="s">
        <v>41</v>
      </c>
      <c r="O469" s="92"/>
      <c r="P469" s="237">
        <f>O469*H469</f>
        <v>0</v>
      </c>
      <c r="Q469" s="237">
        <v>0.0017099999999999999</v>
      </c>
      <c r="R469" s="237">
        <f>Q469*H469</f>
        <v>0.01197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158</v>
      </c>
      <c r="AT469" s="239" t="s">
        <v>193</v>
      </c>
      <c r="AU469" s="239" t="s">
        <v>85</v>
      </c>
      <c r="AY469" s="18" t="s">
        <v>191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83</v>
      </c>
      <c r="BK469" s="240">
        <f>ROUND(I469*H469,2)</f>
        <v>0</v>
      </c>
      <c r="BL469" s="18" t="s">
        <v>158</v>
      </c>
      <c r="BM469" s="239" t="s">
        <v>684</v>
      </c>
    </row>
    <row r="470" s="13" customFormat="1">
      <c r="A470" s="13"/>
      <c r="B470" s="241"/>
      <c r="C470" s="242"/>
      <c r="D470" s="243" t="s">
        <v>199</v>
      </c>
      <c r="E470" s="244" t="s">
        <v>1</v>
      </c>
      <c r="F470" s="245" t="s">
        <v>580</v>
      </c>
      <c r="G470" s="242"/>
      <c r="H470" s="244" t="s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199</v>
      </c>
      <c r="AU470" s="251" t="s">
        <v>85</v>
      </c>
      <c r="AV470" s="13" t="s">
        <v>83</v>
      </c>
      <c r="AW470" s="13" t="s">
        <v>32</v>
      </c>
      <c r="AX470" s="13" t="s">
        <v>76</v>
      </c>
      <c r="AY470" s="251" t="s">
        <v>191</v>
      </c>
    </row>
    <row r="471" s="14" customFormat="1">
      <c r="A471" s="14"/>
      <c r="B471" s="252"/>
      <c r="C471" s="253"/>
      <c r="D471" s="243" t="s">
        <v>199</v>
      </c>
      <c r="E471" s="254" t="s">
        <v>1</v>
      </c>
      <c r="F471" s="255" t="s">
        <v>685</v>
      </c>
      <c r="G471" s="253"/>
      <c r="H471" s="256">
        <v>7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199</v>
      </c>
      <c r="AU471" s="262" t="s">
        <v>85</v>
      </c>
      <c r="AV471" s="14" t="s">
        <v>85</v>
      </c>
      <c r="AW471" s="14" t="s">
        <v>32</v>
      </c>
      <c r="AX471" s="14" t="s">
        <v>83</v>
      </c>
      <c r="AY471" s="262" t="s">
        <v>191</v>
      </c>
    </row>
    <row r="472" s="2" customFormat="1" ht="24.15" customHeight="1">
      <c r="A472" s="39"/>
      <c r="B472" s="40"/>
      <c r="C472" s="285" t="s">
        <v>686</v>
      </c>
      <c r="D472" s="285" t="s">
        <v>448</v>
      </c>
      <c r="E472" s="286" t="s">
        <v>687</v>
      </c>
      <c r="F472" s="287" t="s">
        <v>688</v>
      </c>
      <c r="G472" s="288" t="s">
        <v>503</v>
      </c>
      <c r="H472" s="289">
        <v>1.02</v>
      </c>
      <c r="I472" s="290"/>
      <c r="J472" s="291">
        <f>ROUND(I472*H472,2)</f>
        <v>0</v>
      </c>
      <c r="K472" s="287" t="s">
        <v>197</v>
      </c>
      <c r="L472" s="292"/>
      <c r="M472" s="293" t="s">
        <v>1</v>
      </c>
      <c r="N472" s="294" t="s">
        <v>41</v>
      </c>
      <c r="O472" s="92"/>
      <c r="P472" s="237">
        <f>O472*H472</f>
        <v>0</v>
      </c>
      <c r="Q472" s="237">
        <v>0.019699999999999999</v>
      </c>
      <c r="R472" s="237">
        <f>Q472*H472</f>
        <v>0.020094000000000001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119</v>
      </c>
      <c r="AT472" s="239" t="s">
        <v>448</v>
      </c>
      <c r="AU472" s="239" t="s">
        <v>85</v>
      </c>
      <c r="AY472" s="18" t="s">
        <v>191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83</v>
      </c>
      <c r="BK472" s="240">
        <f>ROUND(I472*H472,2)</f>
        <v>0</v>
      </c>
      <c r="BL472" s="18" t="s">
        <v>158</v>
      </c>
      <c r="BM472" s="239" t="s">
        <v>689</v>
      </c>
    </row>
    <row r="473" s="13" customFormat="1">
      <c r="A473" s="13"/>
      <c r="B473" s="241"/>
      <c r="C473" s="242"/>
      <c r="D473" s="243" t="s">
        <v>199</v>
      </c>
      <c r="E473" s="244" t="s">
        <v>1</v>
      </c>
      <c r="F473" s="245" t="s">
        <v>580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199</v>
      </c>
      <c r="AU473" s="251" t="s">
        <v>85</v>
      </c>
      <c r="AV473" s="13" t="s">
        <v>83</v>
      </c>
      <c r="AW473" s="13" t="s">
        <v>32</v>
      </c>
      <c r="AX473" s="13" t="s">
        <v>76</v>
      </c>
      <c r="AY473" s="251" t="s">
        <v>191</v>
      </c>
    </row>
    <row r="474" s="14" customFormat="1">
      <c r="A474" s="14"/>
      <c r="B474" s="252"/>
      <c r="C474" s="253"/>
      <c r="D474" s="243" t="s">
        <v>199</v>
      </c>
      <c r="E474" s="254" t="s">
        <v>1</v>
      </c>
      <c r="F474" s="255" t="s">
        <v>666</v>
      </c>
      <c r="G474" s="253"/>
      <c r="H474" s="256">
        <v>1.02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199</v>
      </c>
      <c r="AU474" s="262" t="s">
        <v>85</v>
      </c>
      <c r="AV474" s="14" t="s">
        <v>85</v>
      </c>
      <c r="AW474" s="14" t="s">
        <v>32</v>
      </c>
      <c r="AX474" s="14" t="s">
        <v>83</v>
      </c>
      <c r="AY474" s="262" t="s">
        <v>191</v>
      </c>
    </row>
    <row r="475" s="2" customFormat="1" ht="33" customHeight="1">
      <c r="A475" s="39"/>
      <c r="B475" s="40"/>
      <c r="C475" s="285" t="s">
        <v>690</v>
      </c>
      <c r="D475" s="285" t="s">
        <v>448</v>
      </c>
      <c r="E475" s="286" t="s">
        <v>691</v>
      </c>
      <c r="F475" s="287" t="s">
        <v>692</v>
      </c>
      <c r="G475" s="288" t="s">
        <v>503</v>
      </c>
      <c r="H475" s="289">
        <v>2.04</v>
      </c>
      <c r="I475" s="290"/>
      <c r="J475" s="291">
        <f>ROUND(I475*H475,2)</f>
        <v>0</v>
      </c>
      <c r="K475" s="287" t="s">
        <v>197</v>
      </c>
      <c r="L475" s="292"/>
      <c r="M475" s="293" t="s">
        <v>1</v>
      </c>
      <c r="N475" s="294" t="s">
        <v>41</v>
      </c>
      <c r="O475" s="92"/>
      <c r="P475" s="237">
        <f>O475*H475</f>
        <v>0</v>
      </c>
      <c r="Q475" s="237">
        <v>0.016500000000000001</v>
      </c>
      <c r="R475" s="237">
        <f>Q475*H475</f>
        <v>0.033660000000000002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119</v>
      </c>
      <c r="AT475" s="239" t="s">
        <v>448</v>
      </c>
      <c r="AU475" s="239" t="s">
        <v>85</v>
      </c>
      <c r="AY475" s="18" t="s">
        <v>191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83</v>
      </c>
      <c r="BK475" s="240">
        <f>ROUND(I475*H475,2)</f>
        <v>0</v>
      </c>
      <c r="BL475" s="18" t="s">
        <v>158</v>
      </c>
      <c r="BM475" s="239" t="s">
        <v>693</v>
      </c>
    </row>
    <row r="476" s="13" customFormat="1">
      <c r="A476" s="13"/>
      <c r="B476" s="241"/>
      <c r="C476" s="242"/>
      <c r="D476" s="243" t="s">
        <v>199</v>
      </c>
      <c r="E476" s="244" t="s">
        <v>1</v>
      </c>
      <c r="F476" s="245" t="s">
        <v>580</v>
      </c>
      <c r="G476" s="242"/>
      <c r="H476" s="244" t="s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199</v>
      </c>
      <c r="AU476" s="251" t="s">
        <v>85</v>
      </c>
      <c r="AV476" s="13" t="s">
        <v>83</v>
      </c>
      <c r="AW476" s="13" t="s">
        <v>32</v>
      </c>
      <c r="AX476" s="13" t="s">
        <v>76</v>
      </c>
      <c r="AY476" s="251" t="s">
        <v>191</v>
      </c>
    </row>
    <row r="477" s="14" customFormat="1">
      <c r="A477" s="14"/>
      <c r="B477" s="252"/>
      <c r="C477" s="253"/>
      <c r="D477" s="243" t="s">
        <v>199</v>
      </c>
      <c r="E477" s="254" t="s">
        <v>1</v>
      </c>
      <c r="F477" s="255" t="s">
        <v>680</v>
      </c>
      <c r="G477" s="253"/>
      <c r="H477" s="256">
        <v>2.04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199</v>
      </c>
      <c r="AU477" s="262" t="s">
        <v>85</v>
      </c>
      <c r="AV477" s="14" t="s">
        <v>85</v>
      </c>
      <c r="AW477" s="14" t="s">
        <v>32</v>
      </c>
      <c r="AX477" s="14" t="s">
        <v>83</v>
      </c>
      <c r="AY477" s="262" t="s">
        <v>191</v>
      </c>
    </row>
    <row r="478" s="2" customFormat="1" ht="33" customHeight="1">
      <c r="A478" s="39"/>
      <c r="B478" s="40"/>
      <c r="C478" s="285" t="s">
        <v>694</v>
      </c>
      <c r="D478" s="285" t="s">
        <v>448</v>
      </c>
      <c r="E478" s="286" t="s">
        <v>695</v>
      </c>
      <c r="F478" s="287" t="s">
        <v>696</v>
      </c>
      <c r="G478" s="288" t="s">
        <v>503</v>
      </c>
      <c r="H478" s="289">
        <v>4.0800000000000001</v>
      </c>
      <c r="I478" s="290"/>
      <c r="J478" s="291">
        <f>ROUND(I478*H478,2)</f>
        <v>0</v>
      </c>
      <c r="K478" s="287" t="s">
        <v>197</v>
      </c>
      <c r="L478" s="292"/>
      <c r="M478" s="293" t="s">
        <v>1</v>
      </c>
      <c r="N478" s="294" t="s">
        <v>41</v>
      </c>
      <c r="O478" s="92"/>
      <c r="P478" s="237">
        <f>O478*H478</f>
        <v>0</v>
      </c>
      <c r="Q478" s="237">
        <v>0.0178</v>
      </c>
      <c r="R478" s="237">
        <f>Q478*H478</f>
        <v>0.072623999999999994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119</v>
      </c>
      <c r="AT478" s="239" t="s">
        <v>448</v>
      </c>
      <c r="AU478" s="239" t="s">
        <v>85</v>
      </c>
      <c r="AY478" s="18" t="s">
        <v>191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158</v>
      </c>
      <c r="BM478" s="239" t="s">
        <v>697</v>
      </c>
    </row>
    <row r="479" s="13" customFormat="1">
      <c r="A479" s="13"/>
      <c r="B479" s="241"/>
      <c r="C479" s="242"/>
      <c r="D479" s="243" t="s">
        <v>199</v>
      </c>
      <c r="E479" s="244" t="s">
        <v>1</v>
      </c>
      <c r="F479" s="245" t="s">
        <v>580</v>
      </c>
      <c r="G479" s="242"/>
      <c r="H479" s="244" t="s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199</v>
      </c>
      <c r="AU479" s="251" t="s">
        <v>85</v>
      </c>
      <c r="AV479" s="13" t="s">
        <v>83</v>
      </c>
      <c r="AW479" s="13" t="s">
        <v>32</v>
      </c>
      <c r="AX479" s="13" t="s">
        <v>76</v>
      </c>
      <c r="AY479" s="251" t="s">
        <v>191</v>
      </c>
    </row>
    <row r="480" s="14" customFormat="1">
      <c r="A480" s="14"/>
      <c r="B480" s="252"/>
      <c r="C480" s="253"/>
      <c r="D480" s="243" t="s">
        <v>199</v>
      </c>
      <c r="E480" s="254" t="s">
        <v>1</v>
      </c>
      <c r="F480" s="255" t="s">
        <v>698</v>
      </c>
      <c r="G480" s="253"/>
      <c r="H480" s="256">
        <v>4.0800000000000001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199</v>
      </c>
      <c r="AU480" s="262" t="s">
        <v>85</v>
      </c>
      <c r="AV480" s="14" t="s">
        <v>85</v>
      </c>
      <c r="AW480" s="14" t="s">
        <v>32</v>
      </c>
      <c r="AX480" s="14" t="s">
        <v>83</v>
      </c>
      <c r="AY480" s="262" t="s">
        <v>191</v>
      </c>
    </row>
    <row r="481" s="2" customFormat="1" ht="16.5" customHeight="1">
      <c r="A481" s="39"/>
      <c r="B481" s="40"/>
      <c r="C481" s="285" t="s">
        <v>699</v>
      </c>
      <c r="D481" s="285" t="s">
        <v>448</v>
      </c>
      <c r="E481" s="286" t="s">
        <v>700</v>
      </c>
      <c r="F481" s="287" t="s">
        <v>701</v>
      </c>
      <c r="G481" s="288" t="s">
        <v>503</v>
      </c>
      <c r="H481" s="289">
        <v>12.119999999999999</v>
      </c>
      <c r="I481" s="290"/>
      <c r="J481" s="291">
        <f>ROUND(I481*H481,2)</f>
        <v>0</v>
      </c>
      <c r="K481" s="287" t="s">
        <v>1</v>
      </c>
      <c r="L481" s="292"/>
      <c r="M481" s="293" t="s">
        <v>1</v>
      </c>
      <c r="N481" s="294" t="s">
        <v>41</v>
      </c>
      <c r="O481" s="92"/>
      <c r="P481" s="237">
        <f>O481*H481</f>
        <v>0</v>
      </c>
      <c r="Q481" s="237">
        <v>0.0089999999999999993</v>
      </c>
      <c r="R481" s="237">
        <f>Q481*H481</f>
        <v>0.10907999999999998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119</v>
      </c>
      <c r="AT481" s="239" t="s">
        <v>448</v>
      </c>
      <c r="AU481" s="239" t="s">
        <v>85</v>
      </c>
      <c r="AY481" s="18" t="s">
        <v>191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83</v>
      </c>
      <c r="BK481" s="240">
        <f>ROUND(I481*H481,2)</f>
        <v>0</v>
      </c>
      <c r="BL481" s="18" t="s">
        <v>158</v>
      </c>
      <c r="BM481" s="239" t="s">
        <v>702</v>
      </c>
    </row>
    <row r="482" s="13" customFormat="1">
      <c r="A482" s="13"/>
      <c r="B482" s="241"/>
      <c r="C482" s="242"/>
      <c r="D482" s="243" t="s">
        <v>199</v>
      </c>
      <c r="E482" s="244" t="s">
        <v>1</v>
      </c>
      <c r="F482" s="245" t="s">
        <v>580</v>
      </c>
      <c r="G482" s="242"/>
      <c r="H482" s="244" t="s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199</v>
      </c>
      <c r="AU482" s="251" t="s">
        <v>85</v>
      </c>
      <c r="AV482" s="13" t="s">
        <v>83</v>
      </c>
      <c r="AW482" s="13" t="s">
        <v>32</v>
      </c>
      <c r="AX482" s="13" t="s">
        <v>76</v>
      </c>
      <c r="AY482" s="251" t="s">
        <v>191</v>
      </c>
    </row>
    <row r="483" s="14" customFormat="1">
      <c r="A483" s="14"/>
      <c r="B483" s="252"/>
      <c r="C483" s="253"/>
      <c r="D483" s="243" t="s">
        <v>199</v>
      </c>
      <c r="E483" s="254" t="s">
        <v>1</v>
      </c>
      <c r="F483" s="255" t="s">
        <v>703</v>
      </c>
      <c r="G483" s="253"/>
      <c r="H483" s="256">
        <v>12.119999999999999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199</v>
      </c>
      <c r="AU483" s="262" t="s">
        <v>85</v>
      </c>
      <c r="AV483" s="14" t="s">
        <v>85</v>
      </c>
      <c r="AW483" s="14" t="s">
        <v>32</v>
      </c>
      <c r="AX483" s="14" t="s">
        <v>83</v>
      </c>
      <c r="AY483" s="262" t="s">
        <v>191</v>
      </c>
    </row>
    <row r="484" s="2" customFormat="1" ht="16.5" customHeight="1">
      <c r="A484" s="39"/>
      <c r="B484" s="40"/>
      <c r="C484" s="285" t="s">
        <v>704</v>
      </c>
      <c r="D484" s="285" t="s">
        <v>448</v>
      </c>
      <c r="E484" s="286" t="s">
        <v>705</v>
      </c>
      <c r="F484" s="287" t="s">
        <v>706</v>
      </c>
      <c r="G484" s="288" t="s">
        <v>503</v>
      </c>
      <c r="H484" s="289">
        <v>1.01</v>
      </c>
      <c r="I484" s="290"/>
      <c r="J484" s="291">
        <f>ROUND(I484*H484,2)</f>
        <v>0</v>
      </c>
      <c r="K484" s="287" t="s">
        <v>1</v>
      </c>
      <c r="L484" s="292"/>
      <c r="M484" s="293" t="s">
        <v>1</v>
      </c>
      <c r="N484" s="294" t="s">
        <v>41</v>
      </c>
      <c r="O484" s="92"/>
      <c r="P484" s="237">
        <f>O484*H484</f>
        <v>0</v>
      </c>
      <c r="Q484" s="237">
        <v>0.0060000000000000001</v>
      </c>
      <c r="R484" s="237">
        <f>Q484*H484</f>
        <v>0.0060600000000000003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119</v>
      </c>
      <c r="AT484" s="239" t="s">
        <v>448</v>
      </c>
      <c r="AU484" s="239" t="s">
        <v>85</v>
      </c>
      <c r="AY484" s="18" t="s">
        <v>191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83</v>
      </c>
      <c r="BK484" s="240">
        <f>ROUND(I484*H484,2)</f>
        <v>0</v>
      </c>
      <c r="BL484" s="18" t="s">
        <v>158</v>
      </c>
      <c r="BM484" s="239" t="s">
        <v>707</v>
      </c>
    </row>
    <row r="485" s="13" customFormat="1">
      <c r="A485" s="13"/>
      <c r="B485" s="241"/>
      <c r="C485" s="242"/>
      <c r="D485" s="243" t="s">
        <v>199</v>
      </c>
      <c r="E485" s="244" t="s">
        <v>1</v>
      </c>
      <c r="F485" s="245" t="s">
        <v>580</v>
      </c>
      <c r="G485" s="242"/>
      <c r="H485" s="244" t="s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199</v>
      </c>
      <c r="AU485" s="251" t="s">
        <v>85</v>
      </c>
      <c r="AV485" s="13" t="s">
        <v>83</v>
      </c>
      <c r="AW485" s="13" t="s">
        <v>32</v>
      </c>
      <c r="AX485" s="13" t="s">
        <v>76</v>
      </c>
      <c r="AY485" s="251" t="s">
        <v>191</v>
      </c>
    </row>
    <row r="486" s="14" customFormat="1">
      <c r="A486" s="14"/>
      <c r="B486" s="252"/>
      <c r="C486" s="253"/>
      <c r="D486" s="243" t="s">
        <v>199</v>
      </c>
      <c r="E486" s="254" t="s">
        <v>1</v>
      </c>
      <c r="F486" s="255" t="s">
        <v>708</v>
      </c>
      <c r="G486" s="253"/>
      <c r="H486" s="256">
        <v>1.01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199</v>
      </c>
      <c r="AU486" s="262" t="s">
        <v>85</v>
      </c>
      <c r="AV486" s="14" t="s">
        <v>85</v>
      </c>
      <c r="AW486" s="14" t="s">
        <v>32</v>
      </c>
      <c r="AX486" s="14" t="s">
        <v>83</v>
      </c>
      <c r="AY486" s="262" t="s">
        <v>191</v>
      </c>
    </row>
    <row r="487" s="2" customFormat="1" ht="16.5" customHeight="1">
      <c r="A487" s="39"/>
      <c r="B487" s="40"/>
      <c r="C487" s="285" t="s">
        <v>709</v>
      </c>
      <c r="D487" s="285" t="s">
        <v>448</v>
      </c>
      <c r="E487" s="286" t="s">
        <v>710</v>
      </c>
      <c r="F487" s="287" t="s">
        <v>711</v>
      </c>
      <c r="G487" s="288" t="s">
        <v>503</v>
      </c>
      <c r="H487" s="289">
        <v>3.0299999999999998</v>
      </c>
      <c r="I487" s="290"/>
      <c r="J487" s="291">
        <f>ROUND(I487*H487,2)</f>
        <v>0</v>
      </c>
      <c r="K487" s="287" t="s">
        <v>1</v>
      </c>
      <c r="L487" s="292"/>
      <c r="M487" s="293" t="s">
        <v>1</v>
      </c>
      <c r="N487" s="294" t="s">
        <v>41</v>
      </c>
      <c r="O487" s="92"/>
      <c r="P487" s="237">
        <f>O487*H487</f>
        <v>0</v>
      </c>
      <c r="Q487" s="237">
        <v>0.010999999999999999</v>
      </c>
      <c r="R487" s="237">
        <f>Q487*H487</f>
        <v>0.033329999999999999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119</v>
      </c>
      <c r="AT487" s="239" t="s">
        <v>448</v>
      </c>
      <c r="AU487" s="239" t="s">
        <v>85</v>
      </c>
      <c r="AY487" s="18" t="s">
        <v>191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83</v>
      </c>
      <c r="BK487" s="240">
        <f>ROUND(I487*H487,2)</f>
        <v>0</v>
      </c>
      <c r="BL487" s="18" t="s">
        <v>158</v>
      </c>
      <c r="BM487" s="239" t="s">
        <v>712</v>
      </c>
    </row>
    <row r="488" s="13" customFormat="1">
      <c r="A488" s="13"/>
      <c r="B488" s="241"/>
      <c r="C488" s="242"/>
      <c r="D488" s="243" t="s">
        <v>199</v>
      </c>
      <c r="E488" s="244" t="s">
        <v>1</v>
      </c>
      <c r="F488" s="245" t="s">
        <v>580</v>
      </c>
      <c r="G488" s="242"/>
      <c r="H488" s="244" t="s">
        <v>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199</v>
      </c>
      <c r="AU488" s="251" t="s">
        <v>85</v>
      </c>
      <c r="AV488" s="13" t="s">
        <v>83</v>
      </c>
      <c r="AW488" s="13" t="s">
        <v>32</v>
      </c>
      <c r="AX488" s="13" t="s">
        <v>76</v>
      </c>
      <c r="AY488" s="251" t="s">
        <v>191</v>
      </c>
    </row>
    <row r="489" s="14" customFormat="1">
      <c r="A489" s="14"/>
      <c r="B489" s="252"/>
      <c r="C489" s="253"/>
      <c r="D489" s="243" t="s">
        <v>199</v>
      </c>
      <c r="E489" s="254" t="s">
        <v>1</v>
      </c>
      <c r="F489" s="255" t="s">
        <v>713</v>
      </c>
      <c r="G489" s="253"/>
      <c r="H489" s="256">
        <v>3.0299999999999998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199</v>
      </c>
      <c r="AU489" s="262" t="s">
        <v>85</v>
      </c>
      <c r="AV489" s="14" t="s">
        <v>85</v>
      </c>
      <c r="AW489" s="14" t="s">
        <v>32</v>
      </c>
      <c r="AX489" s="14" t="s">
        <v>83</v>
      </c>
      <c r="AY489" s="262" t="s">
        <v>191</v>
      </c>
    </row>
    <row r="490" s="2" customFormat="1" ht="16.5" customHeight="1">
      <c r="A490" s="39"/>
      <c r="B490" s="40"/>
      <c r="C490" s="285" t="s">
        <v>714</v>
      </c>
      <c r="D490" s="285" t="s">
        <v>448</v>
      </c>
      <c r="E490" s="286" t="s">
        <v>715</v>
      </c>
      <c r="F490" s="287" t="s">
        <v>716</v>
      </c>
      <c r="G490" s="288" t="s">
        <v>503</v>
      </c>
      <c r="H490" s="289">
        <v>4.04</v>
      </c>
      <c r="I490" s="290"/>
      <c r="J490" s="291">
        <f>ROUND(I490*H490,2)</f>
        <v>0</v>
      </c>
      <c r="K490" s="287" t="s">
        <v>1</v>
      </c>
      <c r="L490" s="292"/>
      <c r="M490" s="293" t="s">
        <v>1</v>
      </c>
      <c r="N490" s="294" t="s">
        <v>41</v>
      </c>
      <c r="O490" s="92"/>
      <c r="P490" s="237">
        <f>O490*H490</f>
        <v>0</v>
      </c>
      <c r="Q490" s="237">
        <v>0.0074999999999999997</v>
      </c>
      <c r="R490" s="237">
        <f>Q490*H490</f>
        <v>0.030300000000000001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119</v>
      </c>
      <c r="AT490" s="239" t="s">
        <v>448</v>
      </c>
      <c r="AU490" s="239" t="s">
        <v>85</v>
      </c>
      <c r="AY490" s="18" t="s">
        <v>191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158</v>
      </c>
      <c r="BM490" s="239" t="s">
        <v>717</v>
      </c>
    </row>
    <row r="491" s="13" customFormat="1">
      <c r="A491" s="13"/>
      <c r="B491" s="241"/>
      <c r="C491" s="242"/>
      <c r="D491" s="243" t="s">
        <v>199</v>
      </c>
      <c r="E491" s="244" t="s">
        <v>1</v>
      </c>
      <c r="F491" s="245" t="s">
        <v>580</v>
      </c>
      <c r="G491" s="242"/>
      <c r="H491" s="244" t="s">
        <v>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199</v>
      </c>
      <c r="AU491" s="251" t="s">
        <v>85</v>
      </c>
      <c r="AV491" s="13" t="s">
        <v>83</v>
      </c>
      <c r="AW491" s="13" t="s">
        <v>32</v>
      </c>
      <c r="AX491" s="13" t="s">
        <v>76</v>
      </c>
      <c r="AY491" s="251" t="s">
        <v>191</v>
      </c>
    </row>
    <row r="492" s="14" customFormat="1">
      <c r="A492" s="14"/>
      <c r="B492" s="252"/>
      <c r="C492" s="253"/>
      <c r="D492" s="243" t="s">
        <v>199</v>
      </c>
      <c r="E492" s="254" t="s">
        <v>1</v>
      </c>
      <c r="F492" s="255" t="s">
        <v>718</v>
      </c>
      <c r="G492" s="253"/>
      <c r="H492" s="256">
        <v>4.04</v>
      </c>
      <c r="I492" s="257"/>
      <c r="J492" s="253"/>
      <c r="K492" s="253"/>
      <c r="L492" s="258"/>
      <c r="M492" s="259"/>
      <c r="N492" s="260"/>
      <c r="O492" s="260"/>
      <c r="P492" s="260"/>
      <c r="Q492" s="260"/>
      <c r="R492" s="260"/>
      <c r="S492" s="260"/>
      <c r="T492" s="26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2" t="s">
        <v>199</v>
      </c>
      <c r="AU492" s="262" t="s">
        <v>85</v>
      </c>
      <c r="AV492" s="14" t="s">
        <v>85</v>
      </c>
      <c r="AW492" s="14" t="s">
        <v>32</v>
      </c>
      <c r="AX492" s="14" t="s">
        <v>83</v>
      </c>
      <c r="AY492" s="262" t="s">
        <v>191</v>
      </c>
    </row>
    <row r="493" s="2" customFormat="1" ht="24.15" customHeight="1">
      <c r="A493" s="39"/>
      <c r="B493" s="40"/>
      <c r="C493" s="228" t="s">
        <v>719</v>
      </c>
      <c r="D493" s="228" t="s">
        <v>193</v>
      </c>
      <c r="E493" s="229" t="s">
        <v>720</v>
      </c>
      <c r="F493" s="230" t="s">
        <v>721</v>
      </c>
      <c r="G493" s="231" t="s">
        <v>503</v>
      </c>
      <c r="H493" s="232">
        <v>1</v>
      </c>
      <c r="I493" s="233"/>
      <c r="J493" s="234">
        <f>ROUND(I493*H493,2)</f>
        <v>0</v>
      </c>
      <c r="K493" s="230" t="s">
        <v>197</v>
      </c>
      <c r="L493" s="45"/>
      <c r="M493" s="235" t="s">
        <v>1</v>
      </c>
      <c r="N493" s="236" t="s">
        <v>41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158</v>
      </c>
      <c r="AT493" s="239" t="s">
        <v>193</v>
      </c>
      <c r="AU493" s="239" t="s">
        <v>85</v>
      </c>
      <c r="AY493" s="18" t="s">
        <v>191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83</v>
      </c>
      <c r="BK493" s="240">
        <f>ROUND(I493*H493,2)</f>
        <v>0</v>
      </c>
      <c r="BL493" s="18" t="s">
        <v>158</v>
      </c>
      <c r="BM493" s="239" t="s">
        <v>722</v>
      </c>
    </row>
    <row r="494" s="13" customFormat="1">
      <c r="A494" s="13"/>
      <c r="B494" s="241"/>
      <c r="C494" s="242"/>
      <c r="D494" s="243" t="s">
        <v>199</v>
      </c>
      <c r="E494" s="244" t="s">
        <v>1</v>
      </c>
      <c r="F494" s="245" t="s">
        <v>580</v>
      </c>
      <c r="G494" s="242"/>
      <c r="H494" s="244" t="s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199</v>
      </c>
      <c r="AU494" s="251" t="s">
        <v>85</v>
      </c>
      <c r="AV494" s="13" t="s">
        <v>83</v>
      </c>
      <c r="AW494" s="13" t="s">
        <v>32</v>
      </c>
      <c r="AX494" s="13" t="s">
        <v>76</v>
      </c>
      <c r="AY494" s="251" t="s">
        <v>191</v>
      </c>
    </row>
    <row r="495" s="14" customFormat="1">
      <c r="A495" s="14"/>
      <c r="B495" s="252"/>
      <c r="C495" s="253"/>
      <c r="D495" s="243" t="s">
        <v>199</v>
      </c>
      <c r="E495" s="254" t="s">
        <v>1</v>
      </c>
      <c r="F495" s="255" t="s">
        <v>83</v>
      </c>
      <c r="G495" s="253"/>
      <c r="H495" s="256">
        <v>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199</v>
      </c>
      <c r="AU495" s="262" t="s">
        <v>85</v>
      </c>
      <c r="AV495" s="14" t="s">
        <v>85</v>
      </c>
      <c r="AW495" s="14" t="s">
        <v>32</v>
      </c>
      <c r="AX495" s="14" t="s">
        <v>83</v>
      </c>
      <c r="AY495" s="262" t="s">
        <v>191</v>
      </c>
    </row>
    <row r="496" s="2" customFormat="1" ht="16.5" customHeight="1">
      <c r="A496" s="39"/>
      <c r="B496" s="40"/>
      <c r="C496" s="285" t="s">
        <v>723</v>
      </c>
      <c r="D496" s="285" t="s">
        <v>448</v>
      </c>
      <c r="E496" s="286" t="s">
        <v>724</v>
      </c>
      <c r="F496" s="287" t="s">
        <v>725</v>
      </c>
      <c r="G496" s="288" t="s">
        <v>503</v>
      </c>
      <c r="H496" s="289">
        <v>1.0149999999999999</v>
      </c>
      <c r="I496" s="290"/>
      <c r="J496" s="291">
        <f>ROUND(I496*H496,2)</f>
        <v>0</v>
      </c>
      <c r="K496" s="287" t="s">
        <v>197</v>
      </c>
      <c r="L496" s="292"/>
      <c r="M496" s="293" t="s">
        <v>1</v>
      </c>
      <c r="N496" s="294" t="s">
        <v>41</v>
      </c>
      <c r="O496" s="92"/>
      <c r="P496" s="237">
        <f>O496*H496</f>
        <v>0</v>
      </c>
      <c r="Q496" s="237">
        <v>0.00019000000000000001</v>
      </c>
      <c r="R496" s="237">
        <f>Q496*H496</f>
        <v>0.00019285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119</v>
      </c>
      <c r="AT496" s="239" t="s">
        <v>448</v>
      </c>
      <c r="AU496" s="239" t="s">
        <v>85</v>
      </c>
      <c r="AY496" s="18" t="s">
        <v>191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83</v>
      </c>
      <c r="BK496" s="240">
        <f>ROUND(I496*H496,2)</f>
        <v>0</v>
      </c>
      <c r="BL496" s="18" t="s">
        <v>158</v>
      </c>
      <c r="BM496" s="239" t="s">
        <v>726</v>
      </c>
    </row>
    <row r="497" s="13" customFormat="1">
      <c r="A497" s="13"/>
      <c r="B497" s="241"/>
      <c r="C497" s="242"/>
      <c r="D497" s="243" t="s">
        <v>199</v>
      </c>
      <c r="E497" s="244" t="s">
        <v>1</v>
      </c>
      <c r="F497" s="245" t="s">
        <v>580</v>
      </c>
      <c r="G497" s="242"/>
      <c r="H497" s="244" t="s">
        <v>1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199</v>
      </c>
      <c r="AU497" s="251" t="s">
        <v>85</v>
      </c>
      <c r="AV497" s="13" t="s">
        <v>83</v>
      </c>
      <c r="AW497" s="13" t="s">
        <v>32</v>
      </c>
      <c r="AX497" s="13" t="s">
        <v>76</v>
      </c>
      <c r="AY497" s="251" t="s">
        <v>191</v>
      </c>
    </row>
    <row r="498" s="14" customFormat="1">
      <c r="A498" s="14"/>
      <c r="B498" s="252"/>
      <c r="C498" s="253"/>
      <c r="D498" s="243" t="s">
        <v>199</v>
      </c>
      <c r="E498" s="254" t="s">
        <v>1</v>
      </c>
      <c r="F498" s="255" t="s">
        <v>727</v>
      </c>
      <c r="G498" s="253"/>
      <c r="H498" s="256">
        <v>1.0149999999999999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199</v>
      </c>
      <c r="AU498" s="262" t="s">
        <v>85</v>
      </c>
      <c r="AV498" s="14" t="s">
        <v>85</v>
      </c>
      <c r="AW498" s="14" t="s">
        <v>32</v>
      </c>
      <c r="AX498" s="14" t="s">
        <v>83</v>
      </c>
      <c r="AY498" s="262" t="s">
        <v>191</v>
      </c>
    </row>
    <row r="499" s="2" customFormat="1" ht="24.15" customHeight="1">
      <c r="A499" s="39"/>
      <c r="B499" s="40"/>
      <c r="C499" s="228" t="s">
        <v>728</v>
      </c>
      <c r="D499" s="228" t="s">
        <v>193</v>
      </c>
      <c r="E499" s="229" t="s">
        <v>729</v>
      </c>
      <c r="F499" s="230" t="s">
        <v>730</v>
      </c>
      <c r="G499" s="231" t="s">
        <v>503</v>
      </c>
      <c r="H499" s="232">
        <v>3</v>
      </c>
      <c r="I499" s="233"/>
      <c r="J499" s="234">
        <f>ROUND(I499*H499,2)</f>
        <v>0</v>
      </c>
      <c r="K499" s="230" t="s">
        <v>197</v>
      </c>
      <c r="L499" s="45"/>
      <c r="M499" s="235" t="s">
        <v>1</v>
      </c>
      <c r="N499" s="236" t="s">
        <v>41</v>
      </c>
      <c r="O499" s="92"/>
      <c r="P499" s="237">
        <f>O499*H499</f>
        <v>0</v>
      </c>
      <c r="Q499" s="237">
        <v>0</v>
      </c>
      <c r="R499" s="237">
        <f>Q499*H499</f>
        <v>0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158</v>
      </c>
      <c r="AT499" s="239" t="s">
        <v>193</v>
      </c>
      <c r="AU499" s="239" t="s">
        <v>85</v>
      </c>
      <c r="AY499" s="18" t="s">
        <v>191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83</v>
      </c>
      <c r="BK499" s="240">
        <f>ROUND(I499*H499,2)</f>
        <v>0</v>
      </c>
      <c r="BL499" s="18" t="s">
        <v>158</v>
      </c>
      <c r="BM499" s="239" t="s">
        <v>731</v>
      </c>
    </row>
    <row r="500" s="13" customFormat="1">
      <c r="A500" s="13"/>
      <c r="B500" s="241"/>
      <c r="C500" s="242"/>
      <c r="D500" s="243" t="s">
        <v>199</v>
      </c>
      <c r="E500" s="244" t="s">
        <v>1</v>
      </c>
      <c r="F500" s="245" t="s">
        <v>580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199</v>
      </c>
      <c r="AU500" s="251" t="s">
        <v>85</v>
      </c>
      <c r="AV500" s="13" t="s">
        <v>83</v>
      </c>
      <c r="AW500" s="13" t="s">
        <v>32</v>
      </c>
      <c r="AX500" s="13" t="s">
        <v>76</v>
      </c>
      <c r="AY500" s="251" t="s">
        <v>191</v>
      </c>
    </row>
    <row r="501" s="14" customFormat="1">
      <c r="A501" s="14"/>
      <c r="B501" s="252"/>
      <c r="C501" s="253"/>
      <c r="D501" s="243" t="s">
        <v>199</v>
      </c>
      <c r="E501" s="254" t="s">
        <v>1</v>
      </c>
      <c r="F501" s="255" t="s">
        <v>732</v>
      </c>
      <c r="G501" s="253"/>
      <c r="H501" s="256">
        <v>2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199</v>
      </c>
      <c r="AU501" s="262" t="s">
        <v>85</v>
      </c>
      <c r="AV501" s="14" t="s">
        <v>85</v>
      </c>
      <c r="AW501" s="14" t="s">
        <v>32</v>
      </c>
      <c r="AX501" s="14" t="s">
        <v>76</v>
      </c>
      <c r="AY501" s="262" t="s">
        <v>191</v>
      </c>
    </row>
    <row r="502" s="14" customFormat="1">
      <c r="A502" s="14"/>
      <c r="B502" s="252"/>
      <c r="C502" s="253"/>
      <c r="D502" s="243" t="s">
        <v>199</v>
      </c>
      <c r="E502" s="254" t="s">
        <v>1</v>
      </c>
      <c r="F502" s="255" t="s">
        <v>733</v>
      </c>
      <c r="G502" s="253"/>
      <c r="H502" s="256">
        <v>1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199</v>
      </c>
      <c r="AU502" s="262" t="s">
        <v>85</v>
      </c>
      <c r="AV502" s="14" t="s">
        <v>85</v>
      </c>
      <c r="AW502" s="14" t="s">
        <v>32</v>
      </c>
      <c r="AX502" s="14" t="s">
        <v>76</v>
      </c>
      <c r="AY502" s="262" t="s">
        <v>191</v>
      </c>
    </row>
    <row r="503" s="15" customFormat="1">
      <c r="A503" s="15"/>
      <c r="B503" s="263"/>
      <c r="C503" s="264"/>
      <c r="D503" s="243" t="s">
        <v>199</v>
      </c>
      <c r="E503" s="265" t="s">
        <v>1</v>
      </c>
      <c r="F503" s="266" t="s">
        <v>145</v>
      </c>
      <c r="G503" s="264"/>
      <c r="H503" s="267">
        <v>3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3" t="s">
        <v>199</v>
      </c>
      <c r="AU503" s="273" t="s">
        <v>85</v>
      </c>
      <c r="AV503" s="15" t="s">
        <v>158</v>
      </c>
      <c r="AW503" s="15" t="s">
        <v>32</v>
      </c>
      <c r="AX503" s="15" t="s">
        <v>83</v>
      </c>
      <c r="AY503" s="273" t="s">
        <v>191</v>
      </c>
    </row>
    <row r="504" s="2" customFormat="1" ht="16.5" customHeight="1">
      <c r="A504" s="39"/>
      <c r="B504" s="40"/>
      <c r="C504" s="285" t="s">
        <v>734</v>
      </c>
      <c r="D504" s="285" t="s">
        <v>448</v>
      </c>
      <c r="E504" s="286" t="s">
        <v>735</v>
      </c>
      <c r="F504" s="287" t="s">
        <v>736</v>
      </c>
      <c r="G504" s="288" t="s">
        <v>503</v>
      </c>
      <c r="H504" s="289">
        <v>2.0299999999999998</v>
      </c>
      <c r="I504" s="290"/>
      <c r="J504" s="291">
        <f>ROUND(I504*H504,2)</f>
        <v>0</v>
      </c>
      <c r="K504" s="287" t="s">
        <v>197</v>
      </c>
      <c r="L504" s="292"/>
      <c r="M504" s="293" t="s">
        <v>1</v>
      </c>
      <c r="N504" s="294" t="s">
        <v>41</v>
      </c>
      <c r="O504" s="92"/>
      <c r="P504" s="237">
        <f>O504*H504</f>
        <v>0</v>
      </c>
      <c r="Q504" s="237">
        <v>0.00022000000000000001</v>
      </c>
      <c r="R504" s="237">
        <f>Q504*H504</f>
        <v>0.00044659999999999996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119</v>
      </c>
      <c r="AT504" s="239" t="s">
        <v>448</v>
      </c>
      <c r="AU504" s="239" t="s">
        <v>85</v>
      </c>
      <c r="AY504" s="18" t="s">
        <v>191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83</v>
      </c>
      <c r="BK504" s="240">
        <f>ROUND(I504*H504,2)</f>
        <v>0</v>
      </c>
      <c r="BL504" s="18" t="s">
        <v>158</v>
      </c>
      <c r="BM504" s="239" t="s">
        <v>737</v>
      </c>
    </row>
    <row r="505" s="13" customFormat="1">
      <c r="A505" s="13"/>
      <c r="B505" s="241"/>
      <c r="C505" s="242"/>
      <c r="D505" s="243" t="s">
        <v>199</v>
      </c>
      <c r="E505" s="244" t="s">
        <v>1</v>
      </c>
      <c r="F505" s="245" t="s">
        <v>580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199</v>
      </c>
      <c r="AU505" s="251" t="s">
        <v>85</v>
      </c>
      <c r="AV505" s="13" t="s">
        <v>83</v>
      </c>
      <c r="AW505" s="13" t="s">
        <v>32</v>
      </c>
      <c r="AX505" s="13" t="s">
        <v>76</v>
      </c>
      <c r="AY505" s="251" t="s">
        <v>191</v>
      </c>
    </row>
    <row r="506" s="14" customFormat="1">
      <c r="A506" s="14"/>
      <c r="B506" s="252"/>
      <c r="C506" s="253"/>
      <c r="D506" s="243" t="s">
        <v>199</v>
      </c>
      <c r="E506" s="254" t="s">
        <v>1</v>
      </c>
      <c r="F506" s="255" t="s">
        <v>738</v>
      </c>
      <c r="G506" s="253"/>
      <c r="H506" s="256">
        <v>2.0299999999999998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199</v>
      </c>
      <c r="AU506" s="262" t="s">
        <v>85</v>
      </c>
      <c r="AV506" s="14" t="s">
        <v>85</v>
      </c>
      <c r="AW506" s="14" t="s">
        <v>32</v>
      </c>
      <c r="AX506" s="14" t="s">
        <v>83</v>
      </c>
      <c r="AY506" s="262" t="s">
        <v>191</v>
      </c>
    </row>
    <row r="507" s="2" customFormat="1" ht="16.5" customHeight="1">
      <c r="A507" s="39"/>
      <c r="B507" s="40"/>
      <c r="C507" s="285" t="s">
        <v>739</v>
      </c>
      <c r="D507" s="285" t="s">
        <v>448</v>
      </c>
      <c r="E507" s="286" t="s">
        <v>740</v>
      </c>
      <c r="F507" s="287" t="s">
        <v>741</v>
      </c>
      <c r="G507" s="288" t="s">
        <v>503</v>
      </c>
      <c r="H507" s="289">
        <v>1.0149999999999999</v>
      </c>
      <c r="I507" s="290"/>
      <c r="J507" s="291">
        <f>ROUND(I507*H507,2)</f>
        <v>0</v>
      </c>
      <c r="K507" s="287" t="s">
        <v>197</v>
      </c>
      <c r="L507" s="292"/>
      <c r="M507" s="293" t="s">
        <v>1</v>
      </c>
      <c r="N507" s="294" t="s">
        <v>41</v>
      </c>
      <c r="O507" s="92"/>
      <c r="P507" s="237">
        <f>O507*H507</f>
        <v>0</v>
      </c>
      <c r="Q507" s="237">
        <v>0.00019000000000000001</v>
      </c>
      <c r="R507" s="237">
        <f>Q507*H507</f>
        <v>0.00019285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119</v>
      </c>
      <c r="AT507" s="239" t="s">
        <v>448</v>
      </c>
      <c r="AU507" s="239" t="s">
        <v>85</v>
      </c>
      <c r="AY507" s="18" t="s">
        <v>191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83</v>
      </c>
      <c r="BK507" s="240">
        <f>ROUND(I507*H507,2)</f>
        <v>0</v>
      </c>
      <c r="BL507" s="18" t="s">
        <v>158</v>
      </c>
      <c r="BM507" s="239" t="s">
        <v>742</v>
      </c>
    </row>
    <row r="508" s="13" customFormat="1">
      <c r="A508" s="13"/>
      <c r="B508" s="241"/>
      <c r="C508" s="242"/>
      <c r="D508" s="243" t="s">
        <v>199</v>
      </c>
      <c r="E508" s="244" t="s">
        <v>1</v>
      </c>
      <c r="F508" s="245" t="s">
        <v>580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199</v>
      </c>
      <c r="AU508" s="251" t="s">
        <v>85</v>
      </c>
      <c r="AV508" s="13" t="s">
        <v>83</v>
      </c>
      <c r="AW508" s="13" t="s">
        <v>32</v>
      </c>
      <c r="AX508" s="13" t="s">
        <v>76</v>
      </c>
      <c r="AY508" s="251" t="s">
        <v>191</v>
      </c>
    </row>
    <row r="509" s="14" customFormat="1">
      <c r="A509" s="14"/>
      <c r="B509" s="252"/>
      <c r="C509" s="253"/>
      <c r="D509" s="243" t="s">
        <v>199</v>
      </c>
      <c r="E509" s="254" t="s">
        <v>1</v>
      </c>
      <c r="F509" s="255" t="s">
        <v>727</v>
      </c>
      <c r="G509" s="253"/>
      <c r="H509" s="256">
        <v>1.0149999999999999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199</v>
      </c>
      <c r="AU509" s="262" t="s">
        <v>85</v>
      </c>
      <c r="AV509" s="14" t="s">
        <v>85</v>
      </c>
      <c r="AW509" s="14" t="s">
        <v>32</v>
      </c>
      <c r="AX509" s="14" t="s">
        <v>83</v>
      </c>
      <c r="AY509" s="262" t="s">
        <v>191</v>
      </c>
    </row>
    <row r="510" s="2" customFormat="1" ht="24.15" customHeight="1">
      <c r="A510" s="39"/>
      <c r="B510" s="40"/>
      <c r="C510" s="228" t="s">
        <v>743</v>
      </c>
      <c r="D510" s="228" t="s">
        <v>193</v>
      </c>
      <c r="E510" s="229" t="s">
        <v>744</v>
      </c>
      <c r="F510" s="230" t="s">
        <v>745</v>
      </c>
      <c r="G510" s="231" t="s">
        <v>503</v>
      </c>
      <c r="H510" s="232">
        <v>4</v>
      </c>
      <c r="I510" s="233"/>
      <c r="J510" s="234">
        <f>ROUND(I510*H510,2)</f>
        <v>0</v>
      </c>
      <c r="K510" s="230" t="s">
        <v>197</v>
      </c>
      <c r="L510" s="45"/>
      <c r="M510" s="235" t="s">
        <v>1</v>
      </c>
      <c r="N510" s="236" t="s">
        <v>41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158</v>
      </c>
      <c r="AT510" s="239" t="s">
        <v>193</v>
      </c>
      <c r="AU510" s="239" t="s">
        <v>85</v>
      </c>
      <c r="AY510" s="18" t="s">
        <v>191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83</v>
      </c>
      <c r="BK510" s="240">
        <f>ROUND(I510*H510,2)</f>
        <v>0</v>
      </c>
      <c r="BL510" s="18" t="s">
        <v>158</v>
      </c>
      <c r="BM510" s="239" t="s">
        <v>746</v>
      </c>
    </row>
    <row r="511" s="13" customFormat="1">
      <c r="A511" s="13"/>
      <c r="B511" s="241"/>
      <c r="C511" s="242"/>
      <c r="D511" s="243" t="s">
        <v>199</v>
      </c>
      <c r="E511" s="244" t="s">
        <v>1</v>
      </c>
      <c r="F511" s="245" t="s">
        <v>580</v>
      </c>
      <c r="G511" s="242"/>
      <c r="H511" s="244" t="s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199</v>
      </c>
      <c r="AU511" s="251" t="s">
        <v>85</v>
      </c>
      <c r="AV511" s="13" t="s">
        <v>83</v>
      </c>
      <c r="AW511" s="13" t="s">
        <v>32</v>
      </c>
      <c r="AX511" s="13" t="s">
        <v>76</v>
      </c>
      <c r="AY511" s="251" t="s">
        <v>191</v>
      </c>
    </row>
    <row r="512" s="14" customFormat="1">
      <c r="A512" s="14"/>
      <c r="B512" s="252"/>
      <c r="C512" s="253"/>
      <c r="D512" s="243" t="s">
        <v>199</v>
      </c>
      <c r="E512" s="254" t="s">
        <v>1</v>
      </c>
      <c r="F512" s="255" t="s">
        <v>747</v>
      </c>
      <c r="G512" s="253"/>
      <c r="H512" s="256">
        <v>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199</v>
      </c>
      <c r="AU512" s="262" t="s">
        <v>85</v>
      </c>
      <c r="AV512" s="14" t="s">
        <v>85</v>
      </c>
      <c r="AW512" s="14" t="s">
        <v>32</v>
      </c>
      <c r="AX512" s="14" t="s">
        <v>83</v>
      </c>
      <c r="AY512" s="262" t="s">
        <v>191</v>
      </c>
    </row>
    <row r="513" s="2" customFormat="1" ht="16.5" customHeight="1">
      <c r="A513" s="39"/>
      <c r="B513" s="40"/>
      <c r="C513" s="285" t="s">
        <v>748</v>
      </c>
      <c r="D513" s="285" t="s">
        <v>448</v>
      </c>
      <c r="E513" s="286" t="s">
        <v>749</v>
      </c>
      <c r="F513" s="287" t="s">
        <v>750</v>
      </c>
      <c r="G513" s="288" t="s">
        <v>503</v>
      </c>
      <c r="H513" s="289">
        <v>4.0599999999999996</v>
      </c>
      <c r="I513" s="290"/>
      <c r="J513" s="291">
        <f>ROUND(I513*H513,2)</f>
        <v>0</v>
      </c>
      <c r="K513" s="287" t="s">
        <v>197</v>
      </c>
      <c r="L513" s="292"/>
      <c r="M513" s="293" t="s">
        <v>1</v>
      </c>
      <c r="N513" s="294" t="s">
        <v>41</v>
      </c>
      <c r="O513" s="92"/>
      <c r="P513" s="237">
        <f>O513*H513</f>
        <v>0</v>
      </c>
      <c r="Q513" s="237">
        <v>0.00038999999999999999</v>
      </c>
      <c r="R513" s="237">
        <f>Q513*H513</f>
        <v>0.0015833999999999998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119</v>
      </c>
      <c r="AT513" s="239" t="s">
        <v>448</v>
      </c>
      <c r="AU513" s="239" t="s">
        <v>85</v>
      </c>
      <c r="AY513" s="18" t="s">
        <v>191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83</v>
      </c>
      <c r="BK513" s="240">
        <f>ROUND(I513*H513,2)</f>
        <v>0</v>
      </c>
      <c r="BL513" s="18" t="s">
        <v>158</v>
      </c>
      <c r="BM513" s="239" t="s">
        <v>751</v>
      </c>
    </row>
    <row r="514" s="13" customFormat="1">
      <c r="A514" s="13"/>
      <c r="B514" s="241"/>
      <c r="C514" s="242"/>
      <c r="D514" s="243" t="s">
        <v>199</v>
      </c>
      <c r="E514" s="244" t="s">
        <v>1</v>
      </c>
      <c r="F514" s="245" t="s">
        <v>580</v>
      </c>
      <c r="G514" s="242"/>
      <c r="H514" s="244" t="s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199</v>
      </c>
      <c r="AU514" s="251" t="s">
        <v>85</v>
      </c>
      <c r="AV514" s="13" t="s">
        <v>83</v>
      </c>
      <c r="AW514" s="13" t="s">
        <v>32</v>
      </c>
      <c r="AX514" s="13" t="s">
        <v>76</v>
      </c>
      <c r="AY514" s="251" t="s">
        <v>191</v>
      </c>
    </row>
    <row r="515" s="14" customFormat="1">
      <c r="A515" s="14"/>
      <c r="B515" s="252"/>
      <c r="C515" s="253"/>
      <c r="D515" s="243" t="s">
        <v>199</v>
      </c>
      <c r="E515" s="254" t="s">
        <v>1</v>
      </c>
      <c r="F515" s="255" t="s">
        <v>752</v>
      </c>
      <c r="G515" s="253"/>
      <c r="H515" s="256">
        <v>4.0599999999999996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199</v>
      </c>
      <c r="AU515" s="262" t="s">
        <v>85</v>
      </c>
      <c r="AV515" s="14" t="s">
        <v>85</v>
      </c>
      <c r="AW515" s="14" t="s">
        <v>32</v>
      </c>
      <c r="AX515" s="14" t="s">
        <v>83</v>
      </c>
      <c r="AY515" s="262" t="s">
        <v>191</v>
      </c>
    </row>
    <row r="516" s="2" customFormat="1" ht="24.15" customHeight="1">
      <c r="A516" s="39"/>
      <c r="B516" s="40"/>
      <c r="C516" s="228" t="s">
        <v>753</v>
      </c>
      <c r="D516" s="228" t="s">
        <v>193</v>
      </c>
      <c r="E516" s="229" t="s">
        <v>754</v>
      </c>
      <c r="F516" s="230" t="s">
        <v>755</v>
      </c>
      <c r="G516" s="231" t="s">
        <v>503</v>
      </c>
      <c r="H516" s="232">
        <v>1</v>
      </c>
      <c r="I516" s="233"/>
      <c r="J516" s="234">
        <f>ROUND(I516*H516,2)</f>
        <v>0</v>
      </c>
      <c r="K516" s="230" t="s">
        <v>197</v>
      </c>
      <c r="L516" s="45"/>
      <c r="M516" s="235" t="s">
        <v>1</v>
      </c>
      <c r="N516" s="236" t="s">
        <v>41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158</v>
      </c>
      <c r="AT516" s="239" t="s">
        <v>193</v>
      </c>
      <c r="AU516" s="239" t="s">
        <v>85</v>
      </c>
      <c r="AY516" s="18" t="s">
        <v>191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83</v>
      </c>
      <c r="BK516" s="240">
        <f>ROUND(I516*H516,2)</f>
        <v>0</v>
      </c>
      <c r="BL516" s="18" t="s">
        <v>158</v>
      </c>
      <c r="BM516" s="239" t="s">
        <v>756</v>
      </c>
    </row>
    <row r="517" s="13" customFormat="1">
      <c r="A517" s="13"/>
      <c r="B517" s="241"/>
      <c r="C517" s="242"/>
      <c r="D517" s="243" t="s">
        <v>199</v>
      </c>
      <c r="E517" s="244" t="s">
        <v>1</v>
      </c>
      <c r="F517" s="245" t="s">
        <v>580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199</v>
      </c>
      <c r="AU517" s="251" t="s">
        <v>85</v>
      </c>
      <c r="AV517" s="13" t="s">
        <v>83</v>
      </c>
      <c r="AW517" s="13" t="s">
        <v>32</v>
      </c>
      <c r="AX517" s="13" t="s">
        <v>76</v>
      </c>
      <c r="AY517" s="251" t="s">
        <v>191</v>
      </c>
    </row>
    <row r="518" s="14" customFormat="1">
      <c r="A518" s="14"/>
      <c r="B518" s="252"/>
      <c r="C518" s="253"/>
      <c r="D518" s="243" t="s">
        <v>199</v>
      </c>
      <c r="E518" s="254" t="s">
        <v>1</v>
      </c>
      <c r="F518" s="255" t="s">
        <v>83</v>
      </c>
      <c r="G518" s="253"/>
      <c r="H518" s="256">
        <v>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199</v>
      </c>
      <c r="AU518" s="262" t="s">
        <v>85</v>
      </c>
      <c r="AV518" s="14" t="s">
        <v>85</v>
      </c>
      <c r="AW518" s="14" t="s">
        <v>32</v>
      </c>
      <c r="AX518" s="14" t="s">
        <v>83</v>
      </c>
      <c r="AY518" s="262" t="s">
        <v>191</v>
      </c>
    </row>
    <row r="519" s="2" customFormat="1" ht="16.5" customHeight="1">
      <c r="A519" s="39"/>
      <c r="B519" s="40"/>
      <c r="C519" s="285" t="s">
        <v>757</v>
      </c>
      <c r="D519" s="285" t="s">
        <v>448</v>
      </c>
      <c r="E519" s="286" t="s">
        <v>758</v>
      </c>
      <c r="F519" s="287" t="s">
        <v>759</v>
      </c>
      <c r="G519" s="288" t="s">
        <v>503</v>
      </c>
      <c r="H519" s="289">
        <v>1.0149999999999999</v>
      </c>
      <c r="I519" s="290"/>
      <c r="J519" s="291">
        <f>ROUND(I519*H519,2)</f>
        <v>0</v>
      </c>
      <c r="K519" s="287" t="s">
        <v>197</v>
      </c>
      <c r="L519" s="292"/>
      <c r="M519" s="293" t="s">
        <v>1</v>
      </c>
      <c r="N519" s="294" t="s">
        <v>41</v>
      </c>
      <c r="O519" s="92"/>
      <c r="P519" s="237">
        <f>O519*H519</f>
        <v>0</v>
      </c>
      <c r="Q519" s="237">
        <v>0.00072000000000000005</v>
      </c>
      <c r="R519" s="237">
        <f>Q519*H519</f>
        <v>0.00073079999999999998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119</v>
      </c>
      <c r="AT519" s="239" t="s">
        <v>448</v>
      </c>
      <c r="AU519" s="239" t="s">
        <v>85</v>
      </c>
      <c r="AY519" s="18" t="s">
        <v>191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83</v>
      </c>
      <c r="BK519" s="240">
        <f>ROUND(I519*H519,2)</f>
        <v>0</v>
      </c>
      <c r="BL519" s="18" t="s">
        <v>158</v>
      </c>
      <c r="BM519" s="239" t="s">
        <v>760</v>
      </c>
    </row>
    <row r="520" s="13" customFormat="1">
      <c r="A520" s="13"/>
      <c r="B520" s="241"/>
      <c r="C520" s="242"/>
      <c r="D520" s="243" t="s">
        <v>199</v>
      </c>
      <c r="E520" s="244" t="s">
        <v>1</v>
      </c>
      <c r="F520" s="245" t="s">
        <v>580</v>
      </c>
      <c r="G520" s="242"/>
      <c r="H520" s="244" t="s">
        <v>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199</v>
      </c>
      <c r="AU520" s="251" t="s">
        <v>85</v>
      </c>
      <c r="AV520" s="13" t="s">
        <v>83</v>
      </c>
      <c r="AW520" s="13" t="s">
        <v>32</v>
      </c>
      <c r="AX520" s="13" t="s">
        <v>76</v>
      </c>
      <c r="AY520" s="251" t="s">
        <v>191</v>
      </c>
    </row>
    <row r="521" s="14" customFormat="1">
      <c r="A521" s="14"/>
      <c r="B521" s="252"/>
      <c r="C521" s="253"/>
      <c r="D521" s="243" t="s">
        <v>199</v>
      </c>
      <c r="E521" s="254" t="s">
        <v>1</v>
      </c>
      <c r="F521" s="255" t="s">
        <v>727</v>
      </c>
      <c r="G521" s="253"/>
      <c r="H521" s="256">
        <v>1.0149999999999999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2" t="s">
        <v>199</v>
      </c>
      <c r="AU521" s="262" t="s">
        <v>85</v>
      </c>
      <c r="AV521" s="14" t="s">
        <v>85</v>
      </c>
      <c r="AW521" s="14" t="s">
        <v>32</v>
      </c>
      <c r="AX521" s="14" t="s">
        <v>83</v>
      </c>
      <c r="AY521" s="262" t="s">
        <v>191</v>
      </c>
    </row>
    <row r="522" s="2" customFormat="1" ht="24.15" customHeight="1">
      <c r="A522" s="39"/>
      <c r="B522" s="40"/>
      <c r="C522" s="228" t="s">
        <v>761</v>
      </c>
      <c r="D522" s="228" t="s">
        <v>193</v>
      </c>
      <c r="E522" s="229" t="s">
        <v>762</v>
      </c>
      <c r="F522" s="230" t="s">
        <v>763</v>
      </c>
      <c r="G522" s="231" t="s">
        <v>503</v>
      </c>
      <c r="H522" s="232">
        <v>2</v>
      </c>
      <c r="I522" s="233"/>
      <c r="J522" s="234">
        <f>ROUND(I522*H522,2)</f>
        <v>0</v>
      </c>
      <c r="K522" s="230" t="s">
        <v>1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158</v>
      </c>
      <c r="AT522" s="239" t="s">
        <v>193</v>
      </c>
      <c r="AU522" s="239" t="s">
        <v>85</v>
      </c>
      <c r="AY522" s="18" t="s">
        <v>191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83</v>
      </c>
      <c r="BK522" s="240">
        <f>ROUND(I522*H522,2)</f>
        <v>0</v>
      </c>
      <c r="BL522" s="18" t="s">
        <v>158</v>
      </c>
      <c r="BM522" s="239" t="s">
        <v>764</v>
      </c>
    </row>
    <row r="523" s="13" customFormat="1">
      <c r="A523" s="13"/>
      <c r="B523" s="241"/>
      <c r="C523" s="242"/>
      <c r="D523" s="243" t="s">
        <v>199</v>
      </c>
      <c r="E523" s="244" t="s">
        <v>1</v>
      </c>
      <c r="F523" s="245" t="s">
        <v>580</v>
      </c>
      <c r="G523" s="242"/>
      <c r="H523" s="244" t="s">
        <v>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199</v>
      </c>
      <c r="AU523" s="251" t="s">
        <v>85</v>
      </c>
      <c r="AV523" s="13" t="s">
        <v>83</v>
      </c>
      <c r="AW523" s="13" t="s">
        <v>32</v>
      </c>
      <c r="AX523" s="13" t="s">
        <v>76</v>
      </c>
      <c r="AY523" s="251" t="s">
        <v>191</v>
      </c>
    </row>
    <row r="524" s="14" customFormat="1">
      <c r="A524" s="14"/>
      <c r="B524" s="252"/>
      <c r="C524" s="253"/>
      <c r="D524" s="243" t="s">
        <v>199</v>
      </c>
      <c r="E524" s="254" t="s">
        <v>1</v>
      </c>
      <c r="F524" s="255" t="s">
        <v>85</v>
      </c>
      <c r="G524" s="253"/>
      <c r="H524" s="256">
        <v>2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199</v>
      </c>
      <c r="AU524" s="262" t="s">
        <v>85</v>
      </c>
      <c r="AV524" s="14" t="s">
        <v>85</v>
      </c>
      <c r="AW524" s="14" t="s">
        <v>32</v>
      </c>
      <c r="AX524" s="14" t="s">
        <v>83</v>
      </c>
      <c r="AY524" s="262" t="s">
        <v>191</v>
      </c>
    </row>
    <row r="525" s="2" customFormat="1" ht="16.5" customHeight="1">
      <c r="A525" s="39"/>
      <c r="B525" s="40"/>
      <c r="C525" s="285" t="s">
        <v>765</v>
      </c>
      <c r="D525" s="285" t="s">
        <v>448</v>
      </c>
      <c r="E525" s="286" t="s">
        <v>766</v>
      </c>
      <c r="F525" s="287" t="s">
        <v>767</v>
      </c>
      <c r="G525" s="288" t="s">
        <v>503</v>
      </c>
      <c r="H525" s="289">
        <v>2.0299999999999998</v>
      </c>
      <c r="I525" s="290"/>
      <c r="J525" s="291">
        <f>ROUND(I525*H525,2)</f>
        <v>0</v>
      </c>
      <c r="K525" s="287" t="s">
        <v>197</v>
      </c>
      <c r="L525" s="292"/>
      <c r="M525" s="293" t="s">
        <v>1</v>
      </c>
      <c r="N525" s="294" t="s">
        <v>41</v>
      </c>
      <c r="O525" s="92"/>
      <c r="P525" s="237">
        <f>O525*H525</f>
        <v>0</v>
      </c>
      <c r="Q525" s="237">
        <v>0.00019000000000000001</v>
      </c>
      <c r="R525" s="237">
        <f>Q525*H525</f>
        <v>0.0003857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119</v>
      </c>
      <c r="AT525" s="239" t="s">
        <v>448</v>
      </c>
      <c r="AU525" s="239" t="s">
        <v>85</v>
      </c>
      <c r="AY525" s="18" t="s">
        <v>191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83</v>
      </c>
      <c r="BK525" s="240">
        <f>ROUND(I525*H525,2)</f>
        <v>0</v>
      </c>
      <c r="BL525" s="18" t="s">
        <v>158</v>
      </c>
      <c r="BM525" s="239" t="s">
        <v>768</v>
      </c>
    </row>
    <row r="526" s="13" customFormat="1">
      <c r="A526" s="13"/>
      <c r="B526" s="241"/>
      <c r="C526" s="242"/>
      <c r="D526" s="243" t="s">
        <v>199</v>
      </c>
      <c r="E526" s="244" t="s">
        <v>1</v>
      </c>
      <c r="F526" s="245" t="s">
        <v>580</v>
      </c>
      <c r="G526" s="242"/>
      <c r="H526" s="244" t="s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199</v>
      </c>
      <c r="AU526" s="251" t="s">
        <v>85</v>
      </c>
      <c r="AV526" s="13" t="s">
        <v>83</v>
      </c>
      <c r="AW526" s="13" t="s">
        <v>32</v>
      </c>
      <c r="AX526" s="13" t="s">
        <v>76</v>
      </c>
      <c r="AY526" s="251" t="s">
        <v>191</v>
      </c>
    </row>
    <row r="527" s="14" customFormat="1">
      <c r="A527" s="14"/>
      <c r="B527" s="252"/>
      <c r="C527" s="253"/>
      <c r="D527" s="243" t="s">
        <v>199</v>
      </c>
      <c r="E527" s="254" t="s">
        <v>1</v>
      </c>
      <c r="F527" s="255" t="s">
        <v>738</v>
      </c>
      <c r="G527" s="253"/>
      <c r="H527" s="256">
        <v>2.0299999999999998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199</v>
      </c>
      <c r="AU527" s="262" t="s">
        <v>85</v>
      </c>
      <c r="AV527" s="14" t="s">
        <v>85</v>
      </c>
      <c r="AW527" s="14" t="s">
        <v>32</v>
      </c>
      <c r="AX527" s="14" t="s">
        <v>83</v>
      </c>
      <c r="AY527" s="262" t="s">
        <v>191</v>
      </c>
    </row>
    <row r="528" s="2" customFormat="1" ht="21.75" customHeight="1">
      <c r="A528" s="39"/>
      <c r="B528" s="40"/>
      <c r="C528" s="285" t="s">
        <v>769</v>
      </c>
      <c r="D528" s="285" t="s">
        <v>448</v>
      </c>
      <c r="E528" s="286" t="s">
        <v>770</v>
      </c>
      <c r="F528" s="287" t="s">
        <v>771</v>
      </c>
      <c r="G528" s="288" t="s">
        <v>503</v>
      </c>
      <c r="H528" s="289">
        <v>2.0299999999999998</v>
      </c>
      <c r="I528" s="290"/>
      <c r="J528" s="291">
        <f>ROUND(I528*H528,2)</f>
        <v>0</v>
      </c>
      <c r="K528" s="287" t="s">
        <v>197</v>
      </c>
      <c r="L528" s="292"/>
      <c r="M528" s="293" t="s">
        <v>1</v>
      </c>
      <c r="N528" s="294" t="s">
        <v>41</v>
      </c>
      <c r="O528" s="92"/>
      <c r="P528" s="237">
        <f>O528*H528</f>
        <v>0</v>
      </c>
      <c r="Q528" s="237">
        <v>0.0022000000000000001</v>
      </c>
      <c r="R528" s="237">
        <f>Q528*H528</f>
        <v>0.0044659999999999995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119</v>
      </c>
      <c r="AT528" s="239" t="s">
        <v>448</v>
      </c>
      <c r="AU528" s="239" t="s">
        <v>85</v>
      </c>
      <c r="AY528" s="18" t="s">
        <v>191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83</v>
      </c>
      <c r="BK528" s="240">
        <f>ROUND(I528*H528,2)</f>
        <v>0</v>
      </c>
      <c r="BL528" s="18" t="s">
        <v>158</v>
      </c>
      <c r="BM528" s="239" t="s">
        <v>772</v>
      </c>
    </row>
    <row r="529" s="13" customFormat="1">
      <c r="A529" s="13"/>
      <c r="B529" s="241"/>
      <c r="C529" s="242"/>
      <c r="D529" s="243" t="s">
        <v>199</v>
      </c>
      <c r="E529" s="244" t="s">
        <v>1</v>
      </c>
      <c r="F529" s="245" t="s">
        <v>580</v>
      </c>
      <c r="G529" s="242"/>
      <c r="H529" s="244" t="s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199</v>
      </c>
      <c r="AU529" s="251" t="s">
        <v>85</v>
      </c>
      <c r="AV529" s="13" t="s">
        <v>83</v>
      </c>
      <c r="AW529" s="13" t="s">
        <v>32</v>
      </c>
      <c r="AX529" s="13" t="s">
        <v>76</v>
      </c>
      <c r="AY529" s="251" t="s">
        <v>191</v>
      </c>
    </row>
    <row r="530" s="14" customFormat="1">
      <c r="A530" s="14"/>
      <c r="B530" s="252"/>
      <c r="C530" s="253"/>
      <c r="D530" s="243" t="s">
        <v>199</v>
      </c>
      <c r="E530" s="254" t="s">
        <v>1</v>
      </c>
      <c r="F530" s="255" t="s">
        <v>738</v>
      </c>
      <c r="G530" s="253"/>
      <c r="H530" s="256">
        <v>2.0299999999999998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199</v>
      </c>
      <c r="AU530" s="262" t="s">
        <v>85</v>
      </c>
      <c r="AV530" s="14" t="s">
        <v>85</v>
      </c>
      <c r="AW530" s="14" t="s">
        <v>32</v>
      </c>
      <c r="AX530" s="14" t="s">
        <v>83</v>
      </c>
      <c r="AY530" s="262" t="s">
        <v>191</v>
      </c>
    </row>
    <row r="531" s="2" customFormat="1" ht="24.15" customHeight="1">
      <c r="A531" s="39"/>
      <c r="B531" s="40"/>
      <c r="C531" s="228" t="s">
        <v>773</v>
      </c>
      <c r="D531" s="228" t="s">
        <v>193</v>
      </c>
      <c r="E531" s="229" t="s">
        <v>774</v>
      </c>
      <c r="F531" s="230" t="s">
        <v>775</v>
      </c>
      <c r="G531" s="231" t="s">
        <v>503</v>
      </c>
      <c r="H531" s="232">
        <v>4</v>
      </c>
      <c r="I531" s="233"/>
      <c r="J531" s="234">
        <f>ROUND(I531*H531,2)</f>
        <v>0</v>
      </c>
      <c r="K531" s="230" t="s">
        <v>1</v>
      </c>
      <c r="L531" s="45"/>
      <c r="M531" s="235" t="s">
        <v>1</v>
      </c>
      <c r="N531" s="236" t="s">
        <v>41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158</v>
      </c>
      <c r="AT531" s="239" t="s">
        <v>193</v>
      </c>
      <c r="AU531" s="239" t="s">
        <v>85</v>
      </c>
      <c r="AY531" s="18" t="s">
        <v>191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83</v>
      </c>
      <c r="BK531" s="240">
        <f>ROUND(I531*H531,2)</f>
        <v>0</v>
      </c>
      <c r="BL531" s="18" t="s">
        <v>158</v>
      </c>
      <c r="BM531" s="239" t="s">
        <v>776</v>
      </c>
    </row>
    <row r="532" s="13" customFormat="1">
      <c r="A532" s="13"/>
      <c r="B532" s="241"/>
      <c r="C532" s="242"/>
      <c r="D532" s="243" t="s">
        <v>199</v>
      </c>
      <c r="E532" s="244" t="s">
        <v>1</v>
      </c>
      <c r="F532" s="245" t="s">
        <v>580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199</v>
      </c>
      <c r="AU532" s="251" t="s">
        <v>85</v>
      </c>
      <c r="AV532" s="13" t="s">
        <v>83</v>
      </c>
      <c r="AW532" s="13" t="s">
        <v>32</v>
      </c>
      <c r="AX532" s="13" t="s">
        <v>76</v>
      </c>
      <c r="AY532" s="251" t="s">
        <v>191</v>
      </c>
    </row>
    <row r="533" s="14" customFormat="1">
      <c r="A533" s="14"/>
      <c r="B533" s="252"/>
      <c r="C533" s="253"/>
      <c r="D533" s="243" t="s">
        <v>199</v>
      </c>
      <c r="E533" s="254" t="s">
        <v>1</v>
      </c>
      <c r="F533" s="255" t="s">
        <v>158</v>
      </c>
      <c r="G533" s="253"/>
      <c r="H533" s="256">
        <v>4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199</v>
      </c>
      <c r="AU533" s="262" t="s">
        <v>85</v>
      </c>
      <c r="AV533" s="14" t="s">
        <v>85</v>
      </c>
      <c r="AW533" s="14" t="s">
        <v>32</v>
      </c>
      <c r="AX533" s="14" t="s">
        <v>83</v>
      </c>
      <c r="AY533" s="262" t="s">
        <v>191</v>
      </c>
    </row>
    <row r="534" s="2" customFormat="1" ht="16.5" customHeight="1">
      <c r="A534" s="39"/>
      <c r="B534" s="40"/>
      <c r="C534" s="285" t="s">
        <v>777</v>
      </c>
      <c r="D534" s="285" t="s">
        <v>448</v>
      </c>
      <c r="E534" s="286" t="s">
        <v>778</v>
      </c>
      <c r="F534" s="287" t="s">
        <v>779</v>
      </c>
      <c r="G534" s="288" t="s">
        <v>503</v>
      </c>
      <c r="H534" s="289">
        <v>4.0599999999999996</v>
      </c>
      <c r="I534" s="290"/>
      <c r="J534" s="291">
        <f>ROUND(I534*H534,2)</f>
        <v>0</v>
      </c>
      <c r="K534" s="287" t="s">
        <v>197</v>
      </c>
      <c r="L534" s="292"/>
      <c r="M534" s="293" t="s">
        <v>1</v>
      </c>
      <c r="N534" s="294" t="s">
        <v>41</v>
      </c>
      <c r="O534" s="92"/>
      <c r="P534" s="237">
        <f>O534*H534</f>
        <v>0</v>
      </c>
      <c r="Q534" s="237">
        <v>0.00048000000000000001</v>
      </c>
      <c r="R534" s="237">
        <f>Q534*H534</f>
        <v>0.0019487999999999999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119</v>
      </c>
      <c r="AT534" s="239" t="s">
        <v>448</v>
      </c>
      <c r="AU534" s="239" t="s">
        <v>85</v>
      </c>
      <c r="AY534" s="18" t="s">
        <v>191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83</v>
      </c>
      <c r="BK534" s="240">
        <f>ROUND(I534*H534,2)</f>
        <v>0</v>
      </c>
      <c r="BL534" s="18" t="s">
        <v>158</v>
      </c>
      <c r="BM534" s="239" t="s">
        <v>780</v>
      </c>
    </row>
    <row r="535" s="13" customFormat="1">
      <c r="A535" s="13"/>
      <c r="B535" s="241"/>
      <c r="C535" s="242"/>
      <c r="D535" s="243" t="s">
        <v>199</v>
      </c>
      <c r="E535" s="244" t="s">
        <v>1</v>
      </c>
      <c r="F535" s="245" t="s">
        <v>580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199</v>
      </c>
      <c r="AU535" s="251" t="s">
        <v>85</v>
      </c>
      <c r="AV535" s="13" t="s">
        <v>83</v>
      </c>
      <c r="AW535" s="13" t="s">
        <v>32</v>
      </c>
      <c r="AX535" s="13" t="s">
        <v>76</v>
      </c>
      <c r="AY535" s="251" t="s">
        <v>191</v>
      </c>
    </row>
    <row r="536" s="14" customFormat="1">
      <c r="A536" s="14"/>
      <c r="B536" s="252"/>
      <c r="C536" s="253"/>
      <c r="D536" s="243" t="s">
        <v>199</v>
      </c>
      <c r="E536" s="254" t="s">
        <v>1</v>
      </c>
      <c r="F536" s="255" t="s">
        <v>752</v>
      </c>
      <c r="G536" s="253"/>
      <c r="H536" s="256">
        <v>4.0599999999999996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199</v>
      </c>
      <c r="AU536" s="262" t="s">
        <v>85</v>
      </c>
      <c r="AV536" s="14" t="s">
        <v>85</v>
      </c>
      <c r="AW536" s="14" t="s">
        <v>32</v>
      </c>
      <c r="AX536" s="14" t="s">
        <v>83</v>
      </c>
      <c r="AY536" s="262" t="s">
        <v>191</v>
      </c>
    </row>
    <row r="537" s="2" customFormat="1" ht="21.75" customHeight="1">
      <c r="A537" s="39"/>
      <c r="B537" s="40"/>
      <c r="C537" s="285" t="s">
        <v>781</v>
      </c>
      <c r="D537" s="285" t="s">
        <v>448</v>
      </c>
      <c r="E537" s="286" t="s">
        <v>782</v>
      </c>
      <c r="F537" s="287" t="s">
        <v>783</v>
      </c>
      <c r="G537" s="288" t="s">
        <v>503</v>
      </c>
      <c r="H537" s="289">
        <v>4.0599999999999996</v>
      </c>
      <c r="I537" s="290"/>
      <c r="J537" s="291">
        <f>ROUND(I537*H537,2)</f>
        <v>0</v>
      </c>
      <c r="K537" s="287" t="s">
        <v>197</v>
      </c>
      <c r="L537" s="292"/>
      <c r="M537" s="293" t="s">
        <v>1</v>
      </c>
      <c r="N537" s="294" t="s">
        <v>41</v>
      </c>
      <c r="O537" s="92"/>
      <c r="P537" s="237">
        <f>O537*H537</f>
        <v>0</v>
      </c>
      <c r="Q537" s="237">
        <v>0.0035999999999999999</v>
      </c>
      <c r="R537" s="237">
        <f>Q537*H537</f>
        <v>0.014615999999999999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119</v>
      </c>
      <c r="AT537" s="239" t="s">
        <v>448</v>
      </c>
      <c r="AU537" s="239" t="s">
        <v>85</v>
      </c>
      <c r="AY537" s="18" t="s">
        <v>191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83</v>
      </c>
      <c r="BK537" s="240">
        <f>ROUND(I537*H537,2)</f>
        <v>0</v>
      </c>
      <c r="BL537" s="18" t="s">
        <v>158</v>
      </c>
      <c r="BM537" s="239" t="s">
        <v>784</v>
      </c>
    </row>
    <row r="538" s="13" customFormat="1">
      <c r="A538" s="13"/>
      <c r="B538" s="241"/>
      <c r="C538" s="242"/>
      <c r="D538" s="243" t="s">
        <v>199</v>
      </c>
      <c r="E538" s="244" t="s">
        <v>1</v>
      </c>
      <c r="F538" s="245" t="s">
        <v>580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199</v>
      </c>
      <c r="AU538" s="251" t="s">
        <v>85</v>
      </c>
      <c r="AV538" s="13" t="s">
        <v>83</v>
      </c>
      <c r="AW538" s="13" t="s">
        <v>32</v>
      </c>
      <c r="AX538" s="13" t="s">
        <v>76</v>
      </c>
      <c r="AY538" s="251" t="s">
        <v>191</v>
      </c>
    </row>
    <row r="539" s="14" customFormat="1">
      <c r="A539" s="14"/>
      <c r="B539" s="252"/>
      <c r="C539" s="253"/>
      <c r="D539" s="243" t="s">
        <v>199</v>
      </c>
      <c r="E539" s="254" t="s">
        <v>1</v>
      </c>
      <c r="F539" s="255" t="s">
        <v>752</v>
      </c>
      <c r="G539" s="253"/>
      <c r="H539" s="256">
        <v>4.0599999999999996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199</v>
      </c>
      <c r="AU539" s="262" t="s">
        <v>85</v>
      </c>
      <c r="AV539" s="14" t="s">
        <v>85</v>
      </c>
      <c r="AW539" s="14" t="s">
        <v>32</v>
      </c>
      <c r="AX539" s="14" t="s">
        <v>83</v>
      </c>
      <c r="AY539" s="262" t="s">
        <v>191</v>
      </c>
    </row>
    <row r="540" s="2" customFormat="1" ht="24.15" customHeight="1">
      <c r="A540" s="39"/>
      <c r="B540" s="40"/>
      <c r="C540" s="228" t="s">
        <v>785</v>
      </c>
      <c r="D540" s="228" t="s">
        <v>193</v>
      </c>
      <c r="E540" s="229" t="s">
        <v>786</v>
      </c>
      <c r="F540" s="230" t="s">
        <v>787</v>
      </c>
      <c r="G540" s="231" t="s">
        <v>503</v>
      </c>
      <c r="H540" s="232">
        <v>1</v>
      </c>
      <c r="I540" s="233"/>
      <c r="J540" s="234">
        <f>ROUND(I540*H540,2)</f>
        <v>0</v>
      </c>
      <c r="K540" s="230" t="s">
        <v>1</v>
      </c>
      <c r="L540" s="45"/>
      <c r="M540" s="235" t="s">
        <v>1</v>
      </c>
      <c r="N540" s="236" t="s">
        <v>41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158</v>
      </c>
      <c r="AT540" s="239" t="s">
        <v>193</v>
      </c>
      <c r="AU540" s="239" t="s">
        <v>85</v>
      </c>
      <c r="AY540" s="18" t="s">
        <v>191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83</v>
      </c>
      <c r="BK540" s="240">
        <f>ROUND(I540*H540,2)</f>
        <v>0</v>
      </c>
      <c r="BL540" s="18" t="s">
        <v>158</v>
      </c>
      <c r="BM540" s="239" t="s">
        <v>788</v>
      </c>
    </row>
    <row r="541" s="13" customFormat="1">
      <c r="A541" s="13"/>
      <c r="B541" s="241"/>
      <c r="C541" s="242"/>
      <c r="D541" s="243" t="s">
        <v>199</v>
      </c>
      <c r="E541" s="244" t="s">
        <v>1</v>
      </c>
      <c r="F541" s="245" t="s">
        <v>580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199</v>
      </c>
      <c r="AU541" s="251" t="s">
        <v>85</v>
      </c>
      <c r="AV541" s="13" t="s">
        <v>83</v>
      </c>
      <c r="AW541" s="13" t="s">
        <v>32</v>
      </c>
      <c r="AX541" s="13" t="s">
        <v>76</v>
      </c>
      <c r="AY541" s="251" t="s">
        <v>191</v>
      </c>
    </row>
    <row r="542" s="14" customFormat="1">
      <c r="A542" s="14"/>
      <c r="B542" s="252"/>
      <c r="C542" s="253"/>
      <c r="D542" s="243" t="s">
        <v>199</v>
      </c>
      <c r="E542" s="254" t="s">
        <v>1</v>
      </c>
      <c r="F542" s="255" t="s">
        <v>83</v>
      </c>
      <c r="G542" s="253"/>
      <c r="H542" s="256">
        <v>1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199</v>
      </c>
      <c r="AU542" s="262" t="s">
        <v>85</v>
      </c>
      <c r="AV542" s="14" t="s">
        <v>85</v>
      </c>
      <c r="AW542" s="14" t="s">
        <v>32</v>
      </c>
      <c r="AX542" s="14" t="s">
        <v>83</v>
      </c>
      <c r="AY542" s="262" t="s">
        <v>191</v>
      </c>
    </row>
    <row r="543" s="2" customFormat="1" ht="16.5" customHeight="1">
      <c r="A543" s="39"/>
      <c r="B543" s="40"/>
      <c r="C543" s="285" t="s">
        <v>789</v>
      </c>
      <c r="D543" s="285" t="s">
        <v>448</v>
      </c>
      <c r="E543" s="286" t="s">
        <v>790</v>
      </c>
      <c r="F543" s="287" t="s">
        <v>791</v>
      </c>
      <c r="G543" s="288" t="s">
        <v>503</v>
      </c>
      <c r="H543" s="289">
        <v>1.0149999999999999</v>
      </c>
      <c r="I543" s="290"/>
      <c r="J543" s="291">
        <f>ROUND(I543*H543,2)</f>
        <v>0</v>
      </c>
      <c r="K543" s="287" t="s">
        <v>197</v>
      </c>
      <c r="L543" s="292"/>
      <c r="M543" s="293" t="s">
        <v>1</v>
      </c>
      <c r="N543" s="294" t="s">
        <v>41</v>
      </c>
      <c r="O543" s="92"/>
      <c r="P543" s="237">
        <f>O543*H543</f>
        <v>0</v>
      </c>
      <c r="Q543" s="237">
        <v>0.00072000000000000005</v>
      </c>
      <c r="R543" s="237">
        <f>Q543*H543</f>
        <v>0.00073079999999999998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119</v>
      </c>
      <c r="AT543" s="239" t="s">
        <v>448</v>
      </c>
      <c r="AU543" s="239" t="s">
        <v>85</v>
      </c>
      <c r="AY543" s="18" t="s">
        <v>191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83</v>
      </c>
      <c r="BK543" s="240">
        <f>ROUND(I543*H543,2)</f>
        <v>0</v>
      </c>
      <c r="BL543" s="18" t="s">
        <v>158</v>
      </c>
      <c r="BM543" s="239" t="s">
        <v>792</v>
      </c>
    </row>
    <row r="544" s="13" customFormat="1">
      <c r="A544" s="13"/>
      <c r="B544" s="241"/>
      <c r="C544" s="242"/>
      <c r="D544" s="243" t="s">
        <v>199</v>
      </c>
      <c r="E544" s="244" t="s">
        <v>1</v>
      </c>
      <c r="F544" s="245" t="s">
        <v>580</v>
      </c>
      <c r="G544" s="242"/>
      <c r="H544" s="244" t="s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199</v>
      </c>
      <c r="AU544" s="251" t="s">
        <v>85</v>
      </c>
      <c r="AV544" s="13" t="s">
        <v>83</v>
      </c>
      <c r="AW544" s="13" t="s">
        <v>32</v>
      </c>
      <c r="AX544" s="13" t="s">
        <v>76</v>
      </c>
      <c r="AY544" s="251" t="s">
        <v>191</v>
      </c>
    </row>
    <row r="545" s="14" customFormat="1">
      <c r="A545" s="14"/>
      <c r="B545" s="252"/>
      <c r="C545" s="253"/>
      <c r="D545" s="243" t="s">
        <v>199</v>
      </c>
      <c r="E545" s="254" t="s">
        <v>1</v>
      </c>
      <c r="F545" s="255" t="s">
        <v>727</v>
      </c>
      <c r="G545" s="253"/>
      <c r="H545" s="256">
        <v>1.0149999999999999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2" t="s">
        <v>199</v>
      </c>
      <c r="AU545" s="262" t="s">
        <v>85</v>
      </c>
      <c r="AV545" s="14" t="s">
        <v>85</v>
      </c>
      <c r="AW545" s="14" t="s">
        <v>32</v>
      </c>
      <c r="AX545" s="14" t="s">
        <v>83</v>
      </c>
      <c r="AY545" s="262" t="s">
        <v>191</v>
      </c>
    </row>
    <row r="546" s="2" customFormat="1" ht="24.15" customHeight="1">
      <c r="A546" s="39"/>
      <c r="B546" s="40"/>
      <c r="C546" s="285" t="s">
        <v>793</v>
      </c>
      <c r="D546" s="285" t="s">
        <v>448</v>
      </c>
      <c r="E546" s="286" t="s">
        <v>794</v>
      </c>
      <c r="F546" s="287" t="s">
        <v>795</v>
      </c>
      <c r="G546" s="288" t="s">
        <v>503</v>
      </c>
      <c r="H546" s="289">
        <v>1.0149999999999999</v>
      </c>
      <c r="I546" s="290"/>
      <c r="J546" s="291">
        <f>ROUND(I546*H546,2)</f>
        <v>0</v>
      </c>
      <c r="K546" s="287" t="s">
        <v>197</v>
      </c>
      <c r="L546" s="292"/>
      <c r="M546" s="293" t="s">
        <v>1</v>
      </c>
      <c r="N546" s="294" t="s">
        <v>41</v>
      </c>
      <c r="O546" s="92"/>
      <c r="P546" s="237">
        <f>O546*H546</f>
        <v>0</v>
      </c>
      <c r="Q546" s="237">
        <v>0.0040000000000000001</v>
      </c>
      <c r="R546" s="237">
        <f>Q546*H546</f>
        <v>0.0040599999999999994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119</v>
      </c>
      <c r="AT546" s="239" t="s">
        <v>448</v>
      </c>
      <c r="AU546" s="239" t="s">
        <v>85</v>
      </c>
      <c r="AY546" s="18" t="s">
        <v>191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83</v>
      </c>
      <c r="BK546" s="240">
        <f>ROUND(I546*H546,2)</f>
        <v>0</v>
      </c>
      <c r="BL546" s="18" t="s">
        <v>158</v>
      </c>
      <c r="BM546" s="239" t="s">
        <v>796</v>
      </c>
    </row>
    <row r="547" s="13" customFormat="1">
      <c r="A547" s="13"/>
      <c r="B547" s="241"/>
      <c r="C547" s="242"/>
      <c r="D547" s="243" t="s">
        <v>199</v>
      </c>
      <c r="E547" s="244" t="s">
        <v>1</v>
      </c>
      <c r="F547" s="245" t="s">
        <v>580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199</v>
      </c>
      <c r="AU547" s="251" t="s">
        <v>85</v>
      </c>
      <c r="AV547" s="13" t="s">
        <v>83</v>
      </c>
      <c r="AW547" s="13" t="s">
        <v>32</v>
      </c>
      <c r="AX547" s="13" t="s">
        <v>76</v>
      </c>
      <c r="AY547" s="251" t="s">
        <v>191</v>
      </c>
    </row>
    <row r="548" s="14" customFormat="1">
      <c r="A548" s="14"/>
      <c r="B548" s="252"/>
      <c r="C548" s="253"/>
      <c r="D548" s="243" t="s">
        <v>199</v>
      </c>
      <c r="E548" s="254" t="s">
        <v>1</v>
      </c>
      <c r="F548" s="255" t="s">
        <v>727</v>
      </c>
      <c r="G548" s="253"/>
      <c r="H548" s="256">
        <v>1.0149999999999999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199</v>
      </c>
      <c r="AU548" s="262" t="s">
        <v>85</v>
      </c>
      <c r="AV548" s="14" t="s">
        <v>85</v>
      </c>
      <c r="AW548" s="14" t="s">
        <v>32</v>
      </c>
      <c r="AX548" s="14" t="s">
        <v>83</v>
      </c>
      <c r="AY548" s="262" t="s">
        <v>191</v>
      </c>
    </row>
    <row r="549" s="2" customFormat="1" ht="21.75" customHeight="1">
      <c r="A549" s="39"/>
      <c r="B549" s="40"/>
      <c r="C549" s="228" t="s">
        <v>797</v>
      </c>
      <c r="D549" s="228" t="s">
        <v>193</v>
      </c>
      <c r="E549" s="229" t="s">
        <v>798</v>
      </c>
      <c r="F549" s="230" t="s">
        <v>799</v>
      </c>
      <c r="G549" s="231" t="s">
        <v>503</v>
      </c>
      <c r="H549" s="232">
        <v>2</v>
      </c>
      <c r="I549" s="233"/>
      <c r="J549" s="234">
        <f>ROUND(I549*H549,2)</f>
        <v>0</v>
      </c>
      <c r="K549" s="230" t="s">
        <v>197</v>
      </c>
      <c r="L549" s="45"/>
      <c r="M549" s="235" t="s">
        <v>1</v>
      </c>
      <c r="N549" s="236" t="s">
        <v>41</v>
      </c>
      <c r="O549" s="92"/>
      <c r="P549" s="237">
        <f>O549*H549</f>
        <v>0</v>
      </c>
      <c r="Q549" s="237">
        <v>0.00072000000000000005</v>
      </c>
      <c r="R549" s="237">
        <f>Q549*H549</f>
        <v>0.0014400000000000001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158</v>
      </c>
      <c r="AT549" s="239" t="s">
        <v>193</v>
      </c>
      <c r="AU549" s="239" t="s">
        <v>85</v>
      </c>
      <c r="AY549" s="18" t="s">
        <v>191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83</v>
      </c>
      <c r="BK549" s="240">
        <f>ROUND(I549*H549,2)</f>
        <v>0</v>
      </c>
      <c r="BL549" s="18" t="s">
        <v>158</v>
      </c>
      <c r="BM549" s="239" t="s">
        <v>800</v>
      </c>
    </row>
    <row r="550" s="13" customFormat="1">
      <c r="A550" s="13"/>
      <c r="B550" s="241"/>
      <c r="C550" s="242"/>
      <c r="D550" s="243" t="s">
        <v>199</v>
      </c>
      <c r="E550" s="244" t="s">
        <v>1</v>
      </c>
      <c r="F550" s="245" t="s">
        <v>580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199</v>
      </c>
      <c r="AU550" s="251" t="s">
        <v>85</v>
      </c>
      <c r="AV550" s="13" t="s">
        <v>83</v>
      </c>
      <c r="AW550" s="13" t="s">
        <v>32</v>
      </c>
      <c r="AX550" s="13" t="s">
        <v>76</v>
      </c>
      <c r="AY550" s="251" t="s">
        <v>191</v>
      </c>
    </row>
    <row r="551" s="14" customFormat="1">
      <c r="A551" s="14"/>
      <c r="B551" s="252"/>
      <c r="C551" s="253"/>
      <c r="D551" s="243" t="s">
        <v>199</v>
      </c>
      <c r="E551" s="254" t="s">
        <v>1</v>
      </c>
      <c r="F551" s="255" t="s">
        <v>85</v>
      </c>
      <c r="G551" s="253"/>
      <c r="H551" s="256">
        <v>2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199</v>
      </c>
      <c r="AU551" s="262" t="s">
        <v>85</v>
      </c>
      <c r="AV551" s="14" t="s">
        <v>85</v>
      </c>
      <c r="AW551" s="14" t="s">
        <v>32</v>
      </c>
      <c r="AX551" s="14" t="s">
        <v>83</v>
      </c>
      <c r="AY551" s="262" t="s">
        <v>191</v>
      </c>
    </row>
    <row r="552" s="2" customFormat="1" ht="21.75" customHeight="1">
      <c r="A552" s="39"/>
      <c r="B552" s="40"/>
      <c r="C552" s="285" t="s">
        <v>801</v>
      </c>
      <c r="D552" s="285" t="s">
        <v>448</v>
      </c>
      <c r="E552" s="286" t="s">
        <v>802</v>
      </c>
      <c r="F552" s="287" t="s">
        <v>803</v>
      </c>
      <c r="G552" s="288" t="s">
        <v>503</v>
      </c>
      <c r="H552" s="289">
        <v>2.02</v>
      </c>
      <c r="I552" s="290"/>
      <c r="J552" s="291">
        <f>ROUND(I552*H552,2)</f>
        <v>0</v>
      </c>
      <c r="K552" s="287" t="s">
        <v>1</v>
      </c>
      <c r="L552" s="292"/>
      <c r="M552" s="293" t="s">
        <v>1</v>
      </c>
      <c r="N552" s="294" t="s">
        <v>41</v>
      </c>
      <c r="O552" s="92"/>
      <c r="P552" s="237">
        <f>O552*H552</f>
        <v>0</v>
      </c>
      <c r="Q552" s="237">
        <v>0.012</v>
      </c>
      <c r="R552" s="237">
        <f>Q552*H552</f>
        <v>0.024240000000000001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119</v>
      </c>
      <c r="AT552" s="239" t="s">
        <v>448</v>
      </c>
      <c r="AU552" s="239" t="s">
        <v>85</v>
      </c>
      <c r="AY552" s="18" t="s">
        <v>191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83</v>
      </c>
      <c r="BK552" s="240">
        <f>ROUND(I552*H552,2)</f>
        <v>0</v>
      </c>
      <c r="BL552" s="18" t="s">
        <v>158</v>
      </c>
      <c r="BM552" s="239" t="s">
        <v>804</v>
      </c>
    </row>
    <row r="553" s="13" customFormat="1">
      <c r="A553" s="13"/>
      <c r="B553" s="241"/>
      <c r="C553" s="242"/>
      <c r="D553" s="243" t="s">
        <v>199</v>
      </c>
      <c r="E553" s="244" t="s">
        <v>1</v>
      </c>
      <c r="F553" s="245" t="s">
        <v>580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199</v>
      </c>
      <c r="AU553" s="251" t="s">
        <v>85</v>
      </c>
      <c r="AV553" s="13" t="s">
        <v>83</v>
      </c>
      <c r="AW553" s="13" t="s">
        <v>32</v>
      </c>
      <c r="AX553" s="13" t="s">
        <v>76</v>
      </c>
      <c r="AY553" s="251" t="s">
        <v>191</v>
      </c>
    </row>
    <row r="554" s="14" customFormat="1">
      <c r="A554" s="14"/>
      <c r="B554" s="252"/>
      <c r="C554" s="253"/>
      <c r="D554" s="243" t="s">
        <v>199</v>
      </c>
      <c r="E554" s="254" t="s">
        <v>1</v>
      </c>
      <c r="F554" s="255" t="s">
        <v>805</v>
      </c>
      <c r="G554" s="253"/>
      <c r="H554" s="256">
        <v>2.02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199</v>
      </c>
      <c r="AU554" s="262" t="s">
        <v>85</v>
      </c>
      <c r="AV554" s="14" t="s">
        <v>85</v>
      </c>
      <c r="AW554" s="14" t="s">
        <v>32</v>
      </c>
      <c r="AX554" s="14" t="s">
        <v>83</v>
      </c>
      <c r="AY554" s="262" t="s">
        <v>191</v>
      </c>
    </row>
    <row r="555" s="2" customFormat="1" ht="24.15" customHeight="1">
      <c r="A555" s="39"/>
      <c r="B555" s="40"/>
      <c r="C555" s="285" t="s">
        <v>806</v>
      </c>
      <c r="D555" s="285" t="s">
        <v>448</v>
      </c>
      <c r="E555" s="286" t="s">
        <v>807</v>
      </c>
      <c r="F555" s="287" t="s">
        <v>808</v>
      </c>
      <c r="G555" s="288" t="s">
        <v>503</v>
      </c>
      <c r="H555" s="289">
        <v>2</v>
      </c>
      <c r="I555" s="290"/>
      <c r="J555" s="291">
        <f>ROUND(I555*H555,2)</f>
        <v>0</v>
      </c>
      <c r="K555" s="287" t="s">
        <v>1</v>
      </c>
      <c r="L555" s="292"/>
      <c r="M555" s="293" t="s">
        <v>1</v>
      </c>
      <c r="N555" s="294" t="s">
        <v>41</v>
      </c>
      <c r="O555" s="92"/>
      <c r="P555" s="237">
        <f>O555*H555</f>
        <v>0</v>
      </c>
      <c r="Q555" s="237">
        <v>0.0060000000000000001</v>
      </c>
      <c r="R555" s="237">
        <f>Q555*H555</f>
        <v>0.012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119</v>
      </c>
      <c r="AT555" s="239" t="s">
        <v>448</v>
      </c>
      <c r="AU555" s="239" t="s">
        <v>85</v>
      </c>
      <c r="AY555" s="18" t="s">
        <v>191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83</v>
      </c>
      <c r="BK555" s="240">
        <f>ROUND(I555*H555,2)</f>
        <v>0</v>
      </c>
      <c r="BL555" s="18" t="s">
        <v>158</v>
      </c>
      <c r="BM555" s="239" t="s">
        <v>809</v>
      </c>
    </row>
    <row r="556" s="13" customFormat="1">
      <c r="A556" s="13"/>
      <c r="B556" s="241"/>
      <c r="C556" s="242"/>
      <c r="D556" s="243" t="s">
        <v>199</v>
      </c>
      <c r="E556" s="244" t="s">
        <v>1</v>
      </c>
      <c r="F556" s="245" t="s">
        <v>580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199</v>
      </c>
      <c r="AU556" s="251" t="s">
        <v>85</v>
      </c>
      <c r="AV556" s="13" t="s">
        <v>83</v>
      </c>
      <c r="AW556" s="13" t="s">
        <v>32</v>
      </c>
      <c r="AX556" s="13" t="s">
        <v>76</v>
      </c>
      <c r="AY556" s="251" t="s">
        <v>191</v>
      </c>
    </row>
    <row r="557" s="14" customFormat="1">
      <c r="A557" s="14"/>
      <c r="B557" s="252"/>
      <c r="C557" s="253"/>
      <c r="D557" s="243" t="s">
        <v>199</v>
      </c>
      <c r="E557" s="254" t="s">
        <v>1</v>
      </c>
      <c r="F557" s="255" t="s">
        <v>85</v>
      </c>
      <c r="G557" s="253"/>
      <c r="H557" s="256">
        <v>2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199</v>
      </c>
      <c r="AU557" s="262" t="s">
        <v>85</v>
      </c>
      <c r="AV557" s="14" t="s">
        <v>85</v>
      </c>
      <c r="AW557" s="14" t="s">
        <v>32</v>
      </c>
      <c r="AX557" s="14" t="s">
        <v>83</v>
      </c>
      <c r="AY557" s="262" t="s">
        <v>191</v>
      </c>
    </row>
    <row r="558" s="2" customFormat="1" ht="21.75" customHeight="1">
      <c r="A558" s="39"/>
      <c r="B558" s="40"/>
      <c r="C558" s="228" t="s">
        <v>810</v>
      </c>
      <c r="D558" s="228" t="s">
        <v>193</v>
      </c>
      <c r="E558" s="229" t="s">
        <v>811</v>
      </c>
      <c r="F558" s="230" t="s">
        <v>812</v>
      </c>
      <c r="G558" s="231" t="s">
        <v>503</v>
      </c>
      <c r="H558" s="232">
        <v>4</v>
      </c>
      <c r="I558" s="233"/>
      <c r="J558" s="234">
        <f>ROUND(I558*H558,2)</f>
        <v>0</v>
      </c>
      <c r="K558" s="230" t="s">
        <v>197</v>
      </c>
      <c r="L558" s="45"/>
      <c r="M558" s="235" t="s">
        <v>1</v>
      </c>
      <c r="N558" s="236" t="s">
        <v>41</v>
      </c>
      <c r="O558" s="92"/>
      <c r="P558" s="237">
        <f>O558*H558</f>
        <v>0</v>
      </c>
      <c r="Q558" s="237">
        <v>0.0016199999999999999</v>
      </c>
      <c r="R558" s="237">
        <f>Q558*H558</f>
        <v>0.0064799999999999996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158</v>
      </c>
      <c r="AT558" s="239" t="s">
        <v>193</v>
      </c>
      <c r="AU558" s="239" t="s">
        <v>85</v>
      </c>
      <c r="AY558" s="18" t="s">
        <v>191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83</v>
      </c>
      <c r="BK558" s="240">
        <f>ROUND(I558*H558,2)</f>
        <v>0</v>
      </c>
      <c r="BL558" s="18" t="s">
        <v>158</v>
      </c>
      <c r="BM558" s="239" t="s">
        <v>813</v>
      </c>
    </row>
    <row r="559" s="13" customFormat="1">
      <c r="A559" s="13"/>
      <c r="B559" s="241"/>
      <c r="C559" s="242"/>
      <c r="D559" s="243" t="s">
        <v>199</v>
      </c>
      <c r="E559" s="244" t="s">
        <v>1</v>
      </c>
      <c r="F559" s="245" t="s">
        <v>580</v>
      </c>
      <c r="G559" s="242"/>
      <c r="H559" s="244" t="s">
        <v>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199</v>
      </c>
      <c r="AU559" s="251" t="s">
        <v>85</v>
      </c>
      <c r="AV559" s="13" t="s">
        <v>83</v>
      </c>
      <c r="AW559" s="13" t="s">
        <v>32</v>
      </c>
      <c r="AX559" s="13" t="s">
        <v>76</v>
      </c>
      <c r="AY559" s="251" t="s">
        <v>191</v>
      </c>
    </row>
    <row r="560" s="14" customFormat="1">
      <c r="A560" s="14"/>
      <c r="B560" s="252"/>
      <c r="C560" s="253"/>
      <c r="D560" s="243" t="s">
        <v>199</v>
      </c>
      <c r="E560" s="254" t="s">
        <v>1</v>
      </c>
      <c r="F560" s="255" t="s">
        <v>158</v>
      </c>
      <c r="G560" s="253"/>
      <c r="H560" s="256">
        <v>4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199</v>
      </c>
      <c r="AU560" s="262" t="s">
        <v>85</v>
      </c>
      <c r="AV560" s="14" t="s">
        <v>85</v>
      </c>
      <c r="AW560" s="14" t="s">
        <v>32</v>
      </c>
      <c r="AX560" s="14" t="s">
        <v>83</v>
      </c>
      <c r="AY560" s="262" t="s">
        <v>191</v>
      </c>
    </row>
    <row r="561" s="2" customFormat="1" ht="21.75" customHeight="1">
      <c r="A561" s="39"/>
      <c r="B561" s="40"/>
      <c r="C561" s="285" t="s">
        <v>814</v>
      </c>
      <c r="D561" s="285" t="s">
        <v>448</v>
      </c>
      <c r="E561" s="286" t="s">
        <v>815</v>
      </c>
      <c r="F561" s="287" t="s">
        <v>816</v>
      </c>
      <c r="G561" s="288" t="s">
        <v>503</v>
      </c>
      <c r="H561" s="289">
        <v>4.04</v>
      </c>
      <c r="I561" s="290"/>
      <c r="J561" s="291">
        <f>ROUND(I561*H561,2)</f>
        <v>0</v>
      </c>
      <c r="K561" s="287" t="s">
        <v>1</v>
      </c>
      <c r="L561" s="292"/>
      <c r="M561" s="293" t="s">
        <v>1</v>
      </c>
      <c r="N561" s="294" t="s">
        <v>41</v>
      </c>
      <c r="O561" s="92"/>
      <c r="P561" s="237">
        <f>O561*H561</f>
        <v>0</v>
      </c>
      <c r="Q561" s="237">
        <v>0.017999999999999999</v>
      </c>
      <c r="R561" s="237">
        <f>Q561*H561</f>
        <v>0.072719999999999993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119</v>
      </c>
      <c r="AT561" s="239" t="s">
        <v>448</v>
      </c>
      <c r="AU561" s="239" t="s">
        <v>85</v>
      </c>
      <c r="AY561" s="18" t="s">
        <v>191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83</v>
      </c>
      <c r="BK561" s="240">
        <f>ROUND(I561*H561,2)</f>
        <v>0</v>
      </c>
      <c r="BL561" s="18" t="s">
        <v>158</v>
      </c>
      <c r="BM561" s="239" t="s">
        <v>817</v>
      </c>
    </row>
    <row r="562" s="13" customFormat="1">
      <c r="A562" s="13"/>
      <c r="B562" s="241"/>
      <c r="C562" s="242"/>
      <c r="D562" s="243" t="s">
        <v>199</v>
      </c>
      <c r="E562" s="244" t="s">
        <v>1</v>
      </c>
      <c r="F562" s="245" t="s">
        <v>580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199</v>
      </c>
      <c r="AU562" s="251" t="s">
        <v>85</v>
      </c>
      <c r="AV562" s="13" t="s">
        <v>83</v>
      </c>
      <c r="AW562" s="13" t="s">
        <v>32</v>
      </c>
      <c r="AX562" s="13" t="s">
        <v>76</v>
      </c>
      <c r="AY562" s="251" t="s">
        <v>191</v>
      </c>
    </row>
    <row r="563" s="14" customFormat="1">
      <c r="A563" s="14"/>
      <c r="B563" s="252"/>
      <c r="C563" s="253"/>
      <c r="D563" s="243" t="s">
        <v>199</v>
      </c>
      <c r="E563" s="254" t="s">
        <v>1</v>
      </c>
      <c r="F563" s="255" t="s">
        <v>718</v>
      </c>
      <c r="G563" s="253"/>
      <c r="H563" s="256">
        <v>4.04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199</v>
      </c>
      <c r="AU563" s="262" t="s">
        <v>85</v>
      </c>
      <c r="AV563" s="14" t="s">
        <v>85</v>
      </c>
      <c r="AW563" s="14" t="s">
        <v>32</v>
      </c>
      <c r="AX563" s="14" t="s">
        <v>83</v>
      </c>
      <c r="AY563" s="262" t="s">
        <v>191</v>
      </c>
    </row>
    <row r="564" s="2" customFormat="1" ht="24.15" customHeight="1">
      <c r="A564" s="39"/>
      <c r="B564" s="40"/>
      <c r="C564" s="285" t="s">
        <v>818</v>
      </c>
      <c r="D564" s="285" t="s">
        <v>448</v>
      </c>
      <c r="E564" s="286" t="s">
        <v>819</v>
      </c>
      <c r="F564" s="287" t="s">
        <v>820</v>
      </c>
      <c r="G564" s="288" t="s">
        <v>503</v>
      </c>
      <c r="H564" s="289">
        <v>4</v>
      </c>
      <c r="I564" s="290"/>
      <c r="J564" s="291">
        <f>ROUND(I564*H564,2)</f>
        <v>0</v>
      </c>
      <c r="K564" s="287" t="s">
        <v>1</v>
      </c>
      <c r="L564" s="292"/>
      <c r="M564" s="293" t="s">
        <v>1</v>
      </c>
      <c r="N564" s="294" t="s">
        <v>41</v>
      </c>
      <c r="O564" s="92"/>
      <c r="P564" s="237">
        <f>O564*H564</f>
        <v>0</v>
      </c>
      <c r="Q564" s="237">
        <v>0.0060000000000000001</v>
      </c>
      <c r="R564" s="237">
        <f>Q564*H564</f>
        <v>0.024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119</v>
      </c>
      <c r="AT564" s="239" t="s">
        <v>448</v>
      </c>
      <c r="AU564" s="239" t="s">
        <v>85</v>
      </c>
      <c r="AY564" s="18" t="s">
        <v>191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83</v>
      </c>
      <c r="BK564" s="240">
        <f>ROUND(I564*H564,2)</f>
        <v>0</v>
      </c>
      <c r="BL564" s="18" t="s">
        <v>158</v>
      </c>
      <c r="BM564" s="239" t="s">
        <v>821</v>
      </c>
    </row>
    <row r="565" s="13" customFormat="1">
      <c r="A565" s="13"/>
      <c r="B565" s="241"/>
      <c r="C565" s="242"/>
      <c r="D565" s="243" t="s">
        <v>199</v>
      </c>
      <c r="E565" s="244" t="s">
        <v>1</v>
      </c>
      <c r="F565" s="245" t="s">
        <v>580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199</v>
      </c>
      <c r="AU565" s="251" t="s">
        <v>85</v>
      </c>
      <c r="AV565" s="13" t="s">
        <v>83</v>
      </c>
      <c r="AW565" s="13" t="s">
        <v>32</v>
      </c>
      <c r="AX565" s="13" t="s">
        <v>76</v>
      </c>
      <c r="AY565" s="251" t="s">
        <v>191</v>
      </c>
    </row>
    <row r="566" s="14" customFormat="1">
      <c r="A566" s="14"/>
      <c r="B566" s="252"/>
      <c r="C566" s="253"/>
      <c r="D566" s="243" t="s">
        <v>199</v>
      </c>
      <c r="E566" s="254" t="s">
        <v>1</v>
      </c>
      <c r="F566" s="255" t="s">
        <v>158</v>
      </c>
      <c r="G566" s="253"/>
      <c r="H566" s="256">
        <v>4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199</v>
      </c>
      <c r="AU566" s="262" t="s">
        <v>85</v>
      </c>
      <c r="AV566" s="14" t="s">
        <v>85</v>
      </c>
      <c r="AW566" s="14" t="s">
        <v>32</v>
      </c>
      <c r="AX566" s="14" t="s">
        <v>83</v>
      </c>
      <c r="AY566" s="262" t="s">
        <v>191</v>
      </c>
    </row>
    <row r="567" s="2" customFormat="1" ht="21.75" customHeight="1">
      <c r="A567" s="39"/>
      <c r="B567" s="40"/>
      <c r="C567" s="228" t="s">
        <v>822</v>
      </c>
      <c r="D567" s="228" t="s">
        <v>193</v>
      </c>
      <c r="E567" s="229" t="s">
        <v>823</v>
      </c>
      <c r="F567" s="230" t="s">
        <v>824</v>
      </c>
      <c r="G567" s="231" t="s">
        <v>503</v>
      </c>
      <c r="H567" s="232">
        <v>4</v>
      </c>
      <c r="I567" s="233"/>
      <c r="J567" s="234">
        <f>ROUND(I567*H567,2)</f>
        <v>0</v>
      </c>
      <c r="K567" s="230" t="s">
        <v>197</v>
      </c>
      <c r="L567" s="45"/>
      <c r="M567" s="235" t="s">
        <v>1</v>
      </c>
      <c r="N567" s="236" t="s">
        <v>41</v>
      </c>
      <c r="O567" s="92"/>
      <c r="P567" s="237">
        <f>O567*H567</f>
        <v>0</v>
      </c>
      <c r="Q567" s="237">
        <v>0.00165</v>
      </c>
      <c r="R567" s="237">
        <f>Q567*H567</f>
        <v>0.0066</v>
      </c>
      <c r="S567" s="237">
        <v>0</v>
      </c>
      <c r="T567" s="23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158</v>
      </c>
      <c r="AT567" s="239" t="s">
        <v>193</v>
      </c>
      <c r="AU567" s="239" t="s">
        <v>85</v>
      </c>
      <c r="AY567" s="18" t="s">
        <v>191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83</v>
      </c>
      <c r="BK567" s="240">
        <f>ROUND(I567*H567,2)</f>
        <v>0</v>
      </c>
      <c r="BL567" s="18" t="s">
        <v>158</v>
      </c>
      <c r="BM567" s="239" t="s">
        <v>825</v>
      </c>
    </row>
    <row r="568" s="13" customFormat="1">
      <c r="A568" s="13"/>
      <c r="B568" s="241"/>
      <c r="C568" s="242"/>
      <c r="D568" s="243" t="s">
        <v>199</v>
      </c>
      <c r="E568" s="244" t="s">
        <v>1</v>
      </c>
      <c r="F568" s="245" t="s">
        <v>580</v>
      </c>
      <c r="G568" s="242"/>
      <c r="H568" s="244" t="s">
        <v>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199</v>
      </c>
      <c r="AU568" s="251" t="s">
        <v>85</v>
      </c>
      <c r="AV568" s="13" t="s">
        <v>83</v>
      </c>
      <c r="AW568" s="13" t="s">
        <v>32</v>
      </c>
      <c r="AX568" s="13" t="s">
        <v>76</v>
      </c>
      <c r="AY568" s="251" t="s">
        <v>191</v>
      </c>
    </row>
    <row r="569" s="14" customFormat="1">
      <c r="A569" s="14"/>
      <c r="B569" s="252"/>
      <c r="C569" s="253"/>
      <c r="D569" s="243" t="s">
        <v>199</v>
      </c>
      <c r="E569" s="254" t="s">
        <v>1</v>
      </c>
      <c r="F569" s="255" t="s">
        <v>158</v>
      </c>
      <c r="G569" s="253"/>
      <c r="H569" s="256">
        <v>4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199</v>
      </c>
      <c r="AU569" s="262" t="s">
        <v>85</v>
      </c>
      <c r="AV569" s="14" t="s">
        <v>85</v>
      </c>
      <c r="AW569" s="14" t="s">
        <v>32</v>
      </c>
      <c r="AX569" s="14" t="s">
        <v>83</v>
      </c>
      <c r="AY569" s="262" t="s">
        <v>191</v>
      </c>
    </row>
    <row r="570" s="2" customFormat="1" ht="24.15" customHeight="1">
      <c r="A570" s="39"/>
      <c r="B570" s="40"/>
      <c r="C570" s="285" t="s">
        <v>826</v>
      </c>
      <c r="D570" s="285" t="s">
        <v>448</v>
      </c>
      <c r="E570" s="286" t="s">
        <v>827</v>
      </c>
      <c r="F570" s="287" t="s">
        <v>828</v>
      </c>
      <c r="G570" s="288" t="s">
        <v>503</v>
      </c>
      <c r="H570" s="289">
        <v>4.04</v>
      </c>
      <c r="I570" s="290"/>
      <c r="J570" s="291">
        <f>ROUND(I570*H570,2)</f>
        <v>0</v>
      </c>
      <c r="K570" s="287" t="s">
        <v>1</v>
      </c>
      <c r="L570" s="292"/>
      <c r="M570" s="293" t="s">
        <v>1</v>
      </c>
      <c r="N570" s="294" t="s">
        <v>41</v>
      </c>
      <c r="O570" s="92"/>
      <c r="P570" s="237">
        <f>O570*H570</f>
        <v>0</v>
      </c>
      <c r="Q570" s="237">
        <v>0.023</v>
      </c>
      <c r="R570" s="237">
        <f>Q570*H570</f>
        <v>0.092920000000000003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119</v>
      </c>
      <c r="AT570" s="239" t="s">
        <v>448</v>
      </c>
      <c r="AU570" s="239" t="s">
        <v>85</v>
      </c>
      <c r="AY570" s="18" t="s">
        <v>191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158</v>
      </c>
      <c r="BM570" s="239" t="s">
        <v>829</v>
      </c>
    </row>
    <row r="571" s="13" customFormat="1">
      <c r="A571" s="13"/>
      <c r="B571" s="241"/>
      <c r="C571" s="242"/>
      <c r="D571" s="243" t="s">
        <v>199</v>
      </c>
      <c r="E571" s="244" t="s">
        <v>1</v>
      </c>
      <c r="F571" s="245" t="s">
        <v>580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199</v>
      </c>
      <c r="AU571" s="251" t="s">
        <v>85</v>
      </c>
      <c r="AV571" s="13" t="s">
        <v>83</v>
      </c>
      <c r="AW571" s="13" t="s">
        <v>32</v>
      </c>
      <c r="AX571" s="13" t="s">
        <v>76</v>
      </c>
      <c r="AY571" s="251" t="s">
        <v>191</v>
      </c>
    </row>
    <row r="572" s="14" customFormat="1">
      <c r="A572" s="14"/>
      <c r="B572" s="252"/>
      <c r="C572" s="253"/>
      <c r="D572" s="243" t="s">
        <v>199</v>
      </c>
      <c r="E572" s="254" t="s">
        <v>1</v>
      </c>
      <c r="F572" s="255" t="s">
        <v>718</v>
      </c>
      <c r="G572" s="253"/>
      <c r="H572" s="256">
        <v>4.04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199</v>
      </c>
      <c r="AU572" s="262" t="s">
        <v>85</v>
      </c>
      <c r="AV572" s="14" t="s">
        <v>85</v>
      </c>
      <c r="AW572" s="14" t="s">
        <v>32</v>
      </c>
      <c r="AX572" s="14" t="s">
        <v>83</v>
      </c>
      <c r="AY572" s="262" t="s">
        <v>191</v>
      </c>
    </row>
    <row r="573" s="2" customFormat="1" ht="24.15" customHeight="1">
      <c r="A573" s="39"/>
      <c r="B573" s="40"/>
      <c r="C573" s="285" t="s">
        <v>830</v>
      </c>
      <c r="D573" s="285" t="s">
        <v>448</v>
      </c>
      <c r="E573" s="286" t="s">
        <v>831</v>
      </c>
      <c r="F573" s="287" t="s">
        <v>832</v>
      </c>
      <c r="G573" s="288" t="s">
        <v>503</v>
      </c>
      <c r="H573" s="289">
        <v>4</v>
      </c>
      <c r="I573" s="290"/>
      <c r="J573" s="291">
        <f>ROUND(I573*H573,2)</f>
        <v>0</v>
      </c>
      <c r="K573" s="287" t="s">
        <v>1</v>
      </c>
      <c r="L573" s="292"/>
      <c r="M573" s="293" t="s">
        <v>1</v>
      </c>
      <c r="N573" s="294" t="s">
        <v>41</v>
      </c>
      <c r="O573" s="92"/>
      <c r="P573" s="237">
        <f>O573*H573</f>
        <v>0</v>
      </c>
      <c r="Q573" s="237">
        <v>0.0060000000000000001</v>
      </c>
      <c r="R573" s="237">
        <f>Q573*H573</f>
        <v>0.024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119</v>
      </c>
      <c r="AT573" s="239" t="s">
        <v>448</v>
      </c>
      <c r="AU573" s="239" t="s">
        <v>85</v>
      </c>
      <c r="AY573" s="18" t="s">
        <v>191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83</v>
      </c>
      <c r="BK573" s="240">
        <f>ROUND(I573*H573,2)</f>
        <v>0</v>
      </c>
      <c r="BL573" s="18" t="s">
        <v>158</v>
      </c>
      <c r="BM573" s="239" t="s">
        <v>833</v>
      </c>
    </row>
    <row r="574" s="13" customFormat="1">
      <c r="A574" s="13"/>
      <c r="B574" s="241"/>
      <c r="C574" s="242"/>
      <c r="D574" s="243" t="s">
        <v>199</v>
      </c>
      <c r="E574" s="244" t="s">
        <v>1</v>
      </c>
      <c r="F574" s="245" t="s">
        <v>580</v>
      </c>
      <c r="G574" s="242"/>
      <c r="H574" s="244" t="s">
        <v>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199</v>
      </c>
      <c r="AU574" s="251" t="s">
        <v>85</v>
      </c>
      <c r="AV574" s="13" t="s">
        <v>83</v>
      </c>
      <c r="AW574" s="13" t="s">
        <v>32</v>
      </c>
      <c r="AX574" s="13" t="s">
        <v>76</v>
      </c>
      <c r="AY574" s="251" t="s">
        <v>191</v>
      </c>
    </row>
    <row r="575" s="14" customFormat="1">
      <c r="A575" s="14"/>
      <c r="B575" s="252"/>
      <c r="C575" s="253"/>
      <c r="D575" s="243" t="s">
        <v>199</v>
      </c>
      <c r="E575" s="254" t="s">
        <v>1</v>
      </c>
      <c r="F575" s="255" t="s">
        <v>158</v>
      </c>
      <c r="G575" s="253"/>
      <c r="H575" s="256">
        <v>4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2" t="s">
        <v>199</v>
      </c>
      <c r="AU575" s="262" t="s">
        <v>85</v>
      </c>
      <c r="AV575" s="14" t="s">
        <v>85</v>
      </c>
      <c r="AW575" s="14" t="s">
        <v>32</v>
      </c>
      <c r="AX575" s="14" t="s">
        <v>83</v>
      </c>
      <c r="AY575" s="262" t="s">
        <v>191</v>
      </c>
    </row>
    <row r="576" s="2" customFormat="1" ht="16.5" customHeight="1">
      <c r="A576" s="39"/>
      <c r="B576" s="40"/>
      <c r="C576" s="228" t="s">
        <v>834</v>
      </c>
      <c r="D576" s="228" t="s">
        <v>193</v>
      </c>
      <c r="E576" s="229" t="s">
        <v>835</v>
      </c>
      <c r="F576" s="230" t="s">
        <v>836</v>
      </c>
      <c r="G576" s="231" t="s">
        <v>503</v>
      </c>
      <c r="H576" s="232">
        <v>1</v>
      </c>
      <c r="I576" s="233"/>
      <c r="J576" s="234">
        <f>ROUND(I576*H576,2)</f>
        <v>0</v>
      </c>
      <c r="K576" s="230" t="s">
        <v>197</v>
      </c>
      <c r="L576" s="45"/>
      <c r="M576" s="235" t="s">
        <v>1</v>
      </c>
      <c r="N576" s="236" t="s">
        <v>41</v>
      </c>
      <c r="O576" s="92"/>
      <c r="P576" s="237">
        <f>O576*H576</f>
        <v>0</v>
      </c>
      <c r="Q576" s="237">
        <v>0.0013600000000000001</v>
      </c>
      <c r="R576" s="237">
        <f>Q576*H576</f>
        <v>0.0013600000000000001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158</v>
      </c>
      <c r="AT576" s="239" t="s">
        <v>193</v>
      </c>
      <c r="AU576" s="239" t="s">
        <v>85</v>
      </c>
      <c r="AY576" s="18" t="s">
        <v>191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83</v>
      </c>
      <c r="BK576" s="240">
        <f>ROUND(I576*H576,2)</f>
        <v>0</v>
      </c>
      <c r="BL576" s="18" t="s">
        <v>158</v>
      </c>
      <c r="BM576" s="239" t="s">
        <v>837</v>
      </c>
    </row>
    <row r="577" s="13" customFormat="1">
      <c r="A577" s="13"/>
      <c r="B577" s="241"/>
      <c r="C577" s="242"/>
      <c r="D577" s="243" t="s">
        <v>199</v>
      </c>
      <c r="E577" s="244" t="s">
        <v>1</v>
      </c>
      <c r="F577" s="245" t="s">
        <v>580</v>
      </c>
      <c r="G577" s="242"/>
      <c r="H577" s="244" t="s">
        <v>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199</v>
      </c>
      <c r="AU577" s="251" t="s">
        <v>85</v>
      </c>
      <c r="AV577" s="13" t="s">
        <v>83</v>
      </c>
      <c r="AW577" s="13" t="s">
        <v>32</v>
      </c>
      <c r="AX577" s="13" t="s">
        <v>76</v>
      </c>
      <c r="AY577" s="251" t="s">
        <v>191</v>
      </c>
    </row>
    <row r="578" s="14" customFormat="1">
      <c r="A578" s="14"/>
      <c r="B578" s="252"/>
      <c r="C578" s="253"/>
      <c r="D578" s="243" t="s">
        <v>199</v>
      </c>
      <c r="E578" s="254" t="s">
        <v>1</v>
      </c>
      <c r="F578" s="255" t="s">
        <v>838</v>
      </c>
      <c r="G578" s="253"/>
      <c r="H578" s="256">
        <v>1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199</v>
      </c>
      <c r="AU578" s="262" t="s">
        <v>85</v>
      </c>
      <c r="AV578" s="14" t="s">
        <v>85</v>
      </c>
      <c r="AW578" s="14" t="s">
        <v>32</v>
      </c>
      <c r="AX578" s="14" t="s">
        <v>83</v>
      </c>
      <c r="AY578" s="262" t="s">
        <v>191</v>
      </c>
    </row>
    <row r="579" s="2" customFormat="1" ht="16.5" customHeight="1">
      <c r="A579" s="39"/>
      <c r="B579" s="40"/>
      <c r="C579" s="228" t="s">
        <v>839</v>
      </c>
      <c r="D579" s="228" t="s">
        <v>193</v>
      </c>
      <c r="E579" s="229" t="s">
        <v>840</v>
      </c>
      <c r="F579" s="230" t="s">
        <v>841</v>
      </c>
      <c r="G579" s="231" t="s">
        <v>503</v>
      </c>
      <c r="H579" s="232">
        <v>1</v>
      </c>
      <c r="I579" s="233"/>
      <c r="J579" s="234">
        <f>ROUND(I579*H579,2)</f>
        <v>0</v>
      </c>
      <c r="K579" s="230" t="s">
        <v>197</v>
      </c>
      <c r="L579" s="45"/>
      <c r="M579" s="235" t="s">
        <v>1</v>
      </c>
      <c r="N579" s="236" t="s">
        <v>41</v>
      </c>
      <c r="O579" s="92"/>
      <c r="P579" s="237">
        <f>O579*H579</f>
        <v>0</v>
      </c>
      <c r="Q579" s="237">
        <v>0.0013600000000000001</v>
      </c>
      <c r="R579" s="237">
        <f>Q579*H579</f>
        <v>0.0013600000000000001</v>
      </c>
      <c r="S579" s="237">
        <v>0</v>
      </c>
      <c r="T579" s="23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9" t="s">
        <v>158</v>
      </c>
      <c r="AT579" s="239" t="s">
        <v>193</v>
      </c>
      <c r="AU579" s="239" t="s">
        <v>85</v>
      </c>
      <c r="AY579" s="18" t="s">
        <v>191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83</v>
      </c>
      <c r="BK579" s="240">
        <f>ROUND(I579*H579,2)</f>
        <v>0</v>
      </c>
      <c r="BL579" s="18" t="s">
        <v>158</v>
      </c>
      <c r="BM579" s="239" t="s">
        <v>842</v>
      </c>
    </row>
    <row r="580" s="13" customFormat="1">
      <c r="A580" s="13"/>
      <c r="B580" s="241"/>
      <c r="C580" s="242"/>
      <c r="D580" s="243" t="s">
        <v>199</v>
      </c>
      <c r="E580" s="244" t="s">
        <v>1</v>
      </c>
      <c r="F580" s="245" t="s">
        <v>580</v>
      </c>
      <c r="G580" s="242"/>
      <c r="H580" s="244" t="s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199</v>
      </c>
      <c r="AU580" s="251" t="s">
        <v>85</v>
      </c>
      <c r="AV580" s="13" t="s">
        <v>83</v>
      </c>
      <c r="AW580" s="13" t="s">
        <v>32</v>
      </c>
      <c r="AX580" s="13" t="s">
        <v>76</v>
      </c>
      <c r="AY580" s="251" t="s">
        <v>191</v>
      </c>
    </row>
    <row r="581" s="14" customFormat="1">
      <c r="A581" s="14"/>
      <c r="B581" s="252"/>
      <c r="C581" s="253"/>
      <c r="D581" s="243" t="s">
        <v>199</v>
      </c>
      <c r="E581" s="254" t="s">
        <v>1</v>
      </c>
      <c r="F581" s="255" t="s">
        <v>83</v>
      </c>
      <c r="G581" s="253"/>
      <c r="H581" s="256">
        <v>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2" t="s">
        <v>199</v>
      </c>
      <c r="AU581" s="262" t="s">
        <v>85</v>
      </c>
      <c r="AV581" s="14" t="s">
        <v>85</v>
      </c>
      <c r="AW581" s="14" t="s">
        <v>32</v>
      </c>
      <c r="AX581" s="14" t="s">
        <v>83</v>
      </c>
      <c r="AY581" s="262" t="s">
        <v>191</v>
      </c>
    </row>
    <row r="582" s="2" customFormat="1" ht="24.15" customHeight="1">
      <c r="A582" s="39"/>
      <c r="B582" s="40"/>
      <c r="C582" s="285" t="s">
        <v>843</v>
      </c>
      <c r="D582" s="285" t="s">
        <v>448</v>
      </c>
      <c r="E582" s="286" t="s">
        <v>844</v>
      </c>
      <c r="F582" s="287" t="s">
        <v>845</v>
      </c>
      <c r="G582" s="288" t="s">
        <v>503</v>
      </c>
      <c r="H582" s="289">
        <v>1</v>
      </c>
      <c r="I582" s="290"/>
      <c r="J582" s="291">
        <f>ROUND(I582*H582,2)</f>
        <v>0</v>
      </c>
      <c r="K582" s="287" t="s">
        <v>1</v>
      </c>
      <c r="L582" s="292"/>
      <c r="M582" s="293" t="s">
        <v>1</v>
      </c>
      <c r="N582" s="294" t="s">
        <v>41</v>
      </c>
      <c r="O582" s="92"/>
      <c r="P582" s="237">
        <f>O582*H582</f>
        <v>0</v>
      </c>
      <c r="Q582" s="237">
        <v>0.17199999999999999</v>
      </c>
      <c r="R582" s="237">
        <f>Q582*H582</f>
        <v>0.17199999999999999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119</v>
      </c>
      <c r="AT582" s="239" t="s">
        <v>448</v>
      </c>
      <c r="AU582" s="239" t="s">
        <v>85</v>
      </c>
      <c r="AY582" s="18" t="s">
        <v>191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83</v>
      </c>
      <c r="BK582" s="240">
        <f>ROUND(I582*H582,2)</f>
        <v>0</v>
      </c>
      <c r="BL582" s="18" t="s">
        <v>158</v>
      </c>
      <c r="BM582" s="239" t="s">
        <v>846</v>
      </c>
    </row>
    <row r="583" s="13" customFormat="1">
      <c r="A583" s="13"/>
      <c r="B583" s="241"/>
      <c r="C583" s="242"/>
      <c r="D583" s="243" t="s">
        <v>199</v>
      </c>
      <c r="E583" s="244" t="s">
        <v>1</v>
      </c>
      <c r="F583" s="245" t="s">
        <v>580</v>
      </c>
      <c r="G583" s="242"/>
      <c r="H583" s="244" t="s">
        <v>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199</v>
      </c>
      <c r="AU583" s="251" t="s">
        <v>85</v>
      </c>
      <c r="AV583" s="13" t="s">
        <v>83</v>
      </c>
      <c r="AW583" s="13" t="s">
        <v>32</v>
      </c>
      <c r="AX583" s="13" t="s">
        <v>76</v>
      </c>
      <c r="AY583" s="251" t="s">
        <v>191</v>
      </c>
    </row>
    <row r="584" s="14" customFormat="1">
      <c r="A584" s="14"/>
      <c r="B584" s="252"/>
      <c r="C584" s="253"/>
      <c r="D584" s="243" t="s">
        <v>199</v>
      </c>
      <c r="E584" s="254" t="s">
        <v>1</v>
      </c>
      <c r="F584" s="255" t="s">
        <v>83</v>
      </c>
      <c r="G584" s="253"/>
      <c r="H584" s="256">
        <v>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199</v>
      </c>
      <c r="AU584" s="262" t="s">
        <v>85</v>
      </c>
      <c r="AV584" s="14" t="s">
        <v>85</v>
      </c>
      <c r="AW584" s="14" t="s">
        <v>32</v>
      </c>
      <c r="AX584" s="14" t="s">
        <v>83</v>
      </c>
      <c r="AY584" s="262" t="s">
        <v>191</v>
      </c>
    </row>
    <row r="585" s="2" customFormat="1" ht="16.5" customHeight="1">
      <c r="A585" s="39"/>
      <c r="B585" s="40"/>
      <c r="C585" s="285" t="s">
        <v>847</v>
      </c>
      <c r="D585" s="285" t="s">
        <v>448</v>
      </c>
      <c r="E585" s="286" t="s">
        <v>848</v>
      </c>
      <c r="F585" s="287" t="s">
        <v>849</v>
      </c>
      <c r="G585" s="288" t="s">
        <v>503</v>
      </c>
      <c r="H585" s="289">
        <v>2</v>
      </c>
      <c r="I585" s="290"/>
      <c r="J585" s="291">
        <f>ROUND(I585*H585,2)</f>
        <v>0</v>
      </c>
      <c r="K585" s="287" t="s">
        <v>1</v>
      </c>
      <c r="L585" s="292"/>
      <c r="M585" s="293" t="s">
        <v>1</v>
      </c>
      <c r="N585" s="294" t="s">
        <v>41</v>
      </c>
      <c r="O585" s="92"/>
      <c r="P585" s="237">
        <f>O585*H585</f>
        <v>0</v>
      </c>
      <c r="Q585" s="237">
        <v>0.001</v>
      </c>
      <c r="R585" s="237">
        <f>Q585*H585</f>
        <v>0.002</v>
      </c>
      <c r="S585" s="237">
        <v>0</v>
      </c>
      <c r="T585" s="23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119</v>
      </c>
      <c r="AT585" s="239" t="s">
        <v>448</v>
      </c>
      <c r="AU585" s="239" t="s">
        <v>85</v>
      </c>
      <c r="AY585" s="18" t="s">
        <v>191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83</v>
      </c>
      <c r="BK585" s="240">
        <f>ROUND(I585*H585,2)</f>
        <v>0</v>
      </c>
      <c r="BL585" s="18" t="s">
        <v>158</v>
      </c>
      <c r="BM585" s="239" t="s">
        <v>850</v>
      </c>
    </row>
    <row r="586" s="13" customFormat="1">
      <c r="A586" s="13"/>
      <c r="B586" s="241"/>
      <c r="C586" s="242"/>
      <c r="D586" s="243" t="s">
        <v>199</v>
      </c>
      <c r="E586" s="244" t="s">
        <v>1</v>
      </c>
      <c r="F586" s="245" t="s">
        <v>580</v>
      </c>
      <c r="G586" s="242"/>
      <c r="H586" s="244" t="s">
        <v>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199</v>
      </c>
      <c r="AU586" s="251" t="s">
        <v>85</v>
      </c>
      <c r="AV586" s="13" t="s">
        <v>83</v>
      </c>
      <c r="AW586" s="13" t="s">
        <v>32</v>
      </c>
      <c r="AX586" s="13" t="s">
        <v>76</v>
      </c>
      <c r="AY586" s="251" t="s">
        <v>191</v>
      </c>
    </row>
    <row r="587" s="14" customFormat="1">
      <c r="A587" s="14"/>
      <c r="B587" s="252"/>
      <c r="C587" s="253"/>
      <c r="D587" s="243" t="s">
        <v>199</v>
      </c>
      <c r="E587" s="254" t="s">
        <v>1</v>
      </c>
      <c r="F587" s="255" t="s">
        <v>85</v>
      </c>
      <c r="G587" s="253"/>
      <c r="H587" s="256">
        <v>2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2" t="s">
        <v>199</v>
      </c>
      <c r="AU587" s="262" t="s">
        <v>85</v>
      </c>
      <c r="AV587" s="14" t="s">
        <v>85</v>
      </c>
      <c r="AW587" s="14" t="s">
        <v>32</v>
      </c>
      <c r="AX587" s="14" t="s">
        <v>83</v>
      </c>
      <c r="AY587" s="262" t="s">
        <v>191</v>
      </c>
    </row>
    <row r="588" s="2" customFormat="1" ht="16.5" customHeight="1">
      <c r="A588" s="39"/>
      <c r="B588" s="40"/>
      <c r="C588" s="228" t="s">
        <v>851</v>
      </c>
      <c r="D588" s="228" t="s">
        <v>193</v>
      </c>
      <c r="E588" s="229" t="s">
        <v>852</v>
      </c>
      <c r="F588" s="230" t="s">
        <v>853</v>
      </c>
      <c r="G588" s="231" t="s">
        <v>503</v>
      </c>
      <c r="H588" s="232">
        <v>1</v>
      </c>
      <c r="I588" s="233"/>
      <c r="J588" s="234">
        <f>ROUND(I588*H588,2)</f>
        <v>0</v>
      </c>
      <c r="K588" s="230" t="s">
        <v>197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0.050000000000000003</v>
      </c>
      <c r="R588" s="237">
        <f>Q588*H588</f>
        <v>0.050000000000000003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158</v>
      </c>
      <c r="AT588" s="239" t="s">
        <v>193</v>
      </c>
      <c r="AU588" s="239" t="s">
        <v>85</v>
      </c>
      <c r="AY588" s="18" t="s">
        <v>191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83</v>
      </c>
      <c r="BK588" s="240">
        <f>ROUND(I588*H588,2)</f>
        <v>0</v>
      </c>
      <c r="BL588" s="18" t="s">
        <v>158</v>
      </c>
      <c r="BM588" s="239" t="s">
        <v>854</v>
      </c>
    </row>
    <row r="589" s="13" customFormat="1">
      <c r="A589" s="13"/>
      <c r="B589" s="241"/>
      <c r="C589" s="242"/>
      <c r="D589" s="243" t="s">
        <v>199</v>
      </c>
      <c r="E589" s="244" t="s">
        <v>1</v>
      </c>
      <c r="F589" s="245" t="s">
        <v>580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199</v>
      </c>
      <c r="AU589" s="251" t="s">
        <v>85</v>
      </c>
      <c r="AV589" s="13" t="s">
        <v>83</v>
      </c>
      <c r="AW589" s="13" t="s">
        <v>32</v>
      </c>
      <c r="AX589" s="13" t="s">
        <v>76</v>
      </c>
      <c r="AY589" s="251" t="s">
        <v>191</v>
      </c>
    </row>
    <row r="590" s="14" customFormat="1">
      <c r="A590" s="14"/>
      <c r="B590" s="252"/>
      <c r="C590" s="253"/>
      <c r="D590" s="243" t="s">
        <v>199</v>
      </c>
      <c r="E590" s="254" t="s">
        <v>1</v>
      </c>
      <c r="F590" s="255" t="s">
        <v>83</v>
      </c>
      <c r="G590" s="253"/>
      <c r="H590" s="256">
        <v>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199</v>
      </c>
      <c r="AU590" s="262" t="s">
        <v>85</v>
      </c>
      <c r="AV590" s="14" t="s">
        <v>85</v>
      </c>
      <c r="AW590" s="14" t="s">
        <v>32</v>
      </c>
      <c r="AX590" s="14" t="s">
        <v>83</v>
      </c>
      <c r="AY590" s="262" t="s">
        <v>191</v>
      </c>
    </row>
    <row r="591" s="2" customFormat="1" ht="16.5" customHeight="1">
      <c r="A591" s="39"/>
      <c r="B591" s="40"/>
      <c r="C591" s="285" t="s">
        <v>855</v>
      </c>
      <c r="D591" s="285" t="s">
        <v>448</v>
      </c>
      <c r="E591" s="286" t="s">
        <v>856</v>
      </c>
      <c r="F591" s="287" t="s">
        <v>857</v>
      </c>
      <c r="G591" s="288" t="s">
        <v>503</v>
      </c>
      <c r="H591" s="289">
        <v>1</v>
      </c>
      <c r="I591" s="290"/>
      <c r="J591" s="291">
        <f>ROUND(I591*H591,2)</f>
        <v>0</v>
      </c>
      <c r="K591" s="287" t="s">
        <v>197</v>
      </c>
      <c r="L591" s="292"/>
      <c r="M591" s="293" t="s">
        <v>1</v>
      </c>
      <c r="N591" s="294" t="s">
        <v>41</v>
      </c>
      <c r="O591" s="92"/>
      <c r="P591" s="237">
        <f>O591*H591</f>
        <v>0</v>
      </c>
      <c r="Q591" s="237">
        <v>0.029499999999999998</v>
      </c>
      <c r="R591" s="237">
        <f>Q591*H591</f>
        <v>0.029499999999999998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119</v>
      </c>
      <c r="AT591" s="239" t="s">
        <v>448</v>
      </c>
      <c r="AU591" s="239" t="s">
        <v>85</v>
      </c>
      <c r="AY591" s="18" t="s">
        <v>191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158</v>
      </c>
      <c r="BM591" s="239" t="s">
        <v>858</v>
      </c>
    </row>
    <row r="592" s="13" customFormat="1">
      <c r="A592" s="13"/>
      <c r="B592" s="241"/>
      <c r="C592" s="242"/>
      <c r="D592" s="243" t="s">
        <v>199</v>
      </c>
      <c r="E592" s="244" t="s">
        <v>1</v>
      </c>
      <c r="F592" s="245" t="s">
        <v>580</v>
      </c>
      <c r="G592" s="242"/>
      <c r="H592" s="244" t="s">
        <v>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199</v>
      </c>
      <c r="AU592" s="251" t="s">
        <v>85</v>
      </c>
      <c r="AV592" s="13" t="s">
        <v>83</v>
      </c>
      <c r="AW592" s="13" t="s">
        <v>32</v>
      </c>
      <c r="AX592" s="13" t="s">
        <v>76</v>
      </c>
      <c r="AY592" s="251" t="s">
        <v>191</v>
      </c>
    </row>
    <row r="593" s="14" customFormat="1">
      <c r="A593" s="14"/>
      <c r="B593" s="252"/>
      <c r="C593" s="253"/>
      <c r="D593" s="243" t="s">
        <v>199</v>
      </c>
      <c r="E593" s="254" t="s">
        <v>1</v>
      </c>
      <c r="F593" s="255" t="s">
        <v>83</v>
      </c>
      <c r="G593" s="253"/>
      <c r="H593" s="256">
        <v>1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199</v>
      </c>
      <c r="AU593" s="262" t="s">
        <v>85</v>
      </c>
      <c r="AV593" s="14" t="s">
        <v>85</v>
      </c>
      <c r="AW593" s="14" t="s">
        <v>32</v>
      </c>
      <c r="AX593" s="14" t="s">
        <v>83</v>
      </c>
      <c r="AY593" s="262" t="s">
        <v>191</v>
      </c>
    </row>
    <row r="594" s="2" customFormat="1" ht="24.15" customHeight="1">
      <c r="A594" s="39"/>
      <c r="B594" s="40"/>
      <c r="C594" s="285" t="s">
        <v>859</v>
      </c>
      <c r="D594" s="285" t="s">
        <v>448</v>
      </c>
      <c r="E594" s="286" t="s">
        <v>860</v>
      </c>
      <c r="F594" s="287" t="s">
        <v>861</v>
      </c>
      <c r="G594" s="288" t="s">
        <v>503</v>
      </c>
      <c r="H594" s="289">
        <v>1</v>
      </c>
      <c r="I594" s="290"/>
      <c r="J594" s="291">
        <f>ROUND(I594*H594,2)</f>
        <v>0</v>
      </c>
      <c r="K594" s="287" t="s">
        <v>197</v>
      </c>
      <c r="L594" s="292"/>
      <c r="M594" s="293" t="s">
        <v>1</v>
      </c>
      <c r="N594" s="294" t="s">
        <v>41</v>
      </c>
      <c r="O594" s="92"/>
      <c r="P594" s="237">
        <f>O594*H594</f>
        <v>0</v>
      </c>
      <c r="Q594" s="237">
        <v>0.0025000000000000001</v>
      </c>
      <c r="R594" s="237">
        <f>Q594*H594</f>
        <v>0.0025000000000000001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119</v>
      </c>
      <c r="AT594" s="239" t="s">
        <v>448</v>
      </c>
      <c r="AU594" s="239" t="s">
        <v>85</v>
      </c>
      <c r="AY594" s="18" t="s">
        <v>191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83</v>
      </c>
      <c r="BK594" s="240">
        <f>ROUND(I594*H594,2)</f>
        <v>0</v>
      </c>
      <c r="BL594" s="18" t="s">
        <v>158</v>
      </c>
      <c r="BM594" s="239" t="s">
        <v>862</v>
      </c>
    </row>
    <row r="595" s="13" customFormat="1">
      <c r="A595" s="13"/>
      <c r="B595" s="241"/>
      <c r="C595" s="242"/>
      <c r="D595" s="243" t="s">
        <v>199</v>
      </c>
      <c r="E595" s="244" t="s">
        <v>1</v>
      </c>
      <c r="F595" s="245" t="s">
        <v>580</v>
      </c>
      <c r="G595" s="242"/>
      <c r="H595" s="244" t="s">
        <v>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199</v>
      </c>
      <c r="AU595" s="251" t="s">
        <v>85</v>
      </c>
      <c r="AV595" s="13" t="s">
        <v>83</v>
      </c>
      <c r="AW595" s="13" t="s">
        <v>32</v>
      </c>
      <c r="AX595" s="13" t="s">
        <v>76</v>
      </c>
      <c r="AY595" s="251" t="s">
        <v>191</v>
      </c>
    </row>
    <row r="596" s="14" customFormat="1">
      <c r="A596" s="14"/>
      <c r="B596" s="252"/>
      <c r="C596" s="253"/>
      <c r="D596" s="243" t="s">
        <v>199</v>
      </c>
      <c r="E596" s="254" t="s">
        <v>1</v>
      </c>
      <c r="F596" s="255" t="s">
        <v>83</v>
      </c>
      <c r="G596" s="253"/>
      <c r="H596" s="256">
        <v>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199</v>
      </c>
      <c r="AU596" s="262" t="s">
        <v>85</v>
      </c>
      <c r="AV596" s="14" t="s">
        <v>85</v>
      </c>
      <c r="AW596" s="14" t="s">
        <v>32</v>
      </c>
      <c r="AX596" s="14" t="s">
        <v>83</v>
      </c>
      <c r="AY596" s="262" t="s">
        <v>191</v>
      </c>
    </row>
    <row r="597" s="2" customFormat="1" ht="16.5" customHeight="1">
      <c r="A597" s="39"/>
      <c r="B597" s="40"/>
      <c r="C597" s="228" t="s">
        <v>863</v>
      </c>
      <c r="D597" s="228" t="s">
        <v>193</v>
      </c>
      <c r="E597" s="229" t="s">
        <v>864</v>
      </c>
      <c r="F597" s="230" t="s">
        <v>865</v>
      </c>
      <c r="G597" s="231" t="s">
        <v>503</v>
      </c>
      <c r="H597" s="232">
        <v>10</v>
      </c>
      <c r="I597" s="233"/>
      <c r="J597" s="234">
        <f>ROUND(I597*H597,2)</f>
        <v>0</v>
      </c>
      <c r="K597" s="230" t="s">
        <v>197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0.040000000000000001</v>
      </c>
      <c r="R597" s="237">
        <f>Q597*H597</f>
        <v>0.40000000000000002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158</v>
      </c>
      <c r="AT597" s="239" t="s">
        <v>193</v>
      </c>
      <c r="AU597" s="239" t="s">
        <v>85</v>
      </c>
      <c r="AY597" s="18" t="s">
        <v>191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83</v>
      </c>
      <c r="BK597" s="240">
        <f>ROUND(I597*H597,2)</f>
        <v>0</v>
      </c>
      <c r="BL597" s="18" t="s">
        <v>158</v>
      </c>
      <c r="BM597" s="239" t="s">
        <v>866</v>
      </c>
    </row>
    <row r="598" s="13" customFormat="1">
      <c r="A598" s="13"/>
      <c r="B598" s="241"/>
      <c r="C598" s="242"/>
      <c r="D598" s="243" t="s">
        <v>199</v>
      </c>
      <c r="E598" s="244" t="s">
        <v>1</v>
      </c>
      <c r="F598" s="245" t="s">
        <v>580</v>
      </c>
      <c r="G598" s="242"/>
      <c r="H598" s="244" t="s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199</v>
      </c>
      <c r="AU598" s="251" t="s">
        <v>85</v>
      </c>
      <c r="AV598" s="13" t="s">
        <v>83</v>
      </c>
      <c r="AW598" s="13" t="s">
        <v>32</v>
      </c>
      <c r="AX598" s="13" t="s">
        <v>76</v>
      </c>
      <c r="AY598" s="251" t="s">
        <v>191</v>
      </c>
    </row>
    <row r="599" s="14" customFormat="1">
      <c r="A599" s="14"/>
      <c r="B599" s="252"/>
      <c r="C599" s="253"/>
      <c r="D599" s="243" t="s">
        <v>199</v>
      </c>
      <c r="E599" s="254" t="s">
        <v>1</v>
      </c>
      <c r="F599" s="255" t="s">
        <v>125</v>
      </c>
      <c r="G599" s="253"/>
      <c r="H599" s="256">
        <v>10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199</v>
      </c>
      <c r="AU599" s="262" t="s">
        <v>85</v>
      </c>
      <c r="AV599" s="14" t="s">
        <v>85</v>
      </c>
      <c r="AW599" s="14" t="s">
        <v>32</v>
      </c>
      <c r="AX599" s="14" t="s">
        <v>83</v>
      </c>
      <c r="AY599" s="262" t="s">
        <v>191</v>
      </c>
    </row>
    <row r="600" s="2" customFormat="1" ht="24.15" customHeight="1">
      <c r="A600" s="39"/>
      <c r="B600" s="40"/>
      <c r="C600" s="285" t="s">
        <v>867</v>
      </c>
      <c r="D600" s="285" t="s">
        <v>448</v>
      </c>
      <c r="E600" s="286" t="s">
        <v>868</v>
      </c>
      <c r="F600" s="287" t="s">
        <v>869</v>
      </c>
      <c r="G600" s="288" t="s">
        <v>503</v>
      </c>
      <c r="H600" s="289">
        <v>10</v>
      </c>
      <c r="I600" s="290"/>
      <c r="J600" s="291">
        <f>ROUND(I600*H600,2)</f>
        <v>0</v>
      </c>
      <c r="K600" s="287" t="s">
        <v>197</v>
      </c>
      <c r="L600" s="292"/>
      <c r="M600" s="293" t="s">
        <v>1</v>
      </c>
      <c r="N600" s="294" t="s">
        <v>41</v>
      </c>
      <c r="O600" s="92"/>
      <c r="P600" s="237">
        <f>O600*H600</f>
        <v>0</v>
      </c>
      <c r="Q600" s="237">
        <v>0.013299999999999999</v>
      </c>
      <c r="R600" s="237">
        <f>Q600*H600</f>
        <v>0.13300000000000001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119</v>
      </c>
      <c r="AT600" s="239" t="s">
        <v>448</v>
      </c>
      <c r="AU600" s="239" t="s">
        <v>85</v>
      </c>
      <c r="AY600" s="18" t="s">
        <v>191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83</v>
      </c>
      <c r="BK600" s="240">
        <f>ROUND(I600*H600,2)</f>
        <v>0</v>
      </c>
      <c r="BL600" s="18" t="s">
        <v>158</v>
      </c>
      <c r="BM600" s="239" t="s">
        <v>870</v>
      </c>
    </row>
    <row r="601" s="13" customFormat="1">
      <c r="A601" s="13"/>
      <c r="B601" s="241"/>
      <c r="C601" s="242"/>
      <c r="D601" s="243" t="s">
        <v>199</v>
      </c>
      <c r="E601" s="244" t="s">
        <v>1</v>
      </c>
      <c r="F601" s="245" t="s">
        <v>580</v>
      </c>
      <c r="G601" s="242"/>
      <c r="H601" s="244" t="s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199</v>
      </c>
      <c r="AU601" s="251" t="s">
        <v>85</v>
      </c>
      <c r="AV601" s="13" t="s">
        <v>83</v>
      </c>
      <c r="AW601" s="13" t="s">
        <v>32</v>
      </c>
      <c r="AX601" s="13" t="s">
        <v>76</v>
      </c>
      <c r="AY601" s="251" t="s">
        <v>191</v>
      </c>
    </row>
    <row r="602" s="14" customFormat="1">
      <c r="A602" s="14"/>
      <c r="B602" s="252"/>
      <c r="C602" s="253"/>
      <c r="D602" s="243" t="s">
        <v>199</v>
      </c>
      <c r="E602" s="254" t="s">
        <v>1</v>
      </c>
      <c r="F602" s="255" t="s">
        <v>125</v>
      </c>
      <c r="G602" s="253"/>
      <c r="H602" s="256">
        <v>10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199</v>
      </c>
      <c r="AU602" s="262" t="s">
        <v>85</v>
      </c>
      <c r="AV602" s="14" t="s">
        <v>85</v>
      </c>
      <c r="AW602" s="14" t="s">
        <v>32</v>
      </c>
      <c r="AX602" s="14" t="s">
        <v>83</v>
      </c>
      <c r="AY602" s="262" t="s">
        <v>191</v>
      </c>
    </row>
    <row r="603" s="2" customFormat="1" ht="24.15" customHeight="1">
      <c r="A603" s="39"/>
      <c r="B603" s="40"/>
      <c r="C603" s="285" t="s">
        <v>871</v>
      </c>
      <c r="D603" s="285" t="s">
        <v>448</v>
      </c>
      <c r="E603" s="286" t="s">
        <v>872</v>
      </c>
      <c r="F603" s="287" t="s">
        <v>873</v>
      </c>
      <c r="G603" s="288" t="s">
        <v>503</v>
      </c>
      <c r="H603" s="289">
        <v>10</v>
      </c>
      <c r="I603" s="290"/>
      <c r="J603" s="291">
        <f>ROUND(I603*H603,2)</f>
        <v>0</v>
      </c>
      <c r="K603" s="287" t="s">
        <v>197</v>
      </c>
      <c r="L603" s="292"/>
      <c r="M603" s="293" t="s">
        <v>1</v>
      </c>
      <c r="N603" s="294" t="s">
        <v>41</v>
      </c>
      <c r="O603" s="92"/>
      <c r="P603" s="237">
        <f>O603*H603</f>
        <v>0</v>
      </c>
      <c r="Q603" s="237">
        <v>0.00029999999999999997</v>
      </c>
      <c r="R603" s="237">
        <f>Q603*H603</f>
        <v>0.0029999999999999996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119</v>
      </c>
      <c r="AT603" s="239" t="s">
        <v>448</v>
      </c>
      <c r="AU603" s="239" t="s">
        <v>85</v>
      </c>
      <c r="AY603" s="18" t="s">
        <v>191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83</v>
      </c>
      <c r="BK603" s="240">
        <f>ROUND(I603*H603,2)</f>
        <v>0</v>
      </c>
      <c r="BL603" s="18" t="s">
        <v>158</v>
      </c>
      <c r="BM603" s="239" t="s">
        <v>874</v>
      </c>
    </row>
    <row r="604" s="13" customFormat="1">
      <c r="A604" s="13"/>
      <c r="B604" s="241"/>
      <c r="C604" s="242"/>
      <c r="D604" s="243" t="s">
        <v>199</v>
      </c>
      <c r="E604" s="244" t="s">
        <v>1</v>
      </c>
      <c r="F604" s="245" t="s">
        <v>580</v>
      </c>
      <c r="G604" s="242"/>
      <c r="H604" s="244" t="s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199</v>
      </c>
      <c r="AU604" s="251" t="s">
        <v>85</v>
      </c>
      <c r="AV604" s="13" t="s">
        <v>83</v>
      </c>
      <c r="AW604" s="13" t="s">
        <v>32</v>
      </c>
      <c r="AX604" s="13" t="s">
        <v>76</v>
      </c>
      <c r="AY604" s="251" t="s">
        <v>191</v>
      </c>
    </row>
    <row r="605" s="14" customFormat="1">
      <c r="A605" s="14"/>
      <c r="B605" s="252"/>
      <c r="C605" s="253"/>
      <c r="D605" s="243" t="s">
        <v>199</v>
      </c>
      <c r="E605" s="254" t="s">
        <v>1</v>
      </c>
      <c r="F605" s="255" t="s">
        <v>125</v>
      </c>
      <c r="G605" s="253"/>
      <c r="H605" s="256">
        <v>10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199</v>
      </c>
      <c r="AU605" s="262" t="s">
        <v>85</v>
      </c>
      <c r="AV605" s="14" t="s">
        <v>85</v>
      </c>
      <c r="AW605" s="14" t="s">
        <v>32</v>
      </c>
      <c r="AX605" s="14" t="s">
        <v>83</v>
      </c>
      <c r="AY605" s="262" t="s">
        <v>191</v>
      </c>
    </row>
    <row r="606" s="2" customFormat="1" ht="16.5" customHeight="1">
      <c r="A606" s="39"/>
      <c r="B606" s="40"/>
      <c r="C606" s="228" t="s">
        <v>875</v>
      </c>
      <c r="D606" s="228" t="s">
        <v>193</v>
      </c>
      <c r="E606" s="229" t="s">
        <v>876</v>
      </c>
      <c r="F606" s="230" t="s">
        <v>877</v>
      </c>
      <c r="G606" s="231" t="s">
        <v>213</v>
      </c>
      <c r="H606" s="232">
        <v>28</v>
      </c>
      <c r="I606" s="233"/>
      <c r="J606" s="234">
        <f>ROUND(I606*H606,2)</f>
        <v>0</v>
      </c>
      <c r="K606" s="230" t="s">
        <v>197</v>
      </c>
      <c r="L606" s="45"/>
      <c r="M606" s="235" t="s">
        <v>1</v>
      </c>
      <c r="N606" s="236" t="s">
        <v>41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158</v>
      </c>
      <c r="AT606" s="239" t="s">
        <v>193</v>
      </c>
      <c r="AU606" s="239" t="s">
        <v>85</v>
      </c>
      <c r="AY606" s="18" t="s">
        <v>191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83</v>
      </c>
      <c r="BK606" s="240">
        <f>ROUND(I606*H606,2)</f>
        <v>0</v>
      </c>
      <c r="BL606" s="18" t="s">
        <v>158</v>
      </c>
      <c r="BM606" s="239" t="s">
        <v>878</v>
      </c>
    </row>
    <row r="607" s="13" customFormat="1">
      <c r="A607" s="13"/>
      <c r="B607" s="241"/>
      <c r="C607" s="242"/>
      <c r="D607" s="243" t="s">
        <v>199</v>
      </c>
      <c r="E607" s="244" t="s">
        <v>1</v>
      </c>
      <c r="F607" s="245" t="s">
        <v>505</v>
      </c>
      <c r="G607" s="242"/>
      <c r="H607" s="244" t="s">
        <v>1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199</v>
      </c>
      <c r="AU607" s="251" t="s">
        <v>85</v>
      </c>
      <c r="AV607" s="13" t="s">
        <v>83</v>
      </c>
      <c r="AW607" s="13" t="s">
        <v>32</v>
      </c>
      <c r="AX607" s="13" t="s">
        <v>76</v>
      </c>
      <c r="AY607" s="251" t="s">
        <v>191</v>
      </c>
    </row>
    <row r="608" s="14" customFormat="1">
      <c r="A608" s="14"/>
      <c r="B608" s="252"/>
      <c r="C608" s="253"/>
      <c r="D608" s="243" t="s">
        <v>199</v>
      </c>
      <c r="E608" s="254" t="s">
        <v>1</v>
      </c>
      <c r="F608" s="255" t="s">
        <v>879</v>
      </c>
      <c r="G608" s="253"/>
      <c r="H608" s="256">
        <v>28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199</v>
      </c>
      <c r="AU608" s="262" t="s">
        <v>85</v>
      </c>
      <c r="AV608" s="14" t="s">
        <v>85</v>
      </c>
      <c r="AW608" s="14" t="s">
        <v>32</v>
      </c>
      <c r="AX608" s="14" t="s">
        <v>83</v>
      </c>
      <c r="AY608" s="262" t="s">
        <v>191</v>
      </c>
    </row>
    <row r="609" s="2" customFormat="1" ht="21.75" customHeight="1">
      <c r="A609" s="39"/>
      <c r="B609" s="40"/>
      <c r="C609" s="228" t="s">
        <v>880</v>
      </c>
      <c r="D609" s="228" t="s">
        <v>193</v>
      </c>
      <c r="E609" s="229" t="s">
        <v>881</v>
      </c>
      <c r="F609" s="230" t="s">
        <v>882</v>
      </c>
      <c r="G609" s="231" t="s">
        <v>213</v>
      </c>
      <c r="H609" s="232">
        <v>8</v>
      </c>
      <c r="I609" s="233"/>
      <c r="J609" s="234">
        <f>ROUND(I609*H609,2)</f>
        <v>0</v>
      </c>
      <c r="K609" s="230" t="s">
        <v>197</v>
      </c>
      <c r="L609" s="45"/>
      <c r="M609" s="235" t="s">
        <v>1</v>
      </c>
      <c r="N609" s="236" t="s">
        <v>41</v>
      </c>
      <c r="O609" s="92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158</v>
      </c>
      <c r="AT609" s="239" t="s">
        <v>193</v>
      </c>
      <c r="AU609" s="239" t="s">
        <v>85</v>
      </c>
      <c r="AY609" s="18" t="s">
        <v>191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83</v>
      </c>
      <c r="BK609" s="240">
        <f>ROUND(I609*H609,2)</f>
        <v>0</v>
      </c>
      <c r="BL609" s="18" t="s">
        <v>158</v>
      </c>
      <c r="BM609" s="239" t="s">
        <v>883</v>
      </c>
    </row>
    <row r="610" s="13" customFormat="1">
      <c r="A610" s="13"/>
      <c r="B610" s="241"/>
      <c r="C610" s="242"/>
      <c r="D610" s="243" t="s">
        <v>199</v>
      </c>
      <c r="E610" s="244" t="s">
        <v>1</v>
      </c>
      <c r="F610" s="245" t="s">
        <v>505</v>
      </c>
      <c r="G610" s="242"/>
      <c r="H610" s="244" t="s">
        <v>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199</v>
      </c>
      <c r="AU610" s="251" t="s">
        <v>85</v>
      </c>
      <c r="AV610" s="13" t="s">
        <v>83</v>
      </c>
      <c r="AW610" s="13" t="s">
        <v>32</v>
      </c>
      <c r="AX610" s="13" t="s">
        <v>76</v>
      </c>
      <c r="AY610" s="251" t="s">
        <v>191</v>
      </c>
    </row>
    <row r="611" s="14" customFormat="1">
      <c r="A611" s="14"/>
      <c r="B611" s="252"/>
      <c r="C611" s="253"/>
      <c r="D611" s="243" t="s">
        <v>199</v>
      </c>
      <c r="E611" s="254" t="s">
        <v>1</v>
      </c>
      <c r="F611" s="255" t="s">
        <v>119</v>
      </c>
      <c r="G611" s="253"/>
      <c r="H611" s="256">
        <v>8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199</v>
      </c>
      <c r="AU611" s="262" t="s">
        <v>85</v>
      </c>
      <c r="AV611" s="14" t="s">
        <v>85</v>
      </c>
      <c r="AW611" s="14" t="s">
        <v>32</v>
      </c>
      <c r="AX611" s="14" t="s">
        <v>83</v>
      </c>
      <c r="AY611" s="262" t="s">
        <v>191</v>
      </c>
    </row>
    <row r="612" s="2" customFormat="1" ht="24.15" customHeight="1">
      <c r="A612" s="39"/>
      <c r="B612" s="40"/>
      <c r="C612" s="228" t="s">
        <v>884</v>
      </c>
      <c r="D612" s="228" t="s">
        <v>193</v>
      </c>
      <c r="E612" s="229" t="s">
        <v>885</v>
      </c>
      <c r="F612" s="230" t="s">
        <v>886</v>
      </c>
      <c r="G612" s="231" t="s">
        <v>213</v>
      </c>
      <c r="H612" s="232">
        <v>14</v>
      </c>
      <c r="I612" s="233"/>
      <c r="J612" s="234">
        <f>ROUND(I612*H612,2)</f>
        <v>0</v>
      </c>
      <c r="K612" s="230" t="s">
        <v>197</v>
      </c>
      <c r="L612" s="45"/>
      <c r="M612" s="235" t="s">
        <v>1</v>
      </c>
      <c r="N612" s="236" t="s">
        <v>41</v>
      </c>
      <c r="O612" s="92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158</v>
      </c>
      <c r="AT612" s="239" t="s">
        <v>193</v>
      </c>
      <c r="AU612" s="239" t="s">
        <v>85</v>
      </c>
      <c r="AY612" s="18" t="s">
        <v>191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83</v>
      </c>
      <c r="BK612" s="240">
        <f>ROUND(I612*H612,2)</f>
        <v>0</v>
      </c>
      <c r="BL612" s="18" t="s">
        <v>158</v>
      </c>
      <c r="BM612" s="239" t="s">
        <v>887</v>
      </c>
    </row>
    <row r="613" s="13" customFormat="1">
      <c r="A613" s="13"/>
      <c r="B613" s="241"/>
      <c r="C613" s="242"/>
      <c r="D613" s="243" t="s">
        <v>199</v>
      </c>
      <c r="E613" s="244" t="s">
        <v>1</v>
      </c>
      <c r="F613" s="245" t="s">
        <v>505</v>
      </c>
      <c r="G613" s="242"/>
      <c r="H613" s="244" t="s">
        <v>1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199</v>
      </c>
      <c r="AU613" s="251" t="s">
        <v>85</v>
      </c>
      <c r="AV613" s="13" t="s">
        <v>83</v>
      </c>
      <c r="AW613" s="13" t="s">
        <v>32</v>
      </c>
      <c r="AX613" s="13" t="s">
        <v>76</v>
      </c>
      <c r="AY613" s="251" t="s">
        <v>191</v>
      </c>
    </row>
    <row r="614" s="14" customFormat="1">
      <c r="A614" s="14"/>
      <c r="B614" s="252"/>
      <c r="C614" s="253"/>
      <c r="D614" s="243" t="s">
        <v>199</v>
      </c>
      <c r="E614" s="254" t="s">
        <v>1</v>
      </c>
      <c r="F614" s="255" t="s">
        <v>888</v>
      </c>
      <c r="G614" s="253"/>
      <c r="H614" s="256">
        <v>14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2" t="s">
        <v>199</v>
      </c>
      <c r="AU614" s="262" t="s">
        <v>85</v>
      </c>
      <c r="AV614" s="14" t="s">
        <v>85</v>
      </c>
      <c r="AW614" s="14" t="s">
        <v>32</v>
      </c>
      <c r="AX614" s="14" t="s">
        <v>83</v>
      </c>
      <c r="AY614" s="262" t="s">
        <v>191</v>
      </c>
    </row>
    <row r="615" s="2" customFormat="1" ht="24.15" customHeight="1">
      <c r="A615" s="39"/>
      <c r="B615" s="40"/>
      <c r="C615" s="228" t="s">
        <v>889</v>
      </c>
      <c r="D615" s="228" t="s">
        <v>193</v>
      </c>
      <c r="E615" s="229" t="s">
        <v>890</v>
      </c>
      <c r="F615" s="230" t="s">
        <v>891</v>
      </c>
      <c r="G615" s="231" t="s">
        <v>213</v>
      </c>
      <c r="H615" s="232">
        <v>22</v>
      </c>
      <c r="I615" s="233"/>
      <c r="J615" s="234">
        <f>ROUND(I615*H615,2)</f>
        <v>0</v>
      </c>
      <c r="K615" s="230" t="s">
        <v>197</v>
      </c>
      <c r="L615" s="45"/>
      <c r="M615" s="235" t="s">
        <v>1</v>
      </c>
      <c r="N615" s="236" t="s">
        <v>41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158</v>
      </c>
      <c r="AT615" s="239" t="s">
        <v>193</v>
      </c>
      <c r="AU615" s="239" t="s">
        <v>85</v>
      </c>
      <c r="AY615" s="18" t="s">
        <v>191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83</v>
      </c>
      <c r="BK615" s="240">
        <f>ROUND(I615*H615,2)</f>
        <v>0</v>
      </c>
      <c r="BL615" s="18" t="s">
        <v>158</v>
      </c>
      <c r="BM615" s="239" t="s">
        <v>892</v>
      </c>
    </row>
    <row r="616" s="13" customFormat="1">
      <c r="A616" s="13"/>
      <c r="B616" s="241"/>
      <c r="C616" s="242"/>
      <c r="D616" s="243" t="s">
        <v>199</v>
      </c>
      <c r="E616" s="244" t="s">
        <v>1</v>
      </c>
      <c r="F616" s="245" t="s">
        <v>473</v>
      </c>
      <c r="G616" s="242"/>
      <c r="H616" s="244" t="s">
        <v>1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199</v>
      </c>
      <c r="AU616" s="251" t="s">
        <v>85</v>
      </c>
      <c r="AV616" s="13" t="s">
        <v>83</v>
      </c>
      <c r="AW616" s="13" t="s">
        <v>32</v>
      </c>
      <c r="AX616" s="13" t="s">
        <v>76</v>
      </c>
      <c r="AY616" s="251" t="s">
        <v>191</v>
      </c>
    </row>
    <row r="617" s="14" customFormat="1">
      <c r="A617" s="14"/>
      <c r="B617" s="252"/>
      <c r="C617" s="253"/>
      <c r="D617" s="243" t="s">
        <v>199</v>
      </c>
      <c r="E617" s="254" t="s">
        <v>1</v>
      </c>
      <c r="F617" s="255" t="s">
        <v>893</v>
      </c>
      <c r="G617" s="253"/>
      <c r="H617" s="256">
        <v>22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2" t="s">
        <v>199</v>
      </c>
      <c r="AU617" s="262" t="s">
        <v>85</v>
      </c>
      <c r="AV617" s="14" t="s">
        <v>85</v>
      </c>
      <c r="AW617" s="14" t="s">
        <v>32</v>
      </c>
      <c r="AX617" s="14" t="s">
        <v>83</v>
      </c>
      <c r="AY617" s="262" t="s">
        <v>191</v>
      </c>
    </row>
    <row r="618" s="2" customFormat="1" ht="24.15" customHeight="1">
      <c r="A618" s="39"/>
      <c r="B618" s="40"/>
      <c r="C618" s="228" t="s">
        <v>894</v>
      </c>
      <c r="D618" s="228" t="s">
        <v>193</v>
      </c>
      <c r="E618" s="229" t="s">
        <v>895</v>
      </c>
      <c r="F618" s="230" t="s">
        <v>896</v>
      </c>
      <c r="G618" s="231" t="s">
        <v>897</v>
      </c>
      <c r="H618" s="232">
        <v>2</v>
      </c>
      <c r="I618" s="233"/>
      <c r="J618" s="234">
        <f>ROUND(I618*H618,2)</f>
        <v>0</v>
      </c>
      <c r="K618" s="230" t="s">
        <v>197</v>
      </c>
      <c r="L618" s="45"/>
      <c r="M618" s="235" t="s">
        <v>1</v>
      </c>
      <c r="N618" s="236" t="s">
        <v>41</v>
      </c>
      <c r="O618" s="92"/>
      <c r="P618" s="237">
        <f>O618*H618</f>
        <v>0</v>
      </c>
      <c r="Q618" s="237">
        <v>0.45937</v>
      </c>
      <c r="R618" s="237">
        <f>Q618*H618</f>
        <v>0.91874</v>
      </c>
      <c r="S618" s="237">
        <v>0</v>
      </c>
      <c r="T618" s="23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158</v>
      </c>
      <c r="AT618" s="239" t="s">
        <v>193</v>
      </c>
      <c r="AU618" s="239" t="s">
        <v>85</v>
      </c>
      <c r="AY618" s="18" t="s">
        <v>191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83</v>
      </c>
      <c r="BK618" s="240">
        <f>ROUND(I618*H618,2)</f>
        <v>0</v>
      </c>
      <c r="BL618" s="18" t="s">
        <v>158</v>
      </c>
      <c r="BM618" s="239" t="s">
        <v>898</v>
      </c>
    </row>
    <row r="619" s="13" customFormat="1">
      <c r="A619" s="13"/>
      <c r="B619" s="241"/>
      <c r="C619" s="242"/>
      <c r="D619" s="243" t="s">
        <v>199</v>
      </c>
      <c r="E619" s="244" t="s">
        <v>1</v>
      </c>
      <c r="F619" s="245" t="s">
        <v>473</v>
      </c>
      <c r="G619" s="242"/>
      <c r="H619" s="244" t="s">
        <v>1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199</v>
      </c>
      <c r="AU619" s="251" t="s">
        <v>85</v>
      </c>
      <c r="AV619" s="13" t="s">
        <v>83</v>
      </c>
      <c r="AW619" s="13" t="s">
        <v>32</v>
      </c>
      <c r="AX619" s="13" t="s">
        <v>76</v>
      </c>
      <c r="AY619" s="251" t="s">
        <v>191</v>
      </c>
    </row>
    <row r="620" s="14" customFormat="1">
      <c r="A620" s="14"/>
      <c r="B620" s="252"/>
      <c r="C620" s="253"/>
      <c r="D620" s="243" t="s">
        <v>199</v>
      </c>
      <c r="E620" s="254" t="s">
        <v>1</v>
      </c>
      <c r="F620" s="255" t="s">
        <v>85</v>
      </c>
      <c r="G620" s="253"/>
      <c r="H620" s="256">
        <v>2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2" t="s">
        <v>199</v>
      </c>
      <c r="AU620" s="262" t="s">
        <v>85</v>
      </c>
      <c r="AV620" s="14" t="s">
        <v>85</v>
      </c>
      <c r="AW620" s="14" t="s">
        <v>32</v>
      </c>
      <c r="AX620" s="14" t="s">
        <v>83</v>
      </c>
      <c r="AY620" s="262" t="s">
        <v>191</v>
      </c>
    </row>
    <row r="621" s="2" customFormat="1" ht="24.15" customHeight="1">
      <c r="A621" s="39"/>
      <c r="B621" s="40"/>
      <c r="C621" s="228" t="s">
        <v>899</v>
      </c>
      <c r="D621" s="228" t="s">
        <v>193</v>
      </c>
      <c r="E621" s="229" t="s">
        <v>900</v>
      </c>
      <c r="F621" s="230" t="s">
        <v>901</v>
      </c>
      <c r="G621" s="231" t="s">
        <v>280</v>
      </c>
      <c r="H621" s="232">
        <v>4.4800000000000004</v>
      </c>
      <c r="I621" s="233"/>
      <c r="J621" s="234">
        <f>ROUND(I621*H621,2)</f>
        <v>0</v>
      </c>
      <c r="K621" s="230" t="s">
        <v>197</v>
      </c>
      <c r="L621" s="45"/>
      <c r="M621" s="235" t="s">
        <v>1</v>
      </c>
      <c r="N621" s="236" t="s">
        <v>41</v>
      </c>
      <c r="O621" s="92"/>
      <c r="P621" s="237">
        <f>O621*H621</f>
        <v>0</v>
      </c>
      <c r="Q621" s="237">
        <v>0</v>
      </c>
      <c r="R621" s="237">
        <f>Q621*H621</f>
        <v>0</v>
      </c>
      <c r="S621" s="237">
        <v>0.55000000000000004</v>
      </c>
      <c r="T621" s="238">
        <f>S621*H621</f>
        <v>2.4640000000000004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158</v>
      </c>
      <c r="AT621" s="239" t="s">
        <v>193</v>
      </c>
      <c r="AU621" s="239" t="s">
        <v>85</v>
      </c>
      <c r="AY621" s="18" t="s">
        <v>191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83</v>
      </c>
      <c r="BK621" s="240">
        <f>ROUND(I621*H621,2)</f>
        <v>0</v>
      </c>
      <c r="BL621" s="18" t="s">
        <v>158</v>
      </c>
      <c r="BM621" s="239" t="s">
        <v>902</v>
      </c>
    </row>
    <row r="622" s="13" customFormat="1">
      <c r="A622" s="13"/>
      <c r="B622" s="241"/>
      <c r="C622" s="242"/>
      <c r="D622" s="243" t="s">
        <v>199</v>
      </c>
      <c r="E622" s="244" t="s">
        <v>1</v>
      </c>
      <c r="F622" s="245" t="s">
        <v>200</v>
      </c>
      <c r="G622" s="242"/>
      <c r="H622" s="244" t="s">
        <v>1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1" t="s">
        <v>199</v>
      </c>
      <c r="AU622" s="251" t="s">
        <v>85</v>
      </c>
      <c r="AV622" s="13" t="s">
        <v>83</v>
      </c>
      <c r="AW622" s="13" t="s">
        <v>32</v>
      </c>
      <c r="AX622" s="13" t="s">
        <v>76</v>
      </c>
      <c r="AY622" s="251" t="s">
        <v>191</v>
      </c>
    </row>
    <row r="623" s="14" customFormat="1">
      <c r="A623" s="14"/>
      <c r="B623" s="252"/>
      <c r="C623" s="253"/>
      <c r="D623" s="243" t="s">
        <v>199</v>
      </c>
      <c r="E623" s="254" t="s">
        <v>1</v>
      </c>
      <c r="F623" s="255" t="s">
        <v>903</v>
      </c>
      <c r="G623" s="253"/>
      <c r="H623" s="256">
        <v>4.4800000000000004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2" t="s">
        <v>199</v>
      </c>
      <c r="AU623" s="262" t="s">
        <v>85</v>
      </c>
      <c r="AV623" s="14" t="s">
        <v>85</v>
      </c>
      <c r="AW623" s="14" t="s">
        <v>32</v>
      </c>
      <c r="AX623" s="14" t="s">
        <v>83</v>
      </c>
      <c r="AY623" s="262" t="s">
        <v>191</v>
      </c>
    </row>
    <row r="624" s="2" customFormat="1" ht="24.15" customHeight="1">
      <c r="A624" s="39"/>
      <c r="B624" s="40"/>
      <c r="C624" s="228" t="s">
        <v>904</v>
      </c>
      <c r="D624" s="228" t="s">
        <v>193</v>
      </c>
      <c r="E624" s="229" t="s">
        <v>905</v>
      </c>
      <c r="F624" s="230" t="s">
        <v>906</v>
      </c>
      <c r="G624" s="231" t="s">
        <v>503</v>
      </c>
      <c r="H624" s="232">
        <v>1</v>
      </c>
      <c r="I624" s="233"/>
      <c r="J624" s="234">
        <f>ROUND(I624*H624,2)</f>
        <v>0</v>
      </c>
      <c r="K624" s="230" t="s">
        <v>197</v>
      </c>
      <c r="L624" s="45"/>
      <c r="M624" s="235" t="s">
        <v>1</v>
      </c>
      <c r="N624" s="236" t="s">
        <v>41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0.10000000000000001</v>
      </c>
      <c r="T624" s="238">
        <f>S624*H624</f>
        <v>0.10000000000000001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158</v>
      </c>
      <c r="AT624" s="239" t="s">
        <v>193</v>
      </c>
      <c r="AU624" s="239" t="s">
        <v>85</v>
      </c>
      <c r="AY624" s="18" t="s">
        <v>191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83</v>
      </c>
      <c r="BK624" s="240">
        <f>ROUND(I624*H624,2)</f>
        <v>0</v>
      </c>
      <c r="BL624" s="18" t="s">
        <v>158</v>
      </c>
      <c r="BM624" s="239" t="s">
        <v>907</v>
      </c>
    </row>
    <row r="625" s="13" customFormat="1">
      <c r="A625" s="13"/>
      <c r="B625" s="241"/>
      <c r="C625" s="242"/>
      <c r="D625" s="243" t="s">
        <v>199</v>
      </c>
      <c r="E625" s="244" t="s">
        <v>1</v>
      </c>
      <c r="F625" s="245" t="s">
        <v>200</v>
      </c>
      <c r="G625" s="242"/>
      <c r="H625" s="244" t="s">
        <v>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199</v>
      </c>
      <c r="AU625" s="251" t="s">
        <v>85</v>
      </c>
      <c r="AV625" s="13" t="s">
        <v>83</v>
      </c>
      <c r="AW625" s="13" t="s">
        <v>32</v>
      </c>
      <c r="AX625" s="13" t="s">
        <v>76</v>
      </c>
      <c r="AY625" s="251" t="s">
        <v>191</v>
      </c>
    </row>
    <row r="626" s="14" customFormat="1">
      <c r="A626" s="14"/>
      <c r="B626" s="252"/>
      <c r="C626" s="253"/>
      <c r="D626" s="243" t="s">
        <v>199</v>
      </c>
      <c r="E626" s="254" t="s">
        <v>1</v>
      </c>
      <c r="F626" s="255" t="s">
        <v>908</v>
      </c>
      <c r="G626" s="253"/>
      <c r="H626" s="256">
        <v>1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2" t="s">
        <v>199</v>
      </c>
      <c r="AU626" s="262" t="s">
        <v>85</v>
      </c>
      <c r="AV626" s="14" t="s">
        <v>85</v>
      </c>
      <c r="AW626" s="14" t="s">
        <v>32</v>
      </c>
      <c r="AX626" s="14" t="s">
        <v>83</v>
      </c>
      <c r="AY626" s="262" t="s">
        <v>191</v>
      </c>
    </row>
    <row r="627" s="2" customFormat="1" ht="24.15" customHeight="1">
      <c r="A627" s="39"/>
      <c r="B627" s="40"/>
      <c r="C627" s="228" t="s">
        <v>909</v>
      </c>
      <c r="D627" s="228" t="s">
        <v>193</v>
      </c>
      <c r="E627" s="229" t="s">
        <v>910</v>
      </c>
      <c r="F627" s="230" t="s">
        <v>911</v>
      </c>
      <c r="G627" s="231" t="s">
        <v>503</v>
      </c>
      <c r="H627" s="232">
        <v>12</v>
      </c>
      <c r="I627" s="233"/>
      <c r="J627" s="234">
        <f>ROUND(I627*H627,2)</f>
        <v>0</v>
      </c>
      <c r="K627" s="230" t="s">
        <v>197</v>
      </c>
      <c r="L627" s="45"/>
      <c r="M627" s="235" t="s">
        <v>1</v>
      </c>
      <c r="N627" s="236" t="s">
        <v>41</v>
      </c>
      <c r="O627" s="92"/>
      <c r="P627" s="237">
        <f>O627*H627</f>
        <v>0</v>
      </c>
      <c r="Q627" s="237">
        <v>0</v>
      </c>
      <c r="R627" s="237">
        <f>Q627*H627</f>
        <v>0</v>
      </c>
      <c r="S627" s="237">
        <v>0.050000000000000003</v>
      </c>
      <c r="T627" s="238">
        <f>S627*H627</f>
        <v>0.60000000000000009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158</v>
      </c>
      <c r="AT627" s="239" t="s">
        <v>193</v>
      </c>
      <c r="AU627" s="239" t="s">
        <v>85</v>
      </c>
      <c r="AY627" s="18" t="s">
        <v>191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83</v>
      </c>
      <c r="BK627" s="240">
        <f>ROUND(I627*H627,2)</f>
        <v>0</v>
      </c>
      <c r="BL627" s="18" t="s">
        <v>158</v>
      </c>
      <c r="BM627" s="239" t="s">
        <v>912</v>
      </c>
    </row>
    <row r="628" s="13" customFormat="1">
      <c r="A628" s="13"/>
      <c r="B628" s="241"/>
      <c r="C628" s="242"/>
      <c r="D628" s="243" t="s">
        <v>199</v>
      </c>
      <c r="E628" s="244" t="s">
        <v>1</v>
      </c>
      <c r="F628" s="245" t="s">
        <v>200</v>
      </c>
      <c r="G628" s="242"/>
      <c r="H628" s="244" t="s">
        <v>1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199</v>
      </c>
      <c r="AU628" s="251" t="s">
        <v>85</v>
      </c>
      <c r="AV628" s="13" t="s">
        <v>83</v>
      </c>
      <c r="AW628" s="13" t="s">
        <v>32</v>
      </c>
      <c r="AX628" s="13" t="s">
        <v>76</v>
      </c>
      <c r="AY628" s="251" t="s">
        <v>191</v>
      </c>
    </row>
    <row r="629" s="14" customFormat="1">
      <c r="A629" s="14"/>
      <c r="B629" s="252"/>
      <c r="C629" s="253"/>
      <c r="D629" s="243" t="s">
        <v>199</v>
      </c>
      <c r="E629" s="254" t="s">
        <v>1</v>
      </c>
      <c r="F629" s="255" t="s">
        <v>913</v>
      </c>
      <c r="G629" s="253"/>
      <c r="H629" s="256">
        <v>2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2" t="s">
        <v>199</v>
      </c>
      <c r="AU629" s="262" t="s">
        <v>85</v>
      </c>
      <c r="AV629" s="14" t="s">
        <v>85</v>
      </c>
      <c r="AW629" s="14" t="s">
        <v>32</v>
      </c>
      <c r="AX629" s="14" t="s">
        <v>76</v>
      </c>
      <c r="AY629" s="262" t="s">
        <v>191</v>
      </c>
    </row>
    <row r="630" s="14" customFormat="1">
      <c r="A630" s="14"/>
      <c r="B630" s="252"/>
      <c r="C630" s="253"/>
      <c r="D630" s="243" t="s">
        <v>199</v>
      </c>
      <c r="E630" s="254" t="s">
        <v>1</v>
      </c>
      <c r="F630" s="255" t="s">
        <v>914</v>
      </c>
      <c r="G630" s="253"/>
      <c r="H630" s="256">
        <v>10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199</v>
      </c>
      <c r="AU630" s="262" t="s">
        <v>85</v>
      </c>
      <c r="AV630" s="14" t="s">
        <v>85</v>
      </c>
      <c r="AW630" s="14" t="s">
        <v>32</v>
      </c>
      <c r="AX630" s="14" t="s">
        <v>76</v>
      </c>
      <c r="AY630" s="262" t="s">
        <v>191</v>
      </c>
    </row>
    <row r="631" s="15" customFormat="1">
      <c r="A631" s="15"/>
      <c r="B631" s="263"/>
      <c r="C631" s="264"/>
      <c r="D631" s="243" t="s">
        <v>199</v>
      </c>
      <c r="E631" s="265" t="s">
        <v>1</v>
      </c>
      <c r="F631" s="266" t="s">
        <v>145</v>
      </c>
      <c r="G631" s="264"/>
      <c r="H631" s="267">
        <v>12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3" t="s">
        <v>199</v>
      </c>
      <c r="AU631" s="273" t="s">
        <v>85</v>
      </c>
      <c r="AV631" s="15" t="s">
        <v>158</v>
      </c>
      <c r="AW631" s="15" t="s">
        <v>32</v>
      </c>
      <c r="AX631" s="15" t="s">
        <v>83</v>
      </c>
      <c r="AY631" s="273" t="s">
        <v>191</v>
      </c>
    </row>
    <row r="632" s="2" customFormat="1" ht="21.75" customHeight="1">
      <c r="A632" s="39"/>
      <c r="B632" s="40"/>
      <c r="C632" s="228" t="s">
        <v>915</v>
      </c>
      <c r="D632" s="228" t="s">
        <v>193</v>
      </c>
      <c r="E632" s="229" t="s">
        <v>916</v>
      </c>
      <c r="F632" s="230" t="s">
        <v>917</v>
      </c>
      <c r="G632" s="231" t="s">
        <v>503</v>
      </c>
      <c r="H632" s="232">
        <v>2</v>
      </c>
      <c r="I632" s="233"/>
      <c r="J632" s="234">
        <f>ROUND(I632*H632,2)</f>
        <v>0</v>
      </c>
      <c r="K632" s="230" t="s">
        <v>197</v>
      </c>
      <c r="L632" s="45"/>
      <c r="M632" s="235" t="s">
        <v>1</v>
      </c>
      <c r="N632" s="236" t="s">
        <v>41</v>
      </c>
      <c r="O632" s="92"/>
      <c r="P632" s="237">
        <f>O632*H632</f>
        <v>0</v>
      </c>
      <c r="Q632" s="237">
        <v>0</v>
      </c>
      <c r="R632" s="237">
        <f>Q632*H632</f>
        <v>0</v>
      </c>
      <c r="S632" s="237">
        <v>0.033000000000000002</v>
      </c>
      <c r="T632" s="238">
        <f>S632*H632</f>
        <v>0.066000000000000003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158</v>
      </c>
      <c r="AT632" s="239" t="s">
        <v>193</v>
      </c>
      <c r="AU632" s="239" t="s">
        <v>85</v>
      </c>
      <c r="AY632" s="18" t="s">
        <v>191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83</v>
      </c>
      <c r="BK632" s="240">
        <f>ROUND(I632*H632,2)</f>
        <v>0</v>
      </c>
      <c r="BL632" s="18" t="s">
        <v>158</v>
      </c>
      <c r="BM632" s="239" t="s">
        <v>918</v>
      </c>
    </row>
    <row r="633" s="13" customFormat="1">
      <c r="A633" s="13"/>
      <c r="B633" s="241"/>
      <c r="C633" s="242"/>
      <c r="D633" s="243" t="s">
        <v>199</v>
      </c>
      <c r="E633" s="244" t="s">
        <v>1</v>
      </c>
      <c r="F633" s="245" t="s">
        <v>505</v>
      </c>
      <c r="G633" s="242"/>
      <c r="H633" s="244" t="s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199</v>
      </c>
      <c r="AU633" s="251" t="s">
        <v>85</v>
      </c>
      <c r="AV633" s="13" t="s">
        <v>83</v>
      </c>
      <c r="AW633" s="13" t="s">
        <v>32</v>
      </c>
      <c r="AX633" s="13" t="s">
        <v>76</v>
      </c>
      <c r="AY633" s="251" t="s">
        <v>191</v>
      </c>
    </row>
    <row r="634" s="14" customFormat="1">
      <c r="A634" s="14"/>
      <c r="B634" s="252"/>
      <c r="C634" s="253"/>
      <c r="D634" s="243" t="s">
        <v>199</v>
      </c>
      <c r="E634" s="254" t="s">
        <v>1</v>
      </c>
      <c r="F634" s="255" t="s">
        <v>919</v>
      </c>
      <c r="G634" s="253"/>
      <c r="H634" s="256">
        <v>2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2" t="s">
        <v>199</v>
      </c>
      <c r="AU634" s="262" t="s">
        <v>85</v>
      </c>
      <c r="AV634" s="14" t="s">
        <v>85</v>
      </c>
      <c r="AW634" s="14" t="s">
        <v>32</v>
      </c>
      <c r="AX634" s="14" t="s">
        <v>83</v>
      </c>
      <c r="AY634" s="262" t="s">
        <v>191</v>
      </c>
    </row>
    <row r="635" s="2" customFormat="1" ht="24.15" customHeight="1">
      <c r="A635" s="39"/>
      <c r="B635" s="40"/>
      <c r="C635" s="228" t="s">
        <v>920</v>
      </c>
      <c r="D635" s="228" t="s">
        <v>193</v>
      </c>
      <c r="E635" s="229" t="s">
        <v>921</v>
      </c>
      <c r="F635" s="230" t="s">
        <v>922</v>
      </c>
      <c r="G635" s="231" t="s">
        <v>503</v>
      </c>
      <c r="H635" s="232">
        <v>1</v>
      </c>
      <c r="I635" s="233"/>
      <c r="J635" s="234">
        <f>ROUND(I635*H635,2)</f>
        <v>0</v>
      </c>
      <c r="K635" s="230" t="s">
        <v>197</v>
      </c>
      <c r="L635" s="45"/>
      <c r="M635" s="235" t="s">
        <v>1</v>
      </c>
      <c r="N635" s="236" t="s">
        <v>41</v>
      </c>
      <c r="O635" s="92"/>
      <c r="P635" s="237">
        <f>O635*H635</f>
        <v>0</v>
      </c>
      <c r="Q635" s="237">
        <v>0</v>
      </c>
      <c r="R635" s="237">
        <f>Q635*H635</f>
        <v>0</v>
      </c>
      <c r="S635" s="237">
        <v>0.049619999999999997</v>
      </c>
      <c r="T635" s="238">
        <f>S635*H635</f>
        <v>0.049619999999999997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265</v>
      </c>
      <c r="AT635" s="239" t="s">
        <v>193</v>
      </c>
      <c r="AU635" s="239" t="s">
        <v>85</v>
      </c>
      <c r="AY635" s="18" t="s">
        <v>191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83</v>
      </c>
      <c r="BK635" s="240">
        <f>ROUND(I635*H635,2)</f>
        <v>0</v>
      </c>
      <c r="BL635" s="18" t="s">
        <v>265</v>
      </c>
      <c r="BM635" s="239" t="s">
        <v>923</v>
      </c>
    </row>
    <row r="636" s="13" customFormat="1">
      <c r="A636" s="13"/>
      <c r="B636" s="241"/>
      <c r="C636" s="242"/>
      <c r="D636" s="243" t="s">
        <v>199</v>
      </c>
      <c r="E636" s="244" t="s">
        <v>1</v>
      </c>
      <c r="F636" s="245" t="s">
        <v>580</v>
      </c>
      <c r="G636" s="242"/>
      <c r="H636" s="244" t="s">
        <v>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199</v>
      </c>
      <c r="AU636" s="251" t="s">
        <v>85</v>
      </c>
      <c r="AV636" s="13" t="s">
        <v>83</v>
      </c>
      <c r="AW636" s="13" t="s">
        <v>32</v>
      </c>
      <c r="AX636" s="13" t="s">
        <v>76</v>
      </c>
      <c r="AY636" s="251" t="s">
        <v>191</v>
      </c>
    </row>
    <row r="637" s="14" customFormat="1">
      <c r="A637" s="14"/>
      <c r="B637" s="252"/>
      <c r="C637" s="253"/>
      <c r="D637" s="243" t="s">
        <v>199</v>
      </c>
      <c r="E637" s="254" t="s">
        <v>1</v>
      </c>
      <c r="F637" s="255" t="s">
        <v>83</v>
      </c>
      <c r="G637" s="253"/>
      <c r="H637" s="256">
        <v>1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2" t="s">
        <v>199</v>
      </c>
      <c r="AU637" s="262" t="s">
        <v>85</v>
      </c>
      <c r="AV637" s="14" t="s">
        <v>85</v>
      </c>
      <c r="AW637" s="14" t="s">
        <v>32</v>
      </c>
      <c r="AX637" s="14" t="s">
        <v>83</v>
      </c>
      <c r="AY637" s="262" t="s">
        <v>191</v>
      </c>
    </row>
    <row r="638" s="2" customFormat="1" ht="16.5" customHeight="1">
      <c r="A638" s="39"/>
      <c r="B638" s="40"/>
      <c r="C638" s="228" t="s">
        <v>924</v>
      </c>
      <c r="D638" s="228" t="s">
        <v>193</v>
      </c>
      <c r="E638" s="229" t="s">
        <v>925</v>
      </c>
      <c r="F638" s="230" t="s">
        <v>926</v>
      </c>
      <c r="G638" s="231" t="s">
        <v>503</v>
      </c>
      <c r="H638" s="232">
        <v>8</v>
      </c>
      <c r="I638" s="233"/>
      <c r="J638" s="234">
        <f>ROUND(I638*H638,2)</f>
        <v>0</v>
      </c>
      <c r="K638" s="230" t="s">
        <v>197</v>
      </c>
      <c r="L638" s="45"/>
      <c r="M638" s="235" t="s">
        <v>1</v>
      </c>
      <c r="N638" s="236" t="s">
        <v>41</v>
      </c>
      <c r="O638" s="92"/>
      <c r="P638" s="237">
        <f>O638*H638</f>
        <v>0</v>
      </c>
      <c r="Q638" s="237">
        <v>0.00031</v>
      </c>
      <c r="R638" s="237">
        <f>Q638*H638</f>
        <v>0.00248</v>
      </c>
      <c r="S638" s="237">
        <v>0</v>
      </c>
      <c r="T638" s="23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158</v>
      </c>
      <c r="AT638" s="239" t="s">
        <v>193</v>
      </c>
      <c r="AU638" s="239" t="s">
        <v>85</v>
      </c>
      <c r="AY638" s="18" t="s">
        <v>191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83</v>
      </c>
      <c r="BK638" s="240">
        <f>ROUND(I638*H638,2)</f>
        <v>0</v>
      </c>
      <c r="BL638" s="18" t="s">
        <v>158</v>
      </c>
      <c r="BM638" s="239" t="s">
        <v>927</v>
      </c>
    </row>
    <row r="639" s="13" customFormat="1">
      <c r="A639" s="13"/>
      <c r="B639" s="241"/>
      <c r="C639" s="242"/>
      <c r="D639" s="243" t="s">
        <v>199</v>
      </c>
      <c r="E639" s="244" t="s">
        <v>1</v>
      </c>
      <c r="F639" s="245" t="s">
        <v>580</v>
      </c>
      <c r="G639" s="242"/>
      <c r="H639" s="244" t="s">
        <v>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1" t="s">
        <v>199</v>
      </c>
      <c r="AU639" s="251" t="s">
        <v>85</v>
      </c>
      <c r="AV639" s="13" t="s">
        <v>83</v>
      </c>
      <c r="AW639" s="13" t="s">
        <v>32</v>
      </c>
      <c r="AX639" s="13" t="s">
        <v>76</v>
      </c>
      <c r="AY639" s="251" t="s">
        <v>191</v>
      </c>
    </row>
    <row r="640" s="14" customFormat="1">
      <c r="A640" s="14"/>
      <c r="B640" s="252"/>
      <c r="C640" s="253"/>
      <c r="D640" s="243" t="s">
        <v>199</v>
      </c>
      <c r="E640" s="254" t="s">
        <v>1</v>
      </c>
      <c r="F640" s="255" t="s">
        <v>119</v>
      </c>
      <c r="G640" s="253"/>
      <c r="H640" s="256">
        <v>8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199</v>
      </c>
      <c r="AU640" s="262" t="s">
        <v>85</v>
      </c>
      <c r="AV640" s="14" t="s">
        <v>85</v>
      </c>
      <c r="AW640" s="14" t="s">
        <v>32</v>
      </c>
      <c r="AX640" s="14" t="s">
        <v>83</v>
      </c>
      <c r="AY640" s="262" t="s">
        <v>191</v>
      </c>
    </row>
    <row r="641" s="2" customFormat="1" ht="24.15" customHeight="1">
      <c r="A641" s="39"/>
      <c r="B641" s="40"/>
      <c r="C641" s="228" t="s">
        <v>928</v>
      </c>
      <c r="D641" s="228" t="s">
        <v>193</v>
      </c>
      <c r="E641" s="229" t="s">
        <v>929</v>
      </c>
      <c r="F641" s="230" t="s">
        <v>930</v>
      </c>
      <c r="G641" s="231" t="s">
        <v>503</v>
      </c>
      <c r="H641" s="232">
        <v>4</v>
      </c>
      <c r="I641" s="233"/>
      <c r="J641" s="234">
        <f>ROUND(I641*H641,2)</f>
        <v>0</v>
      </c>
      <c r="K641" s="230" t="s">
        <v>197</v>
      </c>
      <c r="L641" s="45"/>
      <c r="M641" s="235" t="s">
        <v>1</v>
      </c>
      <c r="N641" s="236" t="s">
        <v>41</v>
      </c>
      <c r="O641" s="92"/>
      <c r="P641" s="237">
        <f>O641*H641</f>
        <v>0</v>
      </c>
      <c r="Q641" s="237">
        <v>0.00016000000000000001</v>
      </c>
      <c r="R641" s="237">
        <f>Q641*H641</f>
        <v>0.00064000000000000005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158</v>
      </c>
      <c r="AT641" s="239" t="s">
        <v>193</v>
      </c>
      <c r="AU641" s="239" t="s">
        <v>85</v>
      </c>
      <c r="AY641" s="18" t="s">
        <v>191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83</v>
      </c>
      <c r="BK641" s="240">
        <f>ROUND(I641*H641,2)</f>
        <v>0</v>
      </c>
      <c r="BL641" s="18" t="s">
        <v>158</v>
      </c>
      <c r="BM641" s="239" t="s">
        <v>931</v>
      </c>
    </row>
    <row r="642" s="13" customFormat="1">
      <c r="A642" s="13"/>
      <c r="B642" s="241"/>
      <c r="C642" s="242"/>
      <c r="D642" s="243" t="s">
        <v>199</v>
      </c>
      <c r="E642" s="244" t="s">
        <v>1</v>
      </c>
      <c r="F642" s="245" t="s">
        <v>580</v>
      </c>
      <c r="G642" s="242"/>
      <c r="H642" s="244" t="s">
        <v>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199</v>
      </c>
      <c r="AU642" s="251" t="s">
        <v>85</v>
      </c>
      <c r="AV642" s="13" t="s">
        <v>83</v>
      </c>
      <c r="AW642" s="13" t="s">
        <v>32</v>
      </c>
      <c r="AX642" s="13" t="s">
        <v>76</v>
      </c>
      <c r="AY642" s="251" t="s">
        <v>191</v>
      </c>
    </row>
    <row r="643" s="14" customFormat="1">
      <c r="A643" s="14"/>
      <c r="B643" s="252"/>
      <c r="C643" s="253"/>
      <c r="D643" s="243" t="s">
        <v>199</v>
      </c>
      <c r="E643" s="254" t="s">
        <v>1</v>
      </c>
      <c r="F643" s="255" t="s">
        <v>158</v>
      </c>
      <c r="G643" s="253"/>
      <c r="H643" s="256">
        <v>4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2" t="s">
        <v>199</v>
      </c>
      <c r="AU643" s="262" t="s">
        <v>85</v>
      </c>
      <c r="AV643" s="14" t="s">
        <v>85</v>
      </c>
      <c r="AW643" s="14" t="s">
        <v>32</v>
      </c>
      <c r="AX643" s="14" t="s">
        <v>83</v>
      </c>
      <c r="AY643" s="262" t="s">
        <v>191</v>
      </c>
    </row>
    <row r="644" s="2" customFormat="1" ht="16.5" customHeight="1">
      <c r="A644" s="39"/>
      <c r="B644" s="40"/>
      <c r="C644" s="285" t="s">
        <v>932</v>
      </c>
      <c r="D644" s="285" t="s">
        <v>448</v>
      </c>
      <c r="E644" s="286" t="s">
        <v>933</v>
      </c>
      <c r="F644" s="287" t="s">
        <v>934</v>
      </c>
      <c r="G644" s="288" t="s">
        <v>503</v>
      </c>
      <c r="H644" s="289">
        <v>2</v>
      </c>
      <c r="I644" s="290"/>
      <c r="J644" s="291">
        <f>ROUND(I644*H644,2)</f>
        <v>0</v>
      </c>
      <c r="K644" s="287" t="s">
        <v>1</v>
      </c>
      <c r="L644" s="292"/>
      <c r="M644" s="293" t="s">
        <v>1</v>
      </c>
      <c r="N644" s="294" t="s">
        <v>41</v>
      </c>
      <c r="O644" s="92"/>
      <c r="P644" s="237">
        <f>O644*H644</f>
        <v>0</v>
      </c>
      <c r="Q644" s="237">
        <v>0.002</v>
      </c>
      <c r="R644" s="237">
        <f>Q644*H644</f>
        <v>0.0040000000000000001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119</v>
      </c>
      <c r="AT644" s="239" t="s">
        <v>448</v>
      </c>
      <c r="AU644" s="239" t="s">
        <v>85</v>
      </c>
      <c r="AY644" s="18" t="s">
        <v>191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83</v>
      </c>
      <c r="BK644" s="240">
        <f>ROUND(I644*H644,2)</f>
        <v>0</v>
      </c>
      <c r="BL644" s="18" t="s">
        <v>158</v>
      </c>
      <c r="BM644" s="239" t="s">
        <v>935</v>
      </c>
    </row>
    <row r="645" s="13" customFormat="1">
      <c r="A645" s="13"/>
      <c r="B645" s="241"/>
      <c r="C645" s="242"/>
      <c r="D645" s="243" t="s">
        <v>199</v>
      </c>
      <c r="E645" s="244" t="s">
        <v>1</v>
      </c>
      <c r="F645" s="245" t="s">
        <v>580</v>
      </c>
      <c r="G645" s="242"/>
      <c r="H645" s="244" t="s">
        <v>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199</v>
      </c>
      <c r="AU645" s="251" t="s">
        <v>85</v>
      </c>
      <c r="AV645" s="13" t="s">
        <v>83</v>
      </c>
      <c r="AW645" s="13" t="s">
        <v>32</v>
      </c>
      <c r="AX645" s="13" t="s">
        <v>76</v>
      </c>
      <c r="AY645" s="251" t="s">
        <v>191</v>
      </c>
    </row>
    <row r="646" s="14" customFormat="1">
      <c r="A646" s="14"/>
      <c r="B646" s="252"/>
      <c r="C646" s="253"/>
      <c r="D646" s="243" t="s">
        <v>199</v>
      </c>
      <c r="E646" s="254" t="s">
        <v>1</v>
      </c>
      <c r="F646" s="255" t="s">
        <v>85</v>
      </c>
      <c r="G646" s="253"/>
      <c r="H646" s="256">
        <v>2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199</v>
      </c>
      <c r="AU646" s="262" t="s">
        <v>85</v>
      </c>
      <c r="AV646" s="14" t="s">
        <v>85</v>
      </c>
      <c r="AW646" s="14" t="s">
        <v>32</v>
      </c>
      <c r="AX646" s="14" t="s">
        <v>83</v>
      </c>
      <c r="AY646" s="262" t="s">
        <v>191</v>
      </c>
    </row>
    <row r="647" s="2" customFormat="1" ht="16.5" customHeight="1">
      <c r="A647" s="39"/>
      <c r="B647" s="40"/>
      <c r="C647" s="228" t="s">
        <v>936</v>
      </c>
      <c r="D647" s="228" t="s">
        <v>193</v>
      </c>
      <c r="E647" s="229" t="s">
        <v>937</v>
      </c>
      <c r="F647" s="230" t="s">
        <v>938</v>
      </c>
      <c r="G647" s="231" t="s">
        <v>448</v>
      </c>
      <c r="H647" s="232">
        <v>36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41</v>
      </c>
      <c r="O647" s="92"/>
      <c r="P647" s="237">
        <f>O647*H647</f>
        <v>0</v>
      </c>
      <c r="Q647" s="237">
        <v>2.0000000000000002E-05</v>
      </c>
      <c r="R647" s="237">
        <f>Q647*H647</f>
        <v>0.00072000000000000005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158</v>
      </c>
      <c r="AT647" s="239" t="s">
        <v>193</v>
      </c>
      <c r="AU647" s="239" t="s">
        <v>85</v>
      </c>
      <c r="AY647" s="18" t="s">
        <v>191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83</v>
      </c>
      <c r="BK647" s="240">
        <f>ROUND(I647*H647,2)</f>
        <v>0</v>
      </c>
      <c r="BL647" s="18" t="s">
        <v>158</v>
      </c>
      <c r="BM647" s="239" t="s">
        <v>939</v>
      </c>
    </row>
    <row r="648" s="13" customFormat="1">
      <c r="A648" s="13"/>
      <c r="B648" s="241"/>
      <c r="C648" s="242"/>
      <c r="D648" s="243" t="s">
        <v>199</v>
      </c>
      <c r="E648" s="244" t="s">
        <v>1</v>
      </c>
      <c r="F648" s="245" t="s">
        <v>530</v>
      </c>
      <c r="G648" s="242"/>
      <c r="H648" s="244" t="s">
        <v>1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1" t="s">
        <v>199</v>
      </c>
      <c r="AU648" s="251" t="s">
        <v>85</v>
      </c>
      <c r="AV648" s="13" t="s">
        <v>83</v>
      </c>
      <c r="AW648" s="13" t="s">
        <v>32</v>
      </c>
      <c r="AX648" s="13" t="s">
        <v>76</v>
      </c>
      <c r="AY648" s="251" t="s">
        <v>191</v>
      </c>
    </row>
    <row r="649" s="14" customFormat="1">
      <c r="A649" s="14"/>
      <c r="B649" s="252"/>
      <c r="C649" s="253"/>
      <c r="D649" s="243" t="s">
        <v>199</v>
      </c>
      <c r="E649" s="254" t="s">
        <v>104</v>
      </c>
      <c r="F649" s="255" t="s">
        <v>498</v>
      </c>
      <c r="G649" s="253"/>
      <c r="H649" s="256">
        <v>36</v>
      </c>
      <c r="I649" s="257"/>
      <c r="J649" s="253"/>
      <c r="K649" s="253"/>
      <c r="L649" s="258"/>
      <c r="M649" s="259"/>
      <c r="N649" s="260"/>
      <c r="O649" s="260"/>
      <c r="P649" s="260"/>
      <c r="Q649" s="260"/>
      <c r="R649" s="260"/>
      <c r="S649" s="260"/>
      <c r="T649" s="26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2" t="s">
        <v>199</v>
      </c>
      <c r="AU649" s="262" t="s">
        <v>85</v>
      </c>
      <c r="AV649" s="14" t="s">
        <v>85</v>
      </c>
      <c r="AW649" s="14" t="s">
        <v>32</v>
      </c>
      <c r="AX649" s="14" t="s">
        <v>83</v>
      </c>
      <c r="AY649" s="262" t="s">
        <v>191</v>
      </c>
    </row>
    <row r="650" s="2" customFormat="1" ht="16.5" customHeight="1">
      <c r="A650" s="39"/>
      <c r="B650" s="40"/>
      <c r="C650" s="285" t="s">
        <v>940</v>
      </c>
      <c r="D650" s="285" t="s">
        <v>448</v>
      </c>
      <c r="E650" s="286" t="s">
        <v>941</v>
      </c>
      <c r="F650" s="287" t="s">
        <v>942</v>
      </c>
      <c r="G650" s="288" t="s">
        <v>448</v>
      </c>
      <c r="H650" s="289">
        <v>40.68</v>
      </c>
      <c r="I650" s="290"/>
      <c r="J650" s="291">
        <f>ROUND(I650*H650,2)</f>
        <v>0</v>
      </c>
      <c r="K650" s="287" t="s">
        <v>1</v>
      </c>
      <c r="L650" s="292"/>
      <c r="M650" s="293" t="s">
        <v>1</v>
      </c>
      <c r="N650" s="294" t="s">
        <v>41</v>
      </c>
      <c r="O650" s="92"/>
      <c r="P650" s="237">
        <f>O650*H650</f>
        <v>0</v>
      </c>
      <c r="Q650" s="237">
        <v>0.00024000000000000001</v>
      </c>
      <c r="R650" s="237">
        <f>Q650*H650</f>
        <v>0.0097631999999999997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119</v>
      </c>
      <c r="AT650" s="239" t="s">
        <v>448</v>
      </c>
      <c r="AU650" s="239" t="s">
        <v>85</v>
      </c>
      <c r="AY650" s="18" t="s">
        <v>191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83</v>
      </c>
      <c r="BK650" s="240">
        <f>ROUND(I650*H650,2)</f>
        <v>0</v>
      </c>
      <c r="BL650" s="18" t="s">
        <v>158</v>
      </c>
      <c r="BM650" s="239" t="s">
        <v>943</v>
      </c>
    </row>
    <row r="651" s="14" customFormat="1">
      <c r="A651" s="14"/>
      <c r="B651" s="252"/>
      <c r="C651" s="253"/>
      <c r="D651" s="243" t="s">
        <v>199</v>
      </c>
      <c r="E651" s="254" t="s">
        <v>1</v>
      </c>
      <c r="F651" s="255" t="s">
        <v>944</v>
      </c>
      <c r="G651" s="253"/>
      <c r="H651" s="256">
        <v>40.68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199</v>
      </c>
      <c r="AU651" s="262" t="s">
        <v>85</v>
      </c>
      <c r="AV651" s="14" t="s">
        <v>85</v>
      </c>
      <c r="AW651" s="14" t="s">
        <v>32</v>
      </c>
      <c r="AX651" s="14" t="s">
        <v>83</v>
      </c>
      <c r="AY651" s="262" t="s">
        <v>191</v>
      </c>
    </row>
    <row r="652" s="2" customFormat="1" ht="21.75" customHeight="1">
      <c r="A652" s="39"/>
      <c r="B652" s="40"/>
      <c r="C652" s="228" t="s">
        <v>945</v>
      </c>
      <c r="D652" s="228" t="s">
        <v>193</v>
      </c>
      <c r="E652" s="229" t="s">
        <v>946</v>
      </c>
      <c r="F652" s="230" t="s">
        <v>947</v>
      </c>
      <c r="G652" s="231" t="s">
        <v>213</v>
      </c>
      <c r="H652" s="232">
        <v>37.799999999999997</v>
      </c>
      <c r="I652" s="233"/>
      <c r="J652" s="234">
        <f>ROUND(I652*H652,2)</f>
        <v>0</v>
      </c>
      <c r="K652" s="230" t="s">
        <v>197</v>
      </c>
      <c r="L652" s="45"/>
      <c r="M652" s="235" t="s">
        <v>1</v>
      </c>
      <c r="N652" s="236" t="s">
        <v>41</v>
      </c>
      <c r="O652" s="92"/>
      <c r="P652" s="237">
        <f>O652*H652</f>
        <v>0</v>
      </c>
      <c r="Q652" s="237">
        <v>0.00012999999999999999</v>
      </c>
      <c r="R652" s="237">
        <f>Q652*H652</f>
        <v>0.0049139999999999991</v>
      </c>
      <c r="S652" s="237">
        <v>0</v>
      </c>
      <c r="T652" s="23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158</v>
      </c>
      <c r="AT652" s="239" t="s">
        <v>193</v>
      </c>
      <c r="AU652" s="239" t="s">
        <v>85</v>
      </c>
      <c r="AY652" s="18" t="s">
        <v>191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83</v>
      </c>
      <c r="BK652" s="240">
        <f>ROUND(I652*H652,2)</f>
        <v>0</v>
      </c>
      <c r="BL652" s="18" t="s">
        <v>158</v>
      </c>
      <c r="BM652" s="239" t="s">
        <v>948</v>
      </c>
    </row>
    <row r="653" s="13" customFormat="1">
      <c r="A653" s="13"/>
      <c r="B653" s="241"/>
      <c r="C653" s="242"/>
      <c r="D653" s="243" t="s">
        <v>199</v>
      </c>
      <c r="E653" s="244" t="s">
        <v>1</v>
      </c>
      <c r="F653" s="245" t="s">
        <v>530</v>
      </c>
      <c r="G653" s="242"/>
      <c r="H653" s="244" t="s">
        <v>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199</v>
      </c>
      <c r="AU653" s="251" t="s">
        <v>85</v>
      </c>
      <c r="AV653" s="13" t="s">
        <v>83</v>
      </c>
      <c r="AW653" s="13" t="s">
        <v>32</v>
      </c>
      <c r="AX653" s="13" t="s">
        <v>76</v>
      </c>
      <c r="AY653" s="251" t="s">
        <v>191</v>
      </c>
    </row>
    <row r="654" s="14" customFormat="1">
      <c r="A654" s="14"/>
      <c r="B654" s="252"/>
      <c r="C654" s="253"/>
      <c r="D654" s="243" t="s">
        <v>199</v>
      </c>
      <c r="E654" s="254" t="s">
        <v>1</v>
      </c>
      <c r="F654" s="255" t="s">
        <v>949</v>
      </c>
      <c r="G654" s="253"/>
      <c r="H654" s="256">
        <v>37.799999999999997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2" t="s">
        <v>199</v>
      </c>
      <c r="AU654" s="262" t="s">
        <v>85</v>
      </c>
      <c r="AV654" s="14" t="s">
        <v>85</v>
      </c>
      <c r="AW654" s="14" t="s">
        <v>32</v>
      </c>
      <c r="AX654" s="14" t="s">
        <v>83</v>
      </c>
      <c r="AY654" s="262" t="s">
        <v>191</v>
      </c>
    </row>
    <row r="655" s="12" customFormat="1" ht="22.8" customHeight="1">
      <c r="A655" s="12"/>
      <c r="B655" s="212"/>
      <c r="C655" s="213"/>
      <c r="D655" s="214" t="s">
        <v>75</v>
      </c>
      <c r="E655" s="226" t="s">
        <v>234</v>
      </c>
      <c r="F655" s="226" t="s">
        <v>950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SUM(P656:P695)</f>
        <v>0</v>
      </c>
      <c r="Q655" s="220"/>
      <c r="R655" s="221">
        <f>SUM(R656:R695)</f>
        <v>2.4472535999999998</v>
      </c>
      <c r="S655" s="220"/>
      <c r="T655" s="222">
        <f>SUM(T656:T695)</f>
        <v>1.7999999999999998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83</v>
      </c>
      <c r="AT655" s="224" t="s">
        <v>75</v>
      </c>
      <c r="AU655" s="224" t="s">
        <v>83</v>
      </c>
      <c r="AY655" s="223" t="s">
        <v>191</v>
      </c>
      <c r="BK655" s="225">
        <f>SUM(BK656:BK695)</f>
        <v>0</v>
      </c>
    </row>
    <row r="656" s="2" customFormat="1" ht="24.15" customHeight="1">
      <c r="A656" s="39"/>
      <c r="B656" s="40"/>
      <c r="C656" s="228" t="s">
        <v>951</v>
      </c>
      <c r="D656" s="228" t="s">
        <v>193</v>
      </c>
      <c r="E656" s="229" t="s">
        <v>952</v>
      </c>
      <c r="F656" s="230" t="s">
        <v>953</v>
      </c>
      <c r="G656" s="231" t="s">
        <v>213</v>
      </c>
      <c r="H656" s="232">
        <v>2</v>
      </c>
      <c r="I656" s="233"/>
      <c r="J656" s="234">
        <f>ROUND(I656*H656,2)</f>
        <v>0</v>
      </c>
      <c r="K656" s="230" t="s">
        <v>197</v>
      </c>
      <c r="L656" s="45"/>
      <c r="M656" s="235" t="s">
        <v>1</v>
      </c>
      <c r="N656" s="236" t="s">
        <v>41</v>
      </c>
      <c r="O656" s="92"/>
      <c r="P656" s="237">
        <f>O656*H656</f>
        <v>0</v>
      </c>
      <c r="Q656" s="237">
        <v>0.071900000000000006</v>
      </c>
      <c r="R656" s="237">
        <f>Q656*H656</f>
        <v>0.14380000000000001</v>
      </c>
      <c r="S656" s="237">
        <v>0</v>
      </c>
      <c r="T656" s="23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9" t="s">
        <v>158</v>
      </c>
      <c r="AT656" s="239" t="s">
        <v>193</v>
      </c>
      <c r="AU656" s="239" t="s">
        <v>85</v>
      </c>
      <c r="AY656" s="18" t="s">
        <v>191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83</v>
      </c>
      <c r="BK656" s="240">
        <f>ROUND(I656*H656,2)</f>
        <v>0</v>
      </c>
      <c r="BL656" s="18" t="s">
        <v>158</v>
      </c>
      <c r="BM656" s="239" t="s">
        <v>954</v>
      </c>
    </row>
    <row r="657" s="13" customFormat="1">
      <c r="A657" s="13"/>
      <c r="B657" s="241"/>
      <c r="C657" s="242"/>
      <c r="D657" s="243" t="s">
        <v>199</v>
      </c>
      <c r="E657" s="244" t="s">
        <v>1</v>
      </c>
      <c r="F657" s="245" t="s">
        <v>200</v>
      </c>
      <c r="G657" s="242"/>
      <c r="H657" s="244" t="s">
        <v>1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199</v>
      </c>
      <c r="AU657" s="251" t="s">
        <v>85</v>
      </c>
      <c r="AV657" s="13" t="s">
        <v>83</v>
      </c>
      <c r="AW657" s="13" t="s">
        <v>32</v>
      </c>
      <c r="AX657" s="13" t="s">
        <v>76</v>
      </c>
      <c r="AY657" s="251" t="s">
        <v>191</v>
      </c>
    </row>
    <row r="658" s="14" customFormat="1">
      <c r="A658" s="14"/>
      <c r="B658" s="252"/>
      <c r="C658" s="253"/>
      <c r="D658" s="243" t="s">
        <v>199</v>
      </c>
      <c r="E658" s="254" t="s">
        <v>1</v>
      </c>
      <c r="F658" s="255" t="s">
        <v>215</v>
      </c>
      <c r="G658" s="253"/>
      <c r="H658" s="256">
        <v>2</v>
      </c>
      <c r="I658" s="257"/>
      <c r="J658" s="253"/>
      <c r="K658" s="253"/>
      <c r="L658" s="258"/>
      <c r="M658" s="259"/>
      <c r="N658" s="260"/>
      <c r="O658" s="260"/>
      <c r="P658" s="260"/>
      <c r="Q658" s="260"/>
      <c r="R658" s="260"/>
      <c r="S658" s="260"/>
      <c r="T658" s="26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2" t="s">
        <v>199</v>
      </c>
      <c r="AU658" s="262" t="s">
        <v>85</v>
      </c>
      <c r="AV658" s="14" t="s">
        <v>85</v>
      </c>
      <c r="AW658" s="14" t="s">
        <v>32</v>
      </c>
      <c r="AX658" s="14" t="s">
        <v>83</v>
      </c>
      <c r="AY658" s="262" t="s">
        <v>191</v>
      </c>
    </row>
    <row r="659" s="2" customFormat="1" ht="16.5" customHeight="1">
      <c r="A659" s="39"/>
      <c r="B659" s="40"/>
      <c r="C659" s="285" t="s">
        <v>955</v>
      </c>
      <c r="D659" s="285" t="s">
        <v>448</v>
      </c>
      <c r="E659" s="286" t="s">
        <v>956</v>
      </c>
      <c r="F659" s="287" t="s">
        <v>957</v>
      </c>
      <c r="G659" s="288" t="s">
        <v>196</v>
      </c>
      <c r="H659" s="289">
        <v>0.0040000000000000001</v>
      </c>
      <c r="I659" s="290"/>
      <c r="J659" s="291">
        <f>ROUND(I659*H659,2)</f>
        <v>0</v>
      </c>
      <c r="K659" s="287" t="s">
        <v>197</v>
      </c>
      <c r="L659" s="292"/>
      <c r="M659" s="293" t="s">
        <v>1</v>
      </c>
      <c r="N659" s="294" t="s">
        <v>41</v>
      </c>
      <c r="O659" s="92"/>
      <c r="P659" s="237">
        <f>O659*H659</f>
        <v>0</v>
      </c>
      <c r="Q659" s="237">
        <v>0.222</v>
      </c>
      <c r="R659" s="237">
        <f>Q659*H659</f>
        <v>0.00088800000000000001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119</v>
      </c>
      <c r="AT659" s="239" t="s">
        <v>448</v>
      </c>
      <c r="AU659" s="239" t="s">
        <v>85</v>
      </c>
      <c r="AY659" s="18" t="s">
        <v>191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83</v>
      </c>
      <c r="BK659" s="240">
        <f>ROUND(I659*H659,2)</f>
        <v>0</v>
      </c>
      <c r="BL659" s="18" t="s">
        <v>158</v>
      </c>
      <c r="BM659" s="239" t="s">
        <v>958</v>
      </c>
    </row>
    <row r="660" s="13" customFormat="1">
      <c r="A660" s="13"/>
      <c r="B660" s="241"/>
      <c r="C660" s="242"/>
      <c r="D660" s="243" t="s">
        <v>199</v>
      </c>
      <c r="E660" s="244" t="s">
        <v>1</v>
      </c>
      <c r="F660" s="245" t="s">
        <v>200</v>
      </c>
      <c r="G660" s="242"/>
      <c r="H660" s="244" t="s">
        <v>1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199</v>
      </c>
      <c r="AU660" s="251" t="s">
        <v>85</v>
      </c>
      <c r="AV660" s="13" t="s">
        <v>83</v>
      </c>
      <c r="AW660" s="13" t="s">
        <v>32</v>
      </c>
      <c r="AX660" s="13" t="s">
        <v>76</v>
      </c>
      <c r="AY660" s="251" t="s">
        <v>191</v>
      </c>
    </row>
    <row r="661" s="14" customFormat="1">
      <c r="A661" s="14"/>
      <c r="B661" s="252"/>
      <c r="C661" s="253"/>
      <c r="D661" s="243" t="s">
        <v>199</v>
      </c>
      <c r="E661" s="254" t="s">
        <v>1</v>
      </c>
      <c r="F661" s="255" t="s">
        <v>959</v>
      </c>
      <c r="G661" s="253"/>
      <c r="H661" s="256">
        <v>0.041000000000000002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2" t="s">
        <v>199</v>
      </c>
      <c r="AU661" s="262" t="s">
        <v>85</v>
      </c>
      <c r="AV661" s="14" t="s">
        <v>85</v>
      </c>
      <c r="AW661" s="14" t="s">
        <v>32</v>
      </c>
      <c r="AX661" s="14" t="s">
        <v>83</v>
      </c>
      <c r="AY661" s="262" t="s">
        <v>191</v>
      </c>
    </row>
    <row r="662" s="14" customFormat="1">
      <c r="A662" s="14"/>
      <c r="B662" s="252"/>
      <c r="C662" s="253"/>
      <c r="D662" s="243" t="s">
        <v>199</v>
      </c>
      <c r="E662" s="253"/>
      <c r="F662" s="255" t="s">
        <v>960</v>
      </c>
      <c r="G662" s="253"/>
      <c r="H662" s="256">
        <v>0.0040000000000000001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2" t="s">
        <v>199</v>
      </c>
      <c r="AU662" s="262" t="s">
        <v>85</v>
      </c>
      <c r="AV662" s="14" t="s">
        <v>85</v>
      </c>
      <c r="AW662" s="14" t="s">
        <v>4</v>
      </c>
      <c r="AX662" s="14" t="s">
        <v>83</v>
      </c>
      <c r="AY662" s="262" t="s">
        <v>191</v>
      </c>
    </row>
    <row r="663" s="2" customFormat="1" ht="33" customHeight="1">
      <c r="A663" s="39"/>
      <c r="B663" s="40"/>
      <c r="C663" s="228" t="s">
        <v>961</v>
      </c>
      <c r="D663" s="228" t="s">
        <v>193</v>
      </c>
      <c r="E663" s="229" t="s">
        <v>962</v>
      </c>
      <c r="F663" s="230" t="s">
        <v>963</v>
      </c>
      <c r="G663" s="231" t="s">
        <v>213</v>
      </c>
      <c r="H663" s="232">
        <v>2</v>
      </c>
      <c r="I663" s="233"/>
      <c r="J663" s="234">
        <f>ROUND(I663*H663,2)</f>
        <v>0</v>
      </c>
      <c r="K663" s="230" t="s">
        <v>197</v>
      </c>
      <c r="L663" s="45"/>
      <c r="M663" s="235" t="s">
        <v>1</v>
      </c>
      <c r="N663" s="236" t="s">
        <v>41</v>
      </c>
      <c r="O663" s="92"/>
      <c r="P663" s="237">
        <f>O663*H663</f>
        <v>0</v>
      </c>
      <c r="Q663" s="237">
        <v>0.095990000000000006</v>
      </c>
      <c r="R663" s="237">
        <f>Q663*H663</f>
        <v>0.19198000000000001</v>
      </c>
      <c r="S663" s="237">
        <v>0</v>
      </c>
      <c r="T663" s="238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158</v>
      </c>
      <c r="AT663" s="239" t="s">
        <v>193</v>
      </c>
      <c r="AU663" s="239" t="s">
        <v>85</v>
      </c>
      <c r="AY663" s="18" t="s">
        <v>191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83</v>
      </c>
      <c r="BK663" s="240">
        <f>ROUND(I663*H663,2)</f>
        <v>0</v>
      </c>
      <c r="BL663" s="18" t="s">
        <v>158</v>
      </c>
      <c r="BM663" s="239" t="s">
        <v>964</v>
      </c>
    </row>
    <row r="664" s="13" customFormat="1">
      <c r="A664" s="13"/>
      <c r="B664" s="241"/>
      <c r="C664" s="242"/>
      <c r="D664" s="243" t="s">
        <v>199</v>
      </c>
      <c r="E664" s="244" t="s">
        <v>1</v>
      </c>
      <c r="F664" s="245" t="s">
        <v>200</v>
      </c>
      <c r="G664" s="242"/>
      <c r="H664" s="244" t="s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199</v>
      </c>
      <c r="AU664" s="251" t="s">
        <v>85</v>
      </c>
      <c r="AV664" s="13" t="s">
        <v>83</v>
      </c>
      <c r="AW664" s="13" t="s">
        <v>32</v>
      </c>
      <c r="AX664" s="13" t="s">
        <v>76</v>
      </c>
      <c r="AY664" s="251" t="s">
        <v>191</v>
      </c>
    </row>
    <row r="665" s="14" customFormat="1">
      <c r="A665" s="14"/>
      <c r="B665" s="252"/>
      <c r="C665" s="253"/>
      <c r="D665" s="243" t="s">
        <v>199</v>
      </c>
      <c r="E665" s="254" t="s">
        <v>1</v>
      </c>
      <c r="F665" s="255" t="s">
        <v>215</v>
      </c>
      <c r="G665" s="253"/>
      <c r="H665" s="256">
        <v>2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199</v>
      </c>
      <c r="AU665" s="262" t="s">
        <v>85</v>
      </c>
      <c r="AV665" s="14" t="s">
        <v>85</v>
      </c>
      <c r="AW665" s="14" t="s">
        <v>32</v>
      </c>
      <c r="AX665" s="14" t="s">
        <v>83</v>
      </c>
      <c r="AY665" s="262" t="s">
        <v>191</v>
      </c>
    </row>
    <row r="666" s="2" customFormat="1" ht="24.15" customHeight="1">
      <c r="A666" s="39"/>
      <c r="B666" s="40"/>
      <c r="C666" s="228" t="s">
        <v>965</v>
      </c>
      <c r="D666" s="228" t="s">
        <v>193</v>
      </c>
      <c r="E666" s="229" t="s">
        <v>966</v>
      </c>
      <c r="F666" s="230" t="s">
        <v>967</v>
      </c>
      <c r="G666" s="231" t="s">
        <v>213</v>
      </c>
      <c r="H666" s="232">
        <v>2</v>
      </c>
      <c r="I666" s="233"/>
      <c r="J666" s="234">
        <f>ROUND(I666*H666,2)</f>
        <v>0</v>
      </c>
      <c r="K666" s="230" t="s">
        <v>197</v>
      </c>
      <c r="L666" s="45"/>
      <c r="M666" s="235" t="s">
        <v>1</v>
      </c>
      <c r="N666" s="236" t="s">
        <v>41</v>
      </c>
      <c r="O666" s="92"/>
      <c r="P666" s="237">
        <f>O666*H666</f>
        <v>0</v>
      </c>
      <c r="Q666" s="237">
        <v>0.13944999999999999</v>
      </c>
      <c r="R666" s="237">
        <f>Q666*H666</f>
        <v>0.27889999999999998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158</v>
      </c>
      <c r="AT666" s="239" t="s">
        <v>193</v>
      </c>
      <c r="AU666" s="239" t="s">
        <v>85</v>
      </c>
      <c r="AY666" s="18" t="s">
        <v>191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83</v>
      </c>
      <c r="BK666" s="240">
        <f>ROUND(I666*H666,2)</f>
        <v>0</v>
      </c>
      <c r="BL666" s="18" t="s">
        <v>158</v>
      </c>
      <c r="BM666" s="239" t="s">
        <v>968</v>
      </c>
    </row>
    <row r="667" s="13" customFormat="1">
      <c r="A667" s="13"/>
      <c r="B667" s="241"/>
      <c r="C667" s="242"/>
      <c r="D667" s="243" t="s">
        <v>199</v>
      </c>
      <c r="E667" s="244" t="s">
        <v>1</v>
      </c>
      <c r="F667" s="245" t="s">
        <v>200</v>
      </c>
      <c r="G667" s="242"/>
      <c r="H667" s="244" t="s">
        <v>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199</v>
      </c>
      <c r="AU667" s="251" t="s">
        <v>85</v>
      </c>
      <c r="AV667" s="13" t="s">
        <v>83</v>
      </c>
      <c r="AW667" s="13" t="s">
        <v>32</v>
      </c>
      <c r="AX667" s="13" t="s">
        <v>76</v>
      </c>
      <c r="AY667" s="251" t="s">
        <v>191</v>
      </c>
    </row>
    <row r="668" s="14" customFormat="1">
      <c r="A668" s="14"/>
      <c r="B668" s="252"/>
      <c r="C668" s="253"/>
      <c r="D668" s="243" t="s">
        <v>199</v>
      </c>
      <c r="E668" s="254" t="s">
        <v>1</v>
      </c>
      <c r="F668" s="255" t="s">
        <v>215</v>
      </c>
      <c r="G668" s="253"/>
      <c r="H668" s="256">
        <v>2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199</v>
      </c>
      <c r="AU668" s="262" t="s">
        <v>85</v>
      </c>
      <c r="AV668" s="14" t="s">
        <v>85</v>
      </c>
      <c r="AW668" s="14" t="s">
        <v>32</v>
      </c>
      <c r="AX668" s="14" t="s">
        <v>83</v>
      </c>
      <c r="AY668" s="262" t="s">
        <v>191</v>
      </c>
    </row>
    <row r="669" s="2" customFormat="1" ht="24.15" customHeight="1">
      <c r="A669" s="39"/>
      <c r="B669" s="40"/>
      <c r="C669" s="228" t="s">
        <v>969</v>
      </c>
      <c r="D669" s="228" t="s">
        <v>193</v>
      </c>
      <c r="E669" s="229" t="s">
        <v>970</v>
      </c>
      <c r="F669" s="230" t="s">
        <v>971</v>
      </c>
      <c r="G669" s="231" t="s">
        <v>213</v>
      </c>
      <c r="H669" s="232">
        <v>226.96000000000001</v>
      </c>
      <c r="I669" s="233"/>
      <c r="J669" s="234">
        <f>ROUND(I669*H669,2)</f>
        <v>0</v>
      </c>
      <c r="K669" s="230" t="s">
        <v>197</v>
      </c>
      <c r="L669" s="45"/>
      <c r="M669" s="235" t="s">
        <v>1</v>
      </c>
      <c r="N669" s="236" t="s">
        <v>41</v>
      </c>
      <c r="O669" s="92"/>
      <c r="P669" s="237">
        <f>O669*H669</f>
        <v>0</v>
      </c>
      <c r="Q669" s="237">
        <v>0</v>
      </c>
      <c r="R669" s="237">
        <f>Q669*H669</f>
        <v>0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158</v>
      </c>
      <c r="AT669" s="239" t="s">
        <v>193</v>
      </c>
      <c r="AU669" s="239" t="s">
        <v>85</v>
      </c>
      <c r="AY669" s="18" t="s">
        <v>191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83</v>
      </c>
      <c r="BK669" s="240">
        <f>ROUND(I669*H669,2)</f>
        <v>0</v>
      </c>
      <c r="BL669" s="18" t="s">
        <v>158</v>
      </c>
      <c r="BM669" s="239" t="s">
        <v>972</v>
      </c>
    </row>
    <row r="670" s="13" customFormat="1">
      <c r="A670" s="13"/>
      <c r="B670" s="241"/>
      <c r="C670" s="242"/>
      <c r="D670" s="243" t="s">
        <v>199</v>
      </c>
      <c r="E670" s="244" t="s">
        <v>1</v>
      </c>
      <c r="F670" s="245" t="s">
        <v>530</v>
      </c>
      <c r="G670" s="242"/>
      <c r="H670" s="244" t="s">
        <v>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199</v>
      </c>
      <c r="AU670" s="251" t="s">
        <v>85</v>
      </c>
      <c r="AV670" s="13" t="s">
        <v>83</v>
      </c>
      <c r="AW670" s="13" t="s">
        <v>32</v>
      </c>
      <c r="AX670" s="13" t="s">
        <v>76</v>
      </c>
      <c r="AY670" s="251" t="s">
        <v>191</v>
      </c>
    </row>
    <row r="671" s="14" customFormat="1">
      <c r="A671" s="14"/>
      <c r="B671" s="252"/>
      <c r="C671" s="253"/>
      <c r="D671" s="243" t="s">
        <v>199</v>
      </c>
      <c r="E671" s="254" t="s">
        <v>1</v>
      </c>
      <c r="F671" s="255" t="s">
        <v>973</v>
      </c>
      <c r="G671" s="253"/>
      <c r="H671" s="256">
        <v>222.96000000000001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199</v>
      </c>
      <c r="AU671" s="262" t="s">
        <v>85</v>
      </c>
      <c r="AV671" s="14" t="s">
        <v>85</v>
      </c>
      <c r="AW671" s="14" t="s">
        <v>32</v>
      </c>
      <c r="AX671" s="14" t="s">
        <v>76</v>
      </c>
      <c r="AY671" s="262" t="s">
        <v>191</v>
      </c>
    </row>
    <row r="672" s="14" customFormat="1">
      <c r="A672" s="14"/>
      <c r="B672" s="252"/>
      <c r="C672" s="253"/>
      <c r="D672" s="243" t="s">
        <v>199</v>
      </c>
      <c r="E672" s="254" t="s">
        <v>1</v>
      </c>
      <c r="F672" s="255" t="s">
        <v>974</v>
      </c>
      <c r="G672" s="253"/>
      <c r="H672" s="256">
        <v>4</v>
      </c>
      <c r="I672" s="257"/>
      <c r="J672" s="253"/>
      <c r="K672" s="253"/>
      <c r="L672" s="258"/>
      <c r="M672" s="259"/>
      <c r="N672" s="260"/>
      <c r="O672" s="260"/>
      <c r="P672" s="260"/>
      <c r="Q672" s="260"/>
      <c r="R672" s="260"/>
      <c r="S672" s="260"/>
      <c r="T672" s="26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2" t="s">
        <v>199</v>
      </c>
      <c r="AU672" s="262" t="s">
        <v>85</v>
      </c>
      <c r="AV672" s="14" t="s">
        <v>85</v>
      </c>
      <c r="AW672" s="14" t="s">
        <v>32</v>
      </c>
      <c r="AX672" s="14" t="s">
        <v>76</v>
      </c>
      <c r="AY672" s="262" t="s">
        <v>191</v>
      </c>
    </row>
    <row r="673" s="15" customFormat="1">
      <c r="A673" s="15"/>
      <c r="B673" s="263"/>
      <c r="C673" s="264"/>
      <c r="D673" s="243" t="s">
        <v>199</v>
      </c>
      <c r="E673" s="265" t="s">
        <v>129</v>
      </c>
      <c r="F673" s="266" t="s">
        <v>145</v>
      </c>
      <c r="G673" s="264"/>
      <c r="H673" s="267">
        <v>226.96000000000001</v>
      </c>
      <c r="I673" s="268"/>
      <c r="J673" s="264"/>
      <c r="K673" s="264"/>
      <c r="L673" s="269"/>
      <c r="M673" s="270"/>
      <c r="N673" s="271"/>
      <c r="O673" s="271"/>
      <c r="P673" s="271"/>
      <c r="Q673" s="271"/>
      <c r="R673" s="271"/>
      <c r="S673" s="271"/>
      <c r="T673" s="27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3" t="s">
        <v>199</v>
      </c>
      <c r="AU673" s="273" t="s">
        <v>85</v>
      </c>
      <c r="AV673" s="15" t="s">
        <v>158</v>
      </c>
      <c r="AW673" s="15" t="s">
        <v>32</v>
      </c>
      <c r="AX673" s="15" t="s">
        <v>83</v>
      </c>
      <c r="AY673" s="273" t="s">
        <v>191</v>
      </c>
    </row>
    <row r="674" s="2" customFormat="1" ht="24.15" customHeight="1">
      <c r="A674" s="39"/>
      <c r="B674" s="40"/>
      <c r="C674" s="228" t="s">
        <v>975</v>
      </c>
      <c r="D674" s="228" t="s">
        <v>193</v>
      </c>
      <c r="E674" s="229" t="s">
        <v>976</v>
      </c>
      <c r="F674" s="230" t="s">
        <v>977</v>
      </c>
      <c r="G674" s="231" t="s">
        <v>213</v>
      </c>
      <c r="H674" s="232">
        <v>226.96000000000001</v>
      </c>
      <c r="I674" s="233"/>
      <c r="J674" s="234">
        <f>ROUND(I674*H674,2)</f>
        <v>0</v>
      </c>
      <c r="K674" s="230" t="s">
        <v>197</v>
      </c>
      <c r="L674" s="45"/>
      <c r="M674" s="235" t="s">
        <v>1</v>
      </c>
      <c r="N674" s="236" t="s">
        <v>41</v>
      </c>
      <c r="O674" s="92"/>
      <c r="P674" s="237">
        <f>O674*H674</f>
        <v>0</v>
      </c>
      <c r="Q674" s="237">
        <v>0.00011</v>
      </c>
      <c r="R674" s="237">
        <f>Q674*H674</f>
        <v>0.024965600000000001</v>
      </c>
      <c r="S674" s="237">
        <v>0</v>
      </c>
      <c r="T674" s="23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9" t="s">
        <v>158</v>
      </c>
      <c r="AT674" s="239" t="s">
        <v>193</v>
      </c>
      <c r="AU674" s="239" t="s">
        <v>85</v>
      </c>
      <c r="AY674" s="18" t="s">
        <v>191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83</v>
      </c>
      <c r="BK674" s="240">
        <f>ROUND(I674*H674,2)</f>
        <v>0</v>
      </c>
      <c r="BL674" s="18" t="s">
        <v>158</v>
      </c>
      <c r="BM674" s="239" t="s">
        <v>978</v>
      </c>
    </row>
    <row r="675" s="14" customFormat="1">
      <c r="A675" s="14"/>
      <c r="B675" s="252"/>
      <c r="C675" s="253"/>
      <c r="D675" s="243" t="s">
        <v>199</v>
      </c>
      <c r="E675" s="254" t="s">
        <v>1</v>
      </c>
      <c r="F675" s="255" t="s">
        <v>129</v>
      </c>
      <c r="G675" s="253"/>
      <c r="H675" s="256">
        <v>226.96000000000001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2" t="s">
        <v>199</v>
      </c>
      <c r="AU675" s="262" t="s">
        <v>85</v>
      </c>
      <c r="AV675" s="14" t="s">
        <v>85</v>
      </c>
      <c r="AW675" s="14" t="s">
        <v>32</v>
      </c>
      <c r="AX675" s="14" t="s">
        <v>83</v>
      </c>
      <c r="AY675" s="262" t="s">
        <v>191</v>
      </c>
    </row>
    <row r="676" s="2" customFormat="1" ht="16.5" customHeight="1">
      <c r="A676" s="39"/>
      <c r="B676" s="40"/>
      <c r="C676" s="228" t="s">
        <v>979</v>
      </c>
      <c r="D676" s="228" t="s">
        <v>193</v>
      </c>
      <c r="E676" s="229" t="s">
        <v>980</v>
      </c>
      <c r="F676" s="230" t="s">
        <v>981</v>
      </c>
      <c r="G676" s="231" t="s">
        <v>213</v>
      </c>
      <c r="H676" s="232">
        <v>157.80000000000001</v>
      </c>
      <c r="I676" s="233"/>
      <c r="J676" s="234">
        <f>ROUND(I676*H676,2)</f>
        <v>0</v>
      </c>
      <c r="K676" s="230" t="s">
        <v>197</v>
      </c>
      <c r="L676" s="45"/>
      <c r="M676" s="235" t="s">
        <v>1</v>
      </c>
      <c r="N676" s="236" t="s">
        <v>41</v>
      </c>
      <c r="O676" s="92"/>
      <c r="P676" s="237">
        <f>O676*H676</f>
        <v>0</v>
      </c>
      <c r="Q676" s="237">
        <v>0</v>
      </c>
      <c r="R676" s="237">
        <f>Q676*H676</f>
        <v>0</v>
      </c>
      <c r="S676" s="237">
        <v>0</v>
      </c>
      <c r="T676" s="23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9" t="s">
        <v>158</v>
      </c>
      <c r="AT676" s="239" t="s">
        <v>193</v>
      </c>
      <c r="AU676" s="239" t="s">
        <v>85</v>
      </c>
      <c r="AY676" s="18" t="s">
        <v>191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8" t="s">
        <v>83</v>
      </c>
      <c r="BK676" s="240">
        <f>ROUND(I676*H676,2)</f>
        <v>0</v>
      </c>
      <c r="BL676" s="18" t="s">
        <v>158</v>
      </c>
      <c r="BM676" s="239" t="s">
        <v>982</v>
      </c>
    </row>
    <row r="677" s="13" customFormat="1">
      <c r="A677" s="13"/>
      <c r="B677" s="241"/>
      <c r="C677" s="242"/>
      <c r="D677" s="243" t="s">
        <v>199</v>
      </c>
      <c r="E677" s="244" t="s">
        <v>1</v>
      </c>
      <c r="F677" s="245" t="s">
        <v>473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199</v>
      </c>
      <c r="AU677" s="251" t="s">
        <v>85</v>
      </c>
      <c r="AV677" s="13" t="s">
        <v>83</v>
      </c>
      <c r="AW677" s="13" t="s">
        <v>32</v>
      </c>
      <c r="AX677" s="13" t="s">
        <v>76</v>
      </c>
      <c r="AY677" s="251" t="s">
        <v>191</v>
      </c>
    </row>
    <row r="678" s="14" customFormat="1">
      <c r="A678" s="14"/>
      <c r="B678" s="252"/>
      <c r="C678" s="253"/>
      <c r="D678" s="243" t="s">
        <v>199</v>
      </c>
      <c r="E678" s="254" t="s">
        <v>1</v>
      </c>
      <c r="F678" s="255" t="s">
        <v>983</v>
      </c>
      <c r="G678" s="253"/>
      <c r="H678" s="256">
        <v>153.80000000000001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199</v>
      </c>
      <c r="AU678" s="262" t="s">
        <v>85</v>
      </c>
      <c r="AV678" s="14" t="s">
        <v>85</v>
      </c>
      <c r="AW678" s="14" t="s">
        <v>32</v>
      </c>
      <c r="AX678" s="14" t="s">
        <v>76</v>
      </c>
      <c r="AY678" s="262" t="s">
        <v>191</v>
      </c>
    </row>
    <row r="679" s="14" customFormat="1">
      <c r="A679" s="14"/>
      <c r="B679" s="252"/>
      <c r="C679" s="253"/>
      <c r="D679" s="243" t="s">
        <v>199</v>
      </c>
      <c r="E679" s="254" t="s">
        <v>1</v>
      </c>
      <c r="F679" s="255" t="s">
        <v>984</v>
      </c>
      <c r="G679" s="253"/>
      <c r="H679" s="256">
        <v>4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2" t="s">
        <v>199</v>
      </c>
      <c r="AU679" s="262" t="s">
        <v>85</v>
      </c>
      <c r="AV679" s="14" t="s">
        <v>85</v>
      </c>
      <c r="AW679" s="14" t="s">
        <v>32</v>
      </c>
      <c r="AX679" s="14" t="s">
        <v>76</v>
      </c>
      <c r="AY679" s="262" t="s">
        <v>191</v>
      </c>
    </row>
    <row r="680" s="15" customFormat="1">
      <c r="A680" s="15"/>
      <c r="B680" s="263"/>
      <c r="C680" s="264"/>
      <c r="D680" s="243" t="s">
        <v>199</v>
      </c>
      <c r="E680" s="265" t="s">
        <v>1</v>
      </c>
      <c r="F680" s="266" t="s">
        <v>145</v>
      </c>
      <c r="G680" s="264"/>
      <c r="H680" s="267">
        <v>157.80000000000001</v>
      </c>
      <c r="I680" s="268"/>
      <c r="J680" s="264"/>
      <c r="K680" s="264"/>
      <c r="L680" s="269"/>
      <c r="M680" s="270"/>
      <c r="N680" s="271"/>
      <c r="O680" s="271"/>
      <c r="P680" s="271"/>
      <c r="Q680" s="271"/>
      <c r="R680" s="271"/>
      <c r="S680" s="271"/>
      <c r="T680" s="272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3" t="s">
        <v>199</v>
      </c>
      <c r="AU680" s="273" t="s">
        <v>85</v>
      </c>
      <c r="AV680" s="15" t="s">
        <v>158</v>
      </c>
      <c r="AW680" s="15" t="s">
        <v>32</v>
      </c>
      <c r="AX680" s="15" t="s">
        <v>83</v>
      </c>
      <c r="AY680" s="273" t="s">
        <v>191</v>
      </c>
    </row>
    <row r="681" s="2" customFormat="1" ht="24.15" customHeight="1">
      <c r="A681" s="39"/>
      <c r="B681" s="40"/>
      <c r="C681" s="228" t="s">
        <v>985</v>
      </c>
      <c r="D681" s="228" t="s">
        <v>193</v>
      </c>
      <c r="E681" s="229" t="s">
        <v>986</v>
      </c>
      <c r="F681" s="230" t="s">
        <v>987</v>
      </c>
      <c r="G681" s="231" t="s">
        <v>213</v>
      </c>
      <c r="H681" s="232">
        <v>10</v>
      </c>
      <c r="I681" s="233"/>
      <c r="J681" s="234">
        <f>ROUND(I681*H681,2)</f>
        <v>0</v>
      </c>
      <c r="K681" s="230" t="s">
        <v>197</v>
      </c>
      <c r="L681" s="45"/>
      <c r="M681" s="235" t="s">
        <v>1</v>
      </c>
      <c r="N681" s="236" t="s">
        <v>41</v>
      </c>
      <c r="O681" s="92"/>
      <c r="P681" s="237">
        <f>O681*H681</f>
        <v>0</v>
      </c>
      <c r="Q681" s="237">
        <v>0</v>
      </c>
      <c r="R681" s="237">
        <f>Q681*H681</f>
        <v>0</v>
      </c>
      <c r="S681" s="237">
        <v>0</v>
      </c>
      <c r="T681" s="238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158</v>
      </c>
      <c r="AT681" s="239" t="s">
        <v>193</v>
      </c>
      <c r="AU681" s="239" t="s">
        <v>85</v>
      </c>
      <c r="AY681" s="18" t="s">
        <v>191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83</v>
      </c>
      <c r="BK681" s="240">
        <f>ROUND(I681*H681,2)</f>
        <v>0</v>
      </c>
      <c r="BL681" s="18" t="s">
        <v>158</v>
      </c>
      <c r="BM681" s="239" t="s">
        <v>988</v>
      </c>
    </row>
    <row r="682" s="13" customFormat="1">
      <c r="A682" s="13"/>
      <c r="B682" s="241"/>
      <c r="C682" s="242"/>
      <c r="D682" s="243" t="s">
        <v>199</v>
      </c>
      <c r="E682" s="244" t="s">
        <v>1</v>
      </c>
      <c r="F682" s="245" t="s">
        <v>200</v>
      </c>
      <c r="G682" s="242"/>
      <c r="H682" s="244" t="s">
        <v>1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199</v>
      </c>
      <c r="AU682" s="251" t="s">
        <v>85</v>
      </c>
      <c r="AV682" s="13" t="s">
        <v>83</v>
      </c>
      <c r="AW682" s="13" t="s">
        <v>32</v>
      </c>
      <c r="AX682" s="13" t="s">
        <v>76</v>
      </c>
      <c r="AY682" s="251" t="s">
        <v>191</v>
      </c>
    </row>
    <row r="683" s="14" customFormat="1">
      <c r="A683" s="14"/>
      <c r="B683" s="252"/>
      <c r="C683" s="253"/>
      <c r="D683" s="243" t="s">
        <v>199</v>
      </c>
      <c r="E683" s="254" t="s">
        <v>1</v>
      </c>
      <c r="F683" s="255" t="s">
        <v>989</v>
      </c>
      <c r="G683" s="253"/>
      <c r="H683" s="256">
        <v>10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199</v>
      </c>
      <c r="AU683" s="262" t="s">
        <v>85</v>
      </c>
      <c r="AV683" s="14" t="s">
        <v>85</v>
      </c>
      <c r="AW683" s="14" t="s">
        <v>32</v>
      </c>
      <c r="AX683" s="14" t="s">
        <v>83</v>
      </c>
      <c r="AY683" s="262" t="s">
        <v>191</v>
      </c>
    </row>
    <row r="684" s="2" customFormat="1" ht="24.15" customHeight="1">
      <c r="A684" s="39"/>
      <c r="B684" s="40"/>
      <c r="C684" s="228" t="s">
        <v>990</v>
      </c>
      <c r="D684" s="228" t="s">
        <v>193</v>
      </c>
      <c r="E684" s="229" t="s">
        <v>991</v>
      </c>
      <c r="F684" s="230" t="s">
        <v>992</v>
      </c>
      <c r="G684" s="231" t="s">
        <v>503</v>
      </c>
      <c r="H684" s="232">
        <v>12</v>
      </c>
      <c r="I684" s="233"/>
      <c r="J684" s="234">
        <f>ROUND(I684*H684,2)</f>
        <v>0</v>
      </c>
      <c r="K684" s="230" t="s">
        <v>197</v>
      </c>
      <c r="L684" s="45"/>
      <c r="M684" s="235" t="s">
        <v>1</v>
      </c>
      <c r="N684" s="236" t="s">
        <v>41</v>
      </c>
      <c r="O684" s="92"/>
      <c r="P684" s="237">
        <f>O684*H684</f>
        <v>0</v>
      </c>
      <c r="Q684" s="237">
        <v>0.15056</v>
      </c>
      <c r="R684" s="237">
        <f>Q684*H684</f>
        <v>1.8067199999999999</v>
      </c>
      <c r="S684" s="237">
        <v>0.14999999999999999</v>
      </c>
      <c r="T684" s="238">
        <f>S684*H684</f>
        <v>1.7999999999999998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158</v>
      </c>
      <c r="AT684" s="239" t="s">
        <v>193</v>
      </c>
      <c r="AU684" s="239" t="s">
        <v>85</v>
      </c>
      <c r="AY684" s="18" t="s">
        <v>191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83</v>
      </c>
      <c r="BK684" s="240">
        <f>ROUND(I684*H684,2)</f>
        <v>0</v>
      </c>
      <c r="BL684" s="18" t="s">
        <v>158</v>
      </c>
      <c r="BM684" s="239" t="s">
        <v>993</v>
      </c>
    </row>
    <row r="685" s="13" customFormat="1">
      <c r="A685" s="13"/>
      <c r="B685" s="241"/>
      <c r="C685" s="242"/>
      <c r="D685" s="243" t="s">
        <v>199</v>
      </c>
      <c r="E685" s="244" t="s">
        <v>1</v>
      </c>
      <c r="F685" s="245" t="s">
        <v>200</v>
      </c>
      <c r="G685" s="242"/>
      <c r="H685" s="244" t="s">
        <v>1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199</v>
      </c>
      <c r="AU685" s="251" t="s">
        <v>85</v>
      </c>
      <c r="AV685" s="13" t="s">
        <v>83</v>
      </c>
      <c r="AW685" s="13" t="s">
        <v>32</v>
      </c>
      <c r="AX685" s="13" t="s">
        <v>76</v>
      </c>
      <c r="AY685" s="251" t="s">
        <v>191</v>
      </c>
    </row>
    <row r="686" s="14" customFormat="1">
      <c r="A686" s="14"/>
      <c r="B686" s="252"/>
      <c r="C686" s="253"/>
      <c r="D686" s="243" t="s">
        <v>199</v>
      </c>
      <c r="E686" s="254" t="s">
        <v>1</v>
      </c>
      <c r="F686" s="255" t="s">
        <v>994</v>
      </c>
      <c r="G686" s="253"/>
      <c r="H686" s="256">
        <v>12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2" t="s">
        <v>199</v>
      </c>
      <c r="AU686" s="262" t="s">
        <v>85</v>
      </c>
      <c r="AV686" s="14" t="s">
        <v>85</v>
      </c>
      <c r="AW686" s="14" t="s">
        <v>32</v>
      </c>
      <c r="AX686" s="14" t="s">
        <v>83</v>
      </c>
      <c r="AY686" s="262" t="s">
        <v>191</v>
      </c>
    </row>
    <row r="687" s="2" customFormat="1" ht="24.15" customHeight="1">
      <c r="A687" s="39"/>
      <c r="B687" s="40"/>
      <c r="C687" s="228" t="s">
        <v>995</v>
      </c>
      <c r="D687" s="228" t="s">
        <v>193</v>
      </c>
      <c r="E687" s="229" t="s">
        <v>996</v>
      </c>
      <c r="F687" s="230" t="s">
        <v>997</v>
      </c>
      <c r="G687" s="231" t="s">
        <v>213</v>
      </c>
      <c r="H687" s="232">
        <v>2</v>
      </c>
      <c r="I687" s="233"/>
      <c r="J687" s="234">
        <f>ROUND(I687*H687,2)</f>
        <v>0</v>
      </c>
      <c r="K687" s="230" t="s">
        <v>197</v>
      </c>
      <c r="L687" s="45"/>
      <c r="M687" s="235" t="s">
        <v>1</v>
      </c>
      <c r="N687" s="236" t="s">
        <v>41</v>
      </c>
      <c r="O687" s="92"/>
      <c r="P687" s="237">
        <f>O687*H687</f>
        <v>0</v>
      </c>
      <c r="Q687" s="237">
        <v>0</v>
      </c>
      <c r="R687" s="237">
        <f>Q687*H687</f>
        <v>0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158</v>
      </c>
      <c r="AT687" s="239" t="s">
        <v>193</v>
      </c>
      <c r="AU687" s="239" t="s">
        <v>85</v>
      </c>
      <c r="AY687" s="18" t="s">
        <v>191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83</v>
      </c>
      <c r="BK687" s="240">
        <f>ROUND(I687*H687,2)</f>
        <v>0</v>
      </c>
      <c r="BL687" s="18" t="s">
        <v>158</v>
      </c>
      <c r="BM687" s="239" t="s">
        <v>998</v>
      </c>
    </row>
    <row r="688" s="13" customFormat="1">
      <c r="A688" s="13"/>
      <c r="B688" s="241"/>
      <c r="C688" s="242"/>
      <c r="D688" s="243" t="s">
        <v>199</v>
      </c>
      <c r="E688" s="244" t="s">
        <v>1</v>
      </c>
      <c r="F688" s="245" t="s">
        <v>200</v>
      </c>
      <c r="G688" s="242"/>
      <c r="H688" s="244" t="s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199</v>
      </c>
      <c r="AU688" s="251" t="s">
        <v>85</v>
      </c>
      <c r="AV688" s="13" t="s">
        <v>83</v>
      </c>
      <c r="AW688" s="13" t="s">
        <v>32</v>
      </c>
      <c r="AX688" s="13" t="s">
        <v>76</v>
      </c>
      <c r="AY688" s="251" t="s">
        <v>191</v>
      </c>
    </row>
    <row r="689" s="14" customFormat="1">
      <c r="A689" s="14"/>
      <c r="B689" s="252"/>
      <c r="C689" s="253"/>
      <c r="D689" s="243" t="s">
        <v>199</v>
      </c>
      <c r="E689" s="254" t="s">
        <v>1</v>
      </c>
      <c r="F689" s="255" t="s">
        <v>215</v>
      </c>
      <c r="G689" s="253"/>
      <c r="H689" s="256">
        <v>2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199</v>
      </c>
      <c r="AU689" s="262" t="s">
        <v>85</v>
      </c>
      <c r="AV689" s="14" t="s">
        <v>85</v>
      </c>
      <c r="AW689" s="14" t="s">
        <v>32</v>
      </c>
      <c r="AX689" s="14" t="s">
        <v>83</v>
      </c>
      <c r="AY689" s="262" t="s">
        <v>191</v>
      </c>
    </row>
    <row r="690" s="2" customFormat="1" ht="21.75" customHeight="1">
      <c r="A690" s="39"/>
      <c r="B690" s="40"/>
      <c r="C690" s="228" t="s">
        <v>999</v>
      </c>
      <c r="D690" s="228" t="s">
        <v>193</v>
      </c>
      <c r="E690" s="229" t="s">
        <v>1000</v>
      </c>
      <c r="F690" s="230" t="s">
        <v>1001</v>
      </c>
      <c r="G690" s="231" t="s">
        <v>213</v>
      </c>
      <c r="H690" s="232">
        <v>2</v>
      </c>
      <c r="I690" s="233"/>
      <c r="J690" s="234">
        <f>ROUND(I690*H690,2)</f>
        <v>0</v>
      </c>
      <c r="K690" s="230" t="s">
        <v>197</v>
      </c>
      <c r="L690" s="45"/>
      <c r="M690" s="235" t="s">
        <v>1</v>
      </c>
      <c r="N690" s="236" t="s">
        <v>41</v>
      </c>
      <c r="O690" s="92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158</v>
      </c>
      <c r="AT690" s="239" t="s">
        <v>193</v>
      </c>
      <c r="AU690" s="239" t="s">
        <v>85</v>
      </c>
      <c r="AY690" s="18" t="s">
        <v>191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83</v>
      </c>
      <c r="BK690" s="240">
        <f>ROUND(I690*H690,2)</f>
        <v>0</v>
      </c>
      <c r="BL690" s="18" t="s">
        <v>158</v>
      </c>
      <c r="BM690" s="239" t="s">
        <v>1002</v>
      </c>
    </row>
    <row r="691" s="13" customFormat="1">
      <c r="A691" s="13"/>
      <c r="B691" s="241"/>
      <c r="C691" s="242"/>
      <c r="D691" s="243" t="s">
        <v>199</v>
      </c>
      <c r="E691" s="244" t="s">
        <v>1</v>
      </c>
      <c r="F691" s="245" t="s">
        <v>200</v>
      </c>
      <c r="G691" s="242"/>
      <c r="H691" s="244" t="s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199</v>
      </c>
      <c r="AU691" s="251" t="s">
        <v>85</v>
      </c>
      <c r="AV691" s="13" t="s">
        <v>83</v>
      </c>
      <c r="AW691" s="13" t="s">
        <v>32</v>
      </c>
      <c r="AX691" s="13" t="s">
        <v>76</v>
      </c>
      <c r="AY691" s="251" t="s">
        <v>191</v>
      </c>
    </row>
    <row r="692" s="14" customFormat="1">
      <c r="A692" s="14"/>
      <c r="B692" s="252"/>
      <c r="C692" s="253"/>
      <c r="D692" s="243" t="s">
        <v>199</v>
      </c>
      <c r="E692" s="254" t="s">
        <v>1</v>
      </c>
      <c r="F692" s="255" t="s">
        <v>215</v>
      </c>
      <c r="G692" s="253"/>
      <c r="H692" s="256">
        <v>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199</v>
      </c>
      <c r="AU692" s="262" t="s">
        <v>85</v>
      </c>
      <c r="AV692" s="14" t="s">
        <v>85</v>
      </c>
      <c r="AW692" s="14" t="s">
        <v>32</v>
      </c>
      <c r="AX692" s="14" t="s">
        <v>83</v>
      </c>
      <c r="AY692" s="262" t="s">
        <v>191</v>
      </c>
    </row>
    <row r="693" s="2" customFormat="1" ht="24.15" customHeight="1">
      <c r="A693" s="39"/>
      <c r="B693" s="40"/>
      <c r="C693" s="228" t="s">
        <v>1003</v>
      </c>
      <c r="D693" s="228" t="s">
        <v>193</v>
      </c>
      <c r="E693" s="229" t="s">
        <v>1004</v>
      </c>
      <c r="F693" s="230" t="s">
        <v>1005</v>
      </c>
      <c r="G693" s="231" t="s">
        <v>196</v>
      </c>
      <c r="H693" s="232">
        <v>0.20000000000000001</v>
      </c>
      <c r="I693" s="233"/>
      <c r="J693" s="234">
        <f>ROUND(I693*H693,2)</f>
        <v>0</v>
      </c>
      <c r="K693" s="230" t="s">
        <v>197</v>
      </c>
      <c r="L693" s="45"/>
      <c r="M693" s="235" t="s">
        <v>1</v>
      </c>
      <c r="N693" s="236" t="s">
        <v>41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158</v>
      </c>
      <c r="AT693" s="239" t="s">
        <v>193</v>
      </c>
      <c r="AU693" s="239" t="s">
        <v>85</v>
      </c>
      <c r="AY693" s="18" t="s">
        <v>191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83</v>
      </c>
      <c r="BK693" s="240">
        <f>ROUND(I693*H693,2)</f>
        <v>0</v>
      </c>
      <c r="BL693" s="18" t="s">
        <v>158</v>
      </c>
      <c r="BM693" s="239" t="s">
        <v>1006</v>
      </c>
    </row>
    <row r="694" s="13" customFormat="1">
      <c r="A694" s="13"/>
      <c r="B694" s="241"/>
      <c r="C694" s="242"/>
      <c r="D694" s="243" t="s">
        <v>199</v>
      </c>
      <c r="E694" s="244" t="s">
        <v>1</v>
      </c>
      <c r="F694" s="245" t="s">
        <v>505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199</v>
      </c>
      <c r="AU694" s="251" t="s">
        <v>85</v>
      </c>
      <c r="AV694" s="13" t="s">
        <v>83</v>
      </c>
      <c r="AW694" s="13" t="s">
        <v>32</v>
      </c>
      <c r="AX694" s="13" t="s">
        <v>76</v>
      </c>
      <c r="AY694" s="251" t="s">
        <v>191</v>
      </c>
    </row>
    <row r="695" s="14" customFormat="1">
      <c r="A695" s="14"/>
      <c r="B695" s="252"/>
      <c r="C695" s="253"/>
      <c r="D695" s="243" t="s">
        <v>199</v>
      </c>
      <c r="E695" s="254" t="s">
        <v>1</v>
      </c>
      <c r="F695" s="255" t="s">
        <v>1007</v>
      </c>
      <c r="G695" s="253"/>
      <c r="H695" s="256">
        <v>0.20000000000000001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199</v>
      </c>
      <c r="AU695" s="262" t="s">
        <v>85</v>
      </c>
      <c r="AV695" s="14" t="s">
        <v>85</v>
      </c>
      <c r="AW695" s="14" t="s">
        <v>32</v>
      </c>
      <c r="AX695" s="14" t="s">
        <v>83</v>
      </c>
      <c r="AY695" s="262" t="s">
        <v>191</v>
      </c>
    </row>
    <row r="696" s="12" customFormat="1" ht="22.8" customHeight="1">
      <c r="A696" s="12"/>
      <c r="B696" s="212"/>
      <c r="C696" s="213"/>
      <c r="D696" s="214" t="s">
        <v>75</v>
      </c>
      <c r="E696" s="226" t="s">
        <v>734</v>
      </c>
      <c r="F696" s="226" t="s">
        <v>1008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SUM(P697:P698)</f>
        <v>0</v>
      </c>
      <c r="Q696" s="220"/>
      <c r="R696" s="221">
        <f>SUM(R697:R698)</f>
        <v>0</v>
      </c>
      <c r="S696" s="220"/>
      <c r="T696" s="222">
        <f>SUM(T697:T698)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83</v>
      </c>
      <c r="AT696" s="224" t="s">
        <v>75</v>
      </c>
      <c r="AU696" s="224" t="s">
        <v>83</v>
      </c>
      <c r="AY696" s="223" t="s">
        <v>191</v>
      </c>
      <c r="BK696" s="225">
        <f>SUM(BK697:BK698)</f>
        <v>0</v>
      </c>
    </row>
    <row r="697" s="2" customFormat="1" ht="24.15" customHeight="1">
      <c r="A697" s="39"/>
      <c r="B697" s="40"/>
      <c r="C697" s="228" t="s">
        <v>1009</v>
      </c>
      <c r="D697" s="228" t="s">
        <v>193</v>
      </c>
      <c r="E697" s="229" t="s">
        <v>1010</v>
      </c>
      <c r="F697" s="230" t="s">
        <v>1011</v>
      </c>
      <c r="G697" s="231" t="s">
        <v>420</v>
      </c>
      <c r="H697" s="232">
        <v>15.068</v>
      </c>
      <c r="I697" s="233"/>
      <c r="J697" s="234">
        <f>ROUND(I697*H697,2)</f>
        <v>0</v>
      </c>
      <c r="K697" s="230" t="s">
        <v>197</v>
      </c>
      <c r="L697" s="45"/>
      <c r="M697" s="235" t="s">
        <v>1</v>
      </c>
      <c r="N697" s="236" t="s">
        <v>41</v>
      </c>
      <c r="O697" s="92"/>
      <c r="P697" s="237">
        <f>O697*H697</f>
        <v>0</v>
      </c>
      <c r="Q697" s="237">
        <v>0</v>
      </c>
      <c r="R697" s="237">
        <f>Q697*H697</f>
        <v>0</v>
      </c>
      <c r="S697" s="237">
        <v>0</v>
      </c>
      <c r="T697" s="23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158</v>
      </c>
      <c r="AT697" s="239" t="s">
        <v>193</v>
      </c>
      <c r="AU697" s="239" t="s">
        <v>85</v>
      </c>
      <c r="AY697" s="18" t="s">
        <v>191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83</v>
      </c>
      <c r="BK697" s="240">
        <f>ROUND(I697*H697,2)</f>
        <v>0</v>
      </c>
      <c r="BL697" s="18" t="s">
        <v>158</v>
      </c>
      <c r="BM697" s="239" t="s">
        <v>1012</v>
      </c>
    </row>
    <row r="698" s="14" customFormat="1">
      <c r="A698" s="14"/>
      <c r="B698" s="252"/>
      <c r="C698" s="253"/>
      <c r="D698" s="243" t="s">
        <v>199</v>
      </c>
      <c r="E698" s="254" t="s">
        <v>1</v>
      </c>
      <c r="F698" s="255" t="s">
        <v>1013</v>
      </c>
      <c r="G698" s="253"/>
      <c r="H698" s="256">
        <v>15.068</v>
      </c>
      <c r="I698" s="257"/>
      <c r="J698" s="253"/>
      <c r="K698" s="253"/>
      <c r="L698" s="258"/>
      <c r="M698" s="259"/>
      <c r="N698" s="260"/>
      <c r="O698" s="260"/>
      <c r="P698" s="260"/>
      <c r="Q698" s="260"/>
      <c r="R698" s="260"/>
      <c r="S698" s="260"/>
      <c r="T698" s="26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2" t="s">
        <v>199</v>
      </c>
      <c r="AU698" s="262" t="s">
        <v>85</v>
      </c>
      <c r="AV698" s="14" t="s">
        <v>85</v>
      </c>
      <c r="AW698" s="14" t="s">
        <v>32</v>
      </c>
      <c r="AX698" s="14" t="s">
        <v>83</v>
      </c>
      <c r="AY698" s="262" t="s">
        <v>191</v>
      </c>
    </row>
    <row r="699" s="12" customFormat="1" ht="25.92" customHeight="1">
      <c r="A699" s="12"/>
      <c r="B699" s="212"/>
      <c r="C699" s="213"/>
      <c r="D699" s="214" t="s">
        <v>75</v>
      </c>
      <c r="E699" s="215" t="s">
        <v>1014</v>
      </c>
      <c r="F699" s="215" t="s">
        <v>1015</v>
      </c>
      <c r="G699" s="213"/>
      <c r="H699" s="213"/>
      <c r="I699" s="216"/>
      <c r="J699" s="217">
        <f>BK699</f>
        <v>0</v>
      </c>
      <c r="K699" s="213"/>
      <c r="L699" s="218"/>
      <c r="M699" s="219"/>
      <c r="N699" s="220"/>
      <c r="O699" s="220"/>
      <c r="P699" s="221">
        <f>SUM(P700:P718)</f>
        <v>0</v>
      </c>
      <c r="Q699" s="220"/>
      <c r="R699" s="221">
        <f>SUM(R700:R718)</f>
        <v>0</v>
      </c>
      <c r="S699" s="220"/>
      <c r="T699" s="222">
        <f>SUM(T700:T718)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83</v>
      </c>
      <c r="AT699" s="224" t="s">
        <v>75</v>
      </c>
      <c r="AU699" s="224" t="s">
        <v>76</v>
      </c>
      <c r="AY699" s="223" t="s">
        <v>191</v>
      </c>
      <c r="BK699" s="225">
        <f>SUM(BK700:BK718)</f>
        <v>0</v>
      </c>
    </row>
    <row r="700" s="2" customFormat="1" ht="21.75" customHeight="1">
      <c r="A700" s="39"/>
      <c r="B700" s="40"/>
      <c r="C700" s="228" t="s">
        <v>1016</v>
      </c>
      <c r="D700" s="228" t="s">
        <v>193</v>
      </c>
      <c r="E700" s="229" t="s">
        <v>1017</v>
      </c>
      <c r="F700" s="230" t="s">
        <v>1018</v>
      </c>
      <c r="G700" s="231" t="s">
        <v>420</v>
      </c>
      <c r="H700" s="232">
        <v>137.084</v>
      </c>
      <c r="I700" s="233"/>
      <c r="J700" s="234">
        <f>ROUND(I700*H700,2)</f>
        <v>0</v>
      </c>
      <c r="K700" s="230" t="s">
        <v>197</v>
      </c>
      <c r="L700" s="45"/>
      <c r="M700" s="235" t="s">
        <v>1</v>
      </c>
      <c r="N700" s="236" t="s">
        <v>41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</v>
      </c>
      <c r="T700" s="23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158</v>
      </c>
      <c r="AT700" s="239" t="s">
        <v>193</v>
      </c>
      <c r="AU700" s="239" t="s">
        <v>83</v>
      </c>
      <c r="AY700" s="18" t="s">
        <v>191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83</v>
      </c>
      <c r="BK700" s="240">
        <f>ROUND(I700*H700,2)</f>
        <v>0</v>
      </c>
      <c r="BL700" s="18" t="s">
        <v>158</v>
      </c>
      <c r="BM700" s="239" t="s">
        <v>1019</v>
      </c>
    </row>
    <row r="701" s="14" customFormat="1">
      <c r="A701" s="14"/>
      <c r="B701" s="252"/>
      <c r="C701" s="253"/>
      <c r="D701" s="243" t="s">
        <v>199</v>
      </c>
      <c r="E701" s="254" t="s">
        <v>112</v>
      </c>
      <c r="F701" s="255" t="s">
        <v>1020</v>
      </c>
      <c r="G701" s="253"/>
      <c r="H701" s="256">
        <v>68.542000000000002</v>
      </c>
      <c r="I701" s="257"/>
      <c r="J701" s="253"/>
      <c r="K701" s="253"/>
      <c r="L701" s="258"/>
      <c r="M701" s="259"/>
      <c r="N701" s="260"/>
      <c r="O701" s="260"/>
      <c r="P701" s="260"/>
      <c r="Q701" s="260"/>
      <c r="R701" s="260"/>
      <c r="S701" s="260"/>
      <c r="T701" s="26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2" t="s">
        <v>199</v>
      </c>
      <c r="AU701" s="262" t="s">
        <v>83</v>
      </c>
      <c r="AV701" s="14" t="s">
        <v>85</v>
      </c>
      <c r="AW701" s="14" t="s">
        <v>32</v>
      </c>
      <c r="AX701" s="14" t="s">
        <v>76</v>
      </c>
      <c r="AY701" s="262" t="s">
        <v>191</v>
      </c>
    </row>
    <row r="702" s="14" customFormat="1">
      <c r="A702" s="14"/>
      <c r="B702" s="252"/>
      <c r="C702" s="253"/>
      <c r="D702" s="243" t="s">
        <v>199</v>
      </c>
      <c r="E702" s="254" t="s">
        <v>1</v>
      </c>
      <c r="F702" s="255" t="s">
        <v>1021</v>
      </c>
      <c r="G702" s="253"/>
      <c r="H702" s="256">
        <v>68.542000000000002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2" t="s">
        <v>199</v>
      </c>
      <c r="AU702" s="262" t="s">
        <v>83</v>
      </c>
      <c r="AV702" s="14" t="s">
        <v>85</v>
      </c>
      <c r="AW702" s="14" t="s">
        <v>32</v>
      </c>
      <c r="AX702" s="14" t="s">
        <v>76</v>
      </c>
      <c r="AY702" s="262" t="s">
        <v>191</v>
      </c>
    </row>
    <row r="703" s="15" customFormat="1">
      <c r="A703" s="15"/>
      <c r="B703" s="263"/>
      <c r="C703" s="264"/>
      <c r="D703" s="243" t="s">
        <v>199</v>
      </c>
      <c r="E703" s="265" t="s">
        <v>1</v>
      </c>
      <c r="F703" s="266" t="s">
        <v>145</v>
      </c>
      <c r="G703" s="264"/>
      <c r="H703" s="267">
        <v>137.084</v>
      </c>
      <c r="I703" s="268"/>
      <c r="J703" s="264"/>
      <c r="K703" s="264"/>
      <c r="L703" s="269"/>
      <c r="M703" s="270"/>
      <c r="N703" s="271"/>
      <c r="O703" s="271"/>
      <c r="P703" s="271"/>
      <c r="Q703" s="271"/>
      <c r="R703" s="271"/>
      <c r="S703" s="271"/>
      <c r="T703" s="272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3" t="s">
        <v>199</v>
      </c>
      <c r="AU703" s="273" t="s">
        <v>83</v>
      </c>
      <c r="AV703" s="15" t="s">
        <v>158</v>
      </c>
      <c r="AW703" s="15" t="s">
        <v>32</v>
      </c>
      <c r="AX703" s="15" t="s">
        <v>83</v>
      </c>
      <c r="AY703" s="273" t="s">
        <v>191</v>
      </c>
    </row>
    <row r="704" s="2" customFormat="1" ht="24.15" customHeight="1">
      <c r="A704" s="39"/>
      <c r="B704" s="40"/>
      <c r="C704" s="228" t="s">
        <v>1022</v>
      </c>
      <c r="D704" s="228" t="s">
        <v>193</v>
      </c>
      <c r="E704" s="229" t="s">
        <v>1023</v>
      </c>
      <c r="F704" s="230" t="s">
        <v>1024</v>
      </c>
      <c r="G704" s="231" t="s">
        <v>420</v>
      </c>
      <c r="H704" s="232">
        <v>685.41999999999996</v>
      </c>
      <c r="I704" s="233"/>
      <c r="J704" s="234">
        <f>ROUND(I704*H704,2)</f>
        <v>0</v>
      </c>
      <c r="K704" s="230" t="s">
        <v>197</v>
      </c>
      <c r="L704" s="45"/>
      <c r="M704" s="235" t="s">
        <v>1</v>
      </c>
      <c r="N704" s="236" t="s">
        <v>41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158</v>
      </c>
      <c r="AT704" s="239" t="s">
        <v>193</v>
      </c>
      <c r="AU704" s="239" t="s">
        <v>83</v>
      </c>
      <c r="AY704" s="18" t="s">
        <v>191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83</v>
      </c>
      <c r="BK704" s="240">
        <f>ROUND(I704*H704,2)</f>
        <v>0</v>
      </c>
      <c r="BL704" s="18" t="s">
        <v>158</v>
      </c>
      <c r="BM704" s="239" t="s">
        <v>1025</v>
      </c>
    </row>
    <row r="705" s="13" customFormat="1">
      <c r="A705" s="13"/>
      <c r="B705" s="241"/>
      <c r="C705" s="242"/>
      <c r="D705" s="243" t="s">
        <v>199</v>
      </c>
      <c r="E705" s="244" t="s">
        <v>1</v>
      </c>
      <c r="F705" s="245" t="s">
        <v>1026</v>
      </c>
      <c r="G705" s="242"/>
      <c r="H705" s="244" t="s">
        <v>1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199</v>
      </c>
      <c r="AU705" s="251" t="s">
        <v>83</v>
      </c>
      <c r="AV705" s="13" t="s">
        <v>83</v>
      </c>
      <c r="AW705" s="13" t="s">
        <v>32</v>
      </c>
      <c r="AX705" s="13" t="s">
        <v>76</v>
      </c>
      <c r="AY705" s="251" t="s">
        <v>191</v>
      </c>
    </row>
    <row r="706" s="14" customFormat="1">
      <c r="A706" s="14"/>
      <c r="B706" s="252"/>
      <c r="C706" s="253"/>
      <c r="D706" s="243" t="s">
        <v>199</v>
      </c>
      <c r="E706" s="254" t="s">
        <v>1</v>
      </c>
      <c r="F706" s="255" t="s">
        <v>1027</v>
      </c>
      <c r="G706" s="253"/>
      <c r="H706" s="256">
        <v>685.41999999999996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2" t="s">
        <v>199</v>
      </c>
      <c r="AU706" s="262" t="s">
        <v>83</v>
      </c>
      <c r="AV706" s="14" t="s">
        <v>85</v>
      </c>
      <c r="AW706" s="14" t="s">
        <v>32</v>
      </c>
      <c r="AX706" s="14" t="s">
        <v>83</v>
      </c>
      <c r="AY706" s="262" t="s">
        <v>191</v>
      </c>
    </row>
    <row r="707" s="2" customFormat="1" ht="24.15" customHeight="1">
      <c r="A707" s="39"/>
      <c r="B707" s="40"/>
      <c r="C707" s="228" t="s">
        <v>1028</v>
      </c>
      <c r="D707" s="228" t="s">
        <v>193</v>
      </c>
      <c r="E707" s="229" t="s">
        <v>1029</v>
      </c>
      <c r="F707" s="230" t="s">
        <v>1030</v>
      </c>
      <c r="G707" s="231" t="s">
        <v>420</v>
      </c>
      <c r="H707" s="232">
        <v>137.084</v>
      </c>
      <c r="I707" s="233"/>
      <c r="J707" s="234">
        <f>ROUND(I707*H707,2)</f>
        <v>0</v>
      </c>
      <c r="K707" s="230" t="s">
        <v>197</v>
      </c>
      <c r="L707" s="45"/>
      <c r="M707" s="235" t="s">
        <v>1</v>
      </c>
      <c r="N707" s="236" t="s">
        <v>41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158</v>
      </c>
      <c r="AT707" s="239" t="s">
        <v>193</v>
      </c>
      <c r="AU707" s="239" t="s">
        <v>83</v>
      </c>
      <c r="AY707" s="18" t="s">
        <v>191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83</v>
      </c>
      <c r="BK707" s="240">
        <f>ROUND(I707*H707,2)</f>
        <v>0</v>
      </c>
      <c r="BL707" s="18" t="s">
        <v>158</v>
      </c>
      <c r="BM707" s="239" t="s">
        <v>1031</v>
      </c>
    </row>
    <row r="708" s="14" customFormat="1">
      <c r="A708" s="14"/>
      <c r="B708" s="252"/>
      <c r="C708" s="253"/>
      <c r="D708" s="243" t="s">
        <v>199</v>
      </c>
      <c r="E708" s="254" t="s">
        <v>1</v>
      </c>
      <c r="F708" s="255" t="s">
        <v>1032</v>
      </c>
      <c r="G708" s="253"/>
      <c r="H708" s="256">
        <v>68.542000000000002</v>
      </c>
      <c r="I708" s="257"/>
      <c r="J708" s="253"/>
      <c r="K708" s="253"/>
      <c r="L708" s="258"/>
      <c r="M708" s="259"/>
      <c r="N708" s="260"/>
      <c r="O708" s="260"/>
      <c r="P708" s="260"/>
      <c r="Q708" s="260"/>
      <c r="R708" s="260"/>
      <c r="S708" s="260"/>
      <c r="T708" s="26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2" t="s">
        <v>199</v>
      </c>
      <c r="AU708" s="262" t="s">
        <v>83</v>
      </c>
      <c r="AV708" s="14" t="s">
        <v>85</v>
      </c>
      <c r="AW708" s="14" t="s">
        <v>32</v>
      </c>
      <c r="AX708" s="14" t="s">
        <v>76</v>
      </c>
      <c r="AY708" s="262" t="s">
        <v>191</v>
      </c>
    </row>
    <row r="709" s="14" customFormat="1">
      <c r="A709" s="14"/>
      <c r="B709" s="252"/>
      <c r="C709" s="253"/>
      <c r="D709" s="243" t="s">
        <v>199</v>
      </c>
      <c r="E709" s="254" t="s">
        <v>1</v>
      </c>
      <c r="F709" s="255" t="s">
        <v>1033</v>
      </c>
      <c r="G709" s="253"/>
      <c r="H709" s="256">
        <v>68.542000000000002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199</v>
      </c>
      <c r="AU709" s="262" t="s">
        <v>83</v>
      </c>
      <c r="AV709" s="14" t="s">
        <v>85</v>
      </c>
      <c r="AW709" s="14" t="s">
        <v>32</v>
      </c>
      <c r="AX709" s="14" t="s">
        <v>76</v>
      </c>
      <c r="AY709" s="262" t="s">
        <v>191</v>
      </c>
    </row>
    <row r="710" s="15" customFormat="1">
      <c r="A710" s="15"/>
      <c r="B710" s="263"/>
      <c r="C710" s="264"/>
      <c r="D710" s="243" t="s">
        <v>199</v>
      </c>
      <c r="E710" s="265" t="s">
        <v>1</v>
      </c>
      <c r="F710" s="266" t="s">
        <v>145</v>
      </c>
      <c r="G710" s="264"/>
      <c r="H710" s="267">
        <v>137.084</v>
      </c>
      <c r="I710" s="268"/>
      <c r="J710" s="264"/>
      <c r="K710" s="264"/>
      <c r="L710" s="269"/>
      <c r="M710" s="270"/>
      <c r="N710" s="271"/>
      <c r="O710" s="271"/>
      <c r="P710" s="271"/>
      <c r="Q710" s="271"/>
      <c r="R710" s="271"/>
      <c r="S710" s="271"/>
      <c r="T710" s="272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3" t="s">
        <v>199</v>
      </c>
      <c r="AU710" s="273" t="s">
        <v>83</v>
      </c>
      <c r="AV710" s="15" t="s">
        <v>158</v>
      </c>
      <c r="AW710" s="15" t="s">
        <v>32</v>
      </c>
      <c r="AX710" s="15" t="s">
        <v>83</v>
      </c>
      <c r="AY710" s="273" t="s">
        <v>191</v>
      </c>
    </row>
    <row r="711" s="2" customFormat="1" ht="24.15" customHeight="1">
      <c r="A711" s="39"/>
      <c r="B711" s="40"/>
      <c r="C711" s="228" t="s">
        <v>1034</v>
      </c>
      <c r="D711" s="228" t="s">
        <v>193</v>
      </c>
      <c r="E711" s="229" t="s">
        <v>1035</v>
      </c>
      <c r="F711" s="230" t="s">
        <v>1036</v>
      </c>
      <c r="G711" s="231" t="s">
        <v>420</v>
      </c>
      <c r="H711" s="232">
        <v>0.81599999999999995</v>
      </c>
      <c r="I711" s="233"/>
      <c r="J711" s="234">
        <f>ROUND(I711*H711,2)</f>
        <v>0</v>
      </c>
      <c r="K711" s="230" t="s">
        <v>1</v>
      </c>
      <c r="L711" s="45"/>
      <c r="M711" s="235" t="s">
        <v>1</v>
      </c>
      <c r="N711" s="236" t="s">
        <v>41</v>
      </c>
      <c r="O711" s="92"/>
      <c r="P711" s="237">
        <f>O711*H711</f>
        <v>0</v>
      </c>
      <c r="Q711" s="237">
        <v>0</v>
      </c>
      <c r="R711" s="237">
        <f>Q711*H711</f>
        <v>0</v>
      </c>
      <c r="S711" s="237">
        <v>0</v>
      </c>
      <c r="T711" s="238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9" t="s">
        <v>158</v>
      </c>
      <c r="AT711" s="239" t="s">
        <v>193</v>
      </c>
      <c r="AU711" s="239" t="s">
        <v>83</v>
      </c>
      <c r="AY711" s="18" t="s">
        <v>191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8" t="s">
        <v>83</v>
      </c>
      <c r="BK711" s="240">
        <f>ROUND(I711*H711,2)</f>
        <v>0</v>
      </c>
      <c r="BL711" s="18" t="s">
        <v>158</v>
      </c>
      <c r="BM711" s="239" t="s">
        <v>1037</v>
      </c>
    </row>
    <row r="712" s="14" customFormat="1">
      <c r="A712" s="14"/>
      <c r="B712" s="252"/>
      <c r="C712" s="253"/>
      <c r="D712" s="243" t="s">
        <v>199</v>
      </c>
      <c r="E712" s="254" t="s">
        <v>1</v>
      </c>
      <c r="F712" s="255" t="s">
        <v>1038</v>
      </c>
      <c r="G712" s="253"/>
      <c r="H712" s="256">
        <v>0.81599999999999995</v>
      </c>
      <c r="I712" s="257"/>
      <c r="J712" s="253"/>
      <c r="K712" s="253"/>
      <c r="L712" s="258"/>
      <c r="M712" s="259"/>
      <c r="N712" s="260"/>
      <c r="O712" s="260"/>
      <c r="P712" s="260"/>
      <c r="Q712" s="260"/>
      <c r="R712" s="260"/>
      <c r="S712" s="260"/>
      <c r="T712" s="26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2" t="s">
        <v>199</v>
      </c>
      <c r="AU712" s="262" t="s">
        <v>83</v>
      </c>
      <c r="AV712" s="14" t="s">
        <v>85</v>
      </c>
      <c r="AW712" s="14" t="s">
        <v>32</v>
      </c>
      <c r="AX712" s="14" t="s">
        <v>83</v>
      </c>
      <c r="AY712" s="262" t="s">
        <v>191</v>
      </c>
    </row>
    <row r="713" s="2" customFormat="1" ht="37.8" customHeight="1">
      <c r="A713" s="39"/>
      <c r="B713" s="40"/>
      <c r="C713" s="228" t="s">
        <v>1039</v>
      </c>
      <c r="D713" s="228" t="s">
        <v>193</v>
      </c>
      <c r="E713" s="229" t="s">
        <v>1040</v>
      </c>
      <c r="F713" s="230" t="s">
        <v>1041</v>
      </c>
      <c r="G713" s="231" t="s">
        <v>420</v>
      </c>
      <c r="H713" s="232">
        <v>2.464</v>
      </c>
      <c r="I713" s="233"/>
      <c r="J713" s="234">
        <f>ROUND(I713*H713,2)</f>
        <v>0</v>
      </c>
      <c r="K713" s="230" t="s">
        <v>197</v>
      </c>
      <c r="L713" s="45"/>
      <c r="M713" s="235" t="s">
        <v>1</v>
      </c>
      <c r="N713" s="236" t="s">
        <v>41</v>
      </c>
      <c r="O713" s="92"/>
      <c r="P713" s="237">
        <f>O713*H713</f>
        <v>0</v>
      </c>
      <c r="Q713" s="237">
        <v>0</v>
      </c>
      <c r="R713" s="237">
        <f>Q713*H713</f>
        <v>0</v>
      </c>
      <c r="S713" s="237">
        <v>0</v>
      </c>
      <c r="T713" s="238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158</v>
      </c>
      <c r="AT713" s="239" t="s">
        <v>193</v>
      </c>
      <c r="AU713" s="239" t="s">
        <v>83</v>
      </c>
      <c r="AY713" s="18" t="s">
        <v>191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83</v>
      </c>
      <c r="BK713" s="240">
        <f>ROUND(I713*H713,2)</f>
        <v>0</v>
      </c>
      <c r="BL713" s="18" t="s">
        <v>158</v>
      </c>
      <c r="BM713" s="239" t="s">
        <v>1042</v>
      </c>
    </row>
    <row r="714" s="14" customFormat="1">
      <c r="A714" s="14"/>
      <c r="B714" s="252"/>
      <c r="C714" s="253"/>
      <c r="D714" s="243" t="s">
        <v>199</v>
      </c>
      <c r="E714" s="254" t="s">
        <v>1</v>
      </c>
      <c r="F714" s="255" t="s">
        <v>1043</v>
      </c>
      <c r="G714" s="253"/>
      <c r="H714" s="256">
        <v>2.464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2" t="s">
        <v>199</v>
      </c>
      <c r="AU714" s="262" t="s">
        <v>83</v>
      </c>
      <c r="AV714" s="14" t="s">
        <v>85</v>
      </c>
      <c r="AW714" s="14" t="s">
        <v>32</v>
      </c>
      <c r="AX714" s="14" t="s">
        <v>83</v>
      </c>
      <c r="AY714" s="262" t="s">
        <v>191</v>
      </c>
    </row>
    <row r="715" s="2" customFormat="1" ht="44.25" customHeight="1">
      <c r="A715" s="39"/>
      <c r="B715" s="40"/>
      <c r="C715" s="228" t="s">
        <v>1044</v>
      </c>
      <c r="D715" s="228" t="s">
        <v>193</v>
      </c>
      <c r="E715" s="229" t="s">
        <v>1045</v>
      </c>
      <c r="F715" s="230" t="s">
        <v>1046</v>
      </c>
      <c r="G715" s="231" t="s">
        <v>420</v>
      </c>
      <c r="H715" s="232">
        <v>39.006999999999998</v>
      </c>
      <c r="I715" s="233"/>
      <c r="J715" s="234">
        <f>ROUND(I715*H715,2)</f>
        <v>0</v>
      </c>
      <c r="K715" s="230" t="s">
        <v>197</v>
      </c>
      <c r="L715" s="45"/>
      <c r="M715" s="235" t="s">
        <v>1</v>
      </c>
      <c r="N715" s="236" t="s">
        <v>41</v>
      </c>
      <c r="O715" s="92"/>
      <c r="P715" s="237">
        <f>O715*H715</f>
        <v>0</v>
      </c>
      <c r="Q715" s="237">
        <v>0</v>
      </c>
      <c r="R715" s="237">
        <f>Q715*H715</f>
        <v>0</v>
      </c>
      <c r="S715" s="237">
        <v>0</v>
      </c>
      <c r="T715" s="238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158</v>
      </c>
      <c r="AT715" s="239" t="s">
        <v>193</v>
      </c>
      <c r="AU715" s="239" t="s">
        <v>83</v>
      </c>
      <c r="AY715" s="18" t="s">
        <v>191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83</v>
      </c>
      <c r="BK715" s="240">
        <f>ROUND(I715*H715,2)</f>
        <v>0</v>
      </c>
      <c r="BL715" s="18" t="s">
        <v>158</v>
      </c>
      <c r="BM715" s="239" t="s">
        <v>1047</v>
      </c>
    </row>
    <row r="716" s="14" customFormat="1">
      <c r="A716" s="14"/>
      <c r="B716" s="252"/>
      <c r="C716" s="253"/>
      <c r="D716" s="243" t="s">
        <v>199</v>
      </c>
      <c r="E716" s="254" t="s">
        <v>1</v>
      </c>
      <c r="F716" s="255" t="s">
        <v>1048</v>
      </c>
      <c r="G716" s="253"/>
      <c r="H716" s="256">
        <v>39.006999999999998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199</v>
      </c>
      <c r="AU716" s="262" t="s">
        <v>83</v>
      </c>
      <c r="AV716" s="14" t="s">
        <v>85</v>
      </c>
      <c r="AW716" s="14" t="s">
        <v>32</v>
      </c>
      <c r="AX716" s="14" t="s">
        <v>83</v>
      </c>
      <c r="AY716" s="262" t="s">
        <v>191</v>
      </c>
    </row>
    <row r="717" s="2" customFormat="1" ht="44.25" customHeight="1">
      <c r="A717" s="39"/>
      <c r="B717" s="40"/>
      <c r="C717" s="228" t="s">
        <v>1049</v>
      </c>
      <c r="D717" s="228" t="s">
        <v>193</v>
      </c>
      <c r="E717" s="229" t="s">
        <v>1050</v>
      </c>
      <c r="F717" s="230" t="s">
        <v>1051</v>
      </c>
      <c r="G717" s="231" t="s">
        <v>420</v>
      </c>
      <c r="H717" s="232">
        <v>27.071000000000002</v>
      </c>
      <c r="I717" s="233"/>
      <c r="J717" s="234">
        <f>ROUND(I717*H717,2)</f>
        <v>0</v>
      </c>
      <c r="K717" s="230" t="s">
        <v>197</v>
      </c>
      <c r="L717" s="45"/>
      <c r="M717" s="235" t="s">
        <v>1</v>
      </c>
      <c r="N717" s="236" t="s">
        <v>41</v>
      </c>
      <c r="O717" s="92"/>
      <c r="P717" s="237">
        <f>O717*H717</f>
        <v>0</v>
      </c>
      <c r="Q717" s="237">
        <v>0</v>
      </c>
      <c r="R717" s="237">
        <f>Q717*H717</f>
        <v>0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158</v>
      </c>
      <c r="AT717" s="239" t="s">
        <v>193</v>
      </c>
      <c r="AU717" s="239" t="s">
        <v>83</v>
      </c>
      <c r="AY717" s="18" t="s">
        <v>191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83</v>
      </c>
      <c r="BK717" s="240">
        <f>ROUND(I717*H717,2)</f>
        <v>0</v>
      </c>
      <c r="BL717" s="18" t="s">
        <v>158</v>
      </c>
      <c r="BM717" s="239" t="s">
        <v>1052</v>
      </c>
    </row>
    <row r="718" s="14" customFormat="1">
      <c r="A718" s="14"/>
      <c r="B718" s="252"/>
      <c r="C718" s="253"/>
      <c r="D718" s="243" t="s">
        <v>199</v>
      </c>
      <c r="E718" s="254" t="s">
        <v>1</v>
      </c>
      <c r="F718" s="255" t="s">
        <v>1053</v>
      </c>
      <c r="G718" s="253"/>
      <c r="H718" s="256">
        <v>27.071000000000002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2" t="s">
        <v>199</v>
      </c>
      <c r="AU718" s="262" t="s">
        <v>83</v>
      </c>
      <c r="AV718" s="14" t="s">
        <v>85</v>
      </c>
      <c r="AW718" s="14" t="s">
        <v>32</v>
      </c>
      <c r="AX718" s="14" t="s">
        <v>83</v>
      </c>
      <c r="AY718" s="262" t="s">
        <v>191</v>
      </c>
    </row>
    <row r="719" s="12" customFormat="1" ht="25.92" customHeight="1">
      <c r="A719" s="12"/>
      <c r="B719" s="212"/>
      <c r="C719" s="213"/>
      <c r="D719" s="214" t="s">
        <v>75</v>
      </c>
      <c r="E719" s="215" t="s">
        <v>1054</v>
      </c>
      <c r="F719" s="215" t="s">
        <v>1008</v>
      </c>
      <c r="G719" s="213"/>
      <c r="H719" s="213"/>
      <c r="I719" s="216"/>
      <c r="J719" s="217">
        <f>BK719</f>
        <v>0</v>
      </c>
      <c r="K719" s="213"/>
      <c r="L719" s="218"/>
      <c r="M719" s="219"/>
      <c r="N719" s="220"/>
      <c r="O719" s="220"/>
      <c r="P719" s="221">
        <f>SUM(P720:P721)</f>
        <v>0</v>
      </c>
      <c r="Q719" s="220"/>
      <c r="R719" s="221">
        <f>SUM(R720:R721)</f>
        <v>0</v>
      </c>
      <c r="S719" s="220"/>
      <c r="T719" s="222">
        <f>SUM(T720:T721)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23" t="s">
        <v>83</v>
      </c>
      <c r="AT719" s="224" t="s">
        <v>75</v>
      </c>
      <c r="AU719" s="224" t="s">
        <v>76</v>
      </c>
      <c r="AY719" s="223" t="s">
        <v>191</v>
      </c>
      <c r="BK719" s="225">
        <f>SUM(BK720:BK721)</f>
        <v>0</v>
      </c>
    </row>
    <row r="720" s="2" customFormat="1" ht="33" customHeight="1">
      <c r="A720" s="39"/>
      <c r="B720" s="40"/>
      <c r="C720" s="228" t="s">
        <v>1055</v>
      </c>
      <c r="D720" s="228" t="s">
        <v>193</v>
      </c>
      <c r="E720" s="229" t="s">
        <v>1056</v>
      </c>
      <c r="F720" s="230" t="s">
        <v>1057</v>
      </c>
      <c r="G720" s="231" t="s">
        <v>420</v>
      </c>
      <c r="H720" s="232">
        <v>108.97499999999999</v>
      </c>
      <c r="I720" s="233"/>
      <c r="J720" s="234">
        <f>ROUND(I720*H720,2)</f>
        <v>0</v>
      </c>
      <c r="K720" s="230" t="s">
        <v>197</v>
      </c>
      <c r="L720" s="45"/>
      <c r="M720" s="235" t="s">
        <v>1</v>
      </c>
      <c r="N720" s="236" t="s">
        <v>41</v>
      </c>
      <c r="O720" s="92"/>
      <c r="P720" s="237">
        <f>O720*H720</f>
        <v>0</v>
      </c>
      <c r="Q720" s="237">
        <v>0</v>
      </c>
      <c r="R720" s="237">
        <f>Q720*H720</f>
        <v>0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158</v>
      </c>
      <c r="AT720" s="239" t="s">
        <v>193</v>
      </c>
      <c r="AU720" s="239" t="s">
        <v>83</v>
      </c>
      <c r="AY720" s="18" t="s">
        <v>191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83</v>
      </c>
      <c r="BK720" s="240">
        <f>ROUND(I720*H720,2)</f>
        <v>0</v>
      </c>
      <c r="BL720" s="18" t="s">
        <v>158</v>
      </c>
      <c r="BM720" s="239" t="s">
        <v>1058</v>
      </c>
    </row>
    <row r="721" s="14" customFormat="1">
      <c r="A721" s="14"/>
      <c r="B721" s="252"/>
      <c r="C721" s="253"/>
      <c r="D721" s="243" t="s">
        <v>199</v>
      </c>
      <c r="E721" s="254" t="s">
        <v>1</v>
      </c>
      <c r="F721" s="255" t="s">
        <v>1059</v>
      </c>
      <c r="G721" s="253"/>
      <c r="H721" s="256">
        <v>108.97499999999999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199</v>
      </c>
      <c r="AU721" s="262" t="s">
        <v>83</v>
      </c>
      <c r="AV721" s="14" t="s">
        <v>85</v>
      </c>
      <c r="AW721" s="14" t="s">
        <v>32</v>
      </c>
      <c r="AX721" s="14" t="s">
        <v>83</v>
      </c>
      <c r="AY721" s="262" t="s">
        <v>191</v>
      </c>
    </row>
    <row r="722" s="12" customFormat="1" ht="25.92" customHeight="1">
      <c r="A722" s="12"/>
      <c r="B722" s="212"/>
      <c r="C722" s="213"/>
      <c r="D722" s="214" t="s">
        <v>75</v>
      </c>
      <c r="E722" s="215" t="s">
        <v>1060</v>
      </c>
      <c r="F722" s="215" t="s">
        <v>1061</v>
      </c>
      <c r="G722" s="213"/>
      <c r="H722" s="213"/>
      <c r="I722" s="216"/>
      <c r="J722" s="217">
        <f>BK722</f>
        <v>0</v>
      </c>
      <c r="K722" s="213"/>
      <c r="L722" s="218"/>
      <c r="M722" s="219"/>
      <c r="N722" s="220"/>
      <c r="O722" s="220"/>
      <c r="P722" s="221">
        <f>SUM(P723:P730)</f>
        <v>0</v>
      </c>
      <c r="Q722" s="220"/>
      <c r="R722" s="221">
        <f>SUM(R723:R730)</f>
        <v>0.0002875</v>
      </c>
      <c r="S722" s="220"/>
      <c r="T722" s="222">
        <f>SUM(T723:T730)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3" t="s">
        <v>85</v>
      </c>
      <c r="AT722" s="224" t="s">
        <v>75</v>
      </c>
      <c r="AU722" s="224" t="s">
        <v>76</v>
      </c>
      <c r="AY722" s="223" t="s">
        <v>191</v>
      </c>
      <c r="BK722" s="225">
        <f>SUM(BK723:BK730)</f>
        <v>0</v>
      </c>
    </row>
    <row r="723" s="2" customFormat="1" ht="24.15" customHeight="1">
      <c r="A723" s="39"/>
      <c r="B723" s="40"/>
      <c r="C723" s="228" t="s">
        <v>1062</v>
      </c>
      <c r="D723" s="228" t="s">
        <v>193</v>
      </c>
      <c r="E723" s="229" t="s">
        <v>1063</v>
      </c>
      <c r="F723" s="230" t="s">
        <v>1064</v>
      </c>
      <c r="G723" s="231" t="s">
        <v>196</v>
      </c>
      <c r="H723" s="232">
        <v>1</v>
      </c>
      <c r="I723" s="233"/>
      <c r="J723" s="234">
        <f>ROUND(I723*H723,2)</f>
        <v>0</v>
      </c>
      <c r="K723" s="230" t="s">
        <v>197</v>
      </c>
      <c r="L723" s="45"/>
      <c r="M723" s="235" t="s">
        <v>1</v>
      </c>
      <c r="N723" s="236" t="s">
        <v>41</v>
      </c>
      <c r="O723" s="92"/>
      <c r="P723" s="237">
        <f>O723*H723</f>
        <v>0</v>
      </c>
      <c r="Q723" s="237">
        <v>0</v>
      </c>
      <c r="R723" s="237">
        <f>Q723*H723</f>
        <v>0</v>
      </c>
      <c r="S723" s="237">
        <v>0</v>
      </c>
      <c r="T723" s="238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9" t="s">
        <v>265</v>
      </c>
      <c r="AT723" s="239" t="s">
        <v>193</v>
      </c>
      <c r="AU723" s="239" t="s">
        <v>83</v>
      </c>
      <c r="AY723" s="18" t="s">
        <v>191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83</v>
      </c>
      <c r="BK723" s="240">
        <f>ROUND(I723*H723,2)</f>
        <v>0</v>
      </c>
      <c r="BL723" s="18" t="s">
        <v>265</v>
      </c>
      <c r="BM723" s="239" t="s">
        <v>1065</v>
      </c>
    </row>
    <row r="724" s="13" customFormat="1">
      <c r="A724" s="13"/>
      <c r="B724" s="241"/>
      <c r="C724" s="242"/>
      <c r="D724" s="243" t="s">
        <v>199</v>
      </c>
      <c r="E724" s="244" t="s">
        <v>1</v>
      </c>
      <c r="F724" s="245" t="s">
        <v>580</v>
      </c>
      <c r="G724" s="242"/>
      <c r="H724" s="244" t="s">
        <v>1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199</v>
      </c>
      <c r="AU724" s="251" t="s">
        <v>83</v>
      </c>
      <c r="AV724" s="13" t="s">
        <v>83</v>
      </c>
      <c r="AW724" s="13" t="s">
        <v>32</v>
      </c>
      <c r="AX724" s="13" t="s">
        <v>76</v>
      </c>
      <c r="AY724" s="251" t="s">
        <v>191</v>
      </c>
    </row>
    <row r="725" s="13" customFormat="1">
      <c r="A725" s="13"/>
      <c r="B725" s="241"/>
      <c r="C725" s="242"/>
      <c r="D725" s="243" t="s">
        <v>199</v>
      </c>
      <c r="E725" s="244" t="s">
        <v>1</v>
      </c>
      <c r="F725" s="245" t="s">
        <v>1066</v>
      </c>
      <c r="G725" s="242"/>
      <c r="H725" s="244" t="s">
        <v>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199</v>
      </c>
      <c r="AU725" s="251" t="s">
        <v>83</v>
      </c>
      <c r="AV725" s="13" t="s">
        <v>83</v>
      </c>
      <c r="AW725" s="13" t="s">
        <v>32</v>
      </c>
      <c r="AX725" s="13" t="s">
        <v>76</v>
      </c>
      <c r="AY725" s="251" t="s">
        <v>191</v>
      </c>
    </row>
    <row r="726" s="14" customFormat="1">
      <c r="A726" s="14"/>
      <c r="B726" s="252"/>
      <c r="C726" s="253"/>
      <c r="D726" s="243" t="s">
        <v>199</v>
      </c>
      <c r="E726" s="254" t="s">
        <v>1</v>
      </c>
      <c r="F726" s="255" t="s">
        <v>1067</v>
      </c>
      <c r="G726" s="253"/>
      <c r="H726" s="256">
        <v>1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199</v>
      </c>
      <c r="AU726" s="262" t="s">
        <v>83</v>
      </c>
      <c r="AV726" s="14" t="s">
        <v>85</v>
      </c>
      <c r="AW726" s="14" t="s">
        <v>32</v>
      </c>
      <c r="AX726" s="14" t="s">
        <v>76</v>
      </c>
      <c r="AY726" s="262" t="s">
        <v>191</v>
      </c>
    </row>
    <row r="727" s="15" customFormat="1">
      <c r="A727" s="15"/>
      <c r="B727" s="263"/>
      <c r="C727" s="264"/>
      <c r="D727" s="243" t="s">
        <v>199</v>
      </c>
      <c r="E727" s="265" t="s">
        <v>107</v>
      </c>
      <c r="F727" s="266" t="s">
        <v>145</v>
      </c>
      <c r="G727" s="264"/>
      <c r="H727" s="267">
        <v>1</v>
      </c>
      <c r="I727" s="268"/>
      <c r="J727" s="264"/>
      <c r="K727" s="264"/>
      <c r="L727" s="269"/>
      <c r="M727" s="270"/>
      <c r="N727" s="271"/>
      <c r="O727" s="271"/>
      <c r="P727" s="271"/>
      <c r="Q727" s="271"/>
      <c r="R727" s="271"/>
      <c r="S727" s="271"/>
      <c r="T727" s="272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3" t="s">
        <v>199</v>
      </c>
      <c r="AU727" s="273" t="s">
        <v>83</v>
      </c>
      <c r="AV727" s="15" t="s">
        <v>158</v>
      </c>
      <c r="AW727" s="15" t="s">
        <v>32</v>
      </c>
      <c r="AX727" s="15" t="s">
        <v>83</v>
      </c>
      <c r="AY727" s="273" t="s">
        <v>191</v>
      </c>
    </row>
    <row r="728" s="2" customFormat="1" ht="24.15" customHeight="1">
      <c r="A728" s="39"/>
      <c r="B728" s="40"/>
      <c r="C728" s="285" t="s">
        <v>1068</v>
      </c>
      <c r="D728" s="285" t="s">
        <v>448</v>
      </c>
      <c r="E728" s="286" t="s">
        <v>1069</v>
      </c>
      <c r="F728" s="287" t="s">
        <v>1070</v>
      </c>
      <c r="G728" s="288" t="s">
        <v>196</v>
      </c>
      <c r="H728" s="289">
        <v>1.1499999999999999</v>
      </c>
      <c r="I728" s="290"/>
      <c r="J728" s="291">
        <f>ROUND(I728*H728,2)</f>
        <v>0</v>
      </c>
      <c r="K728" s="287" t="s">
        <v>197</v>
      </c>
      <c r="L728" s="292"/>
      <c r="M728" s="293" t="s">
        <v>1</v>
      </c>
      <c r="N728" s="294" t="s">
        <v>41</v>
      </c>
      <c r="O728" s="92"/>
      <c r="P728" s="237">
        <f>O728*H728</f>
        <v>0</v>
      </c>
      <c r="Q728" s="237">
        <v>0.00025000000000000001</v>
      </c>
      <c r="R728" s="237">
        <f>Q728*H728</f>
        <v>0.0002875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391</v>
      </c>
      <c r="AT728" s="239" t="s">
        <v>448</v>
      </c>
      <c r="AU728" s="239" t="s">
        <v>83</v>
      </c>
      <c r="AY728" s="18" t="s">
        <v>191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83</v>
      </c>
      <c r="BK728" s="240">
        <f>ROUND(I728*H728,2)</f>
        <v>0</v>
      </c>
      <c r="BL728" s="18" t="s">
        <v>265</v>
      </c>
      <c r="BM728" s="239" t="s">
        <v>1071</v>
      </c>
    </row>
    <row r="729" s="14" customFormat="1">
      <c r="A729" s="14"/>
      <c r="B729" s="252"/>
      <c r="C729" s="253"/>
      <c r="D729" s="243" t="s">
        <v>199</v>
      </c>
      <c r="E729" s="254" t="s">
        <v>1</v>
      </c>
      <c r="F729" s="255" t="s">
        <v>1072</v>
      </c>
      <c r="G729" s="253"/>
      <c r="H729" s="256">
        <v>1.1499999999999999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2" t="s">
        <v>199</v>
      </c>
      <c r="AU729" s="262" t="s">
        <v>83</v>
      </c>
      <c r="AV729" s="14" t="s">
        <v>85</v>
      </c>
      <c r="AW729" s="14" t="s">
        <v>32</v>
      </c>
      <c r="AX729" s="14" t="s">
        <v>83</v>
      </c>
      <c r="AY729" s="262" t="s">
        <v>191</v>
      </c>
    </row>
    <row r="730" s="2" customFormat="1" ht="24.15" customHeight="1">
      <c r="A730" s="39"/>
      <c r="B730" s="40"/>
      <c r="C730" s="228" t="s">
        <v>1073</v>
      </c>
      <c r="D730" s="228" t="s">
        <v>193</v>
      </c>
      <c r="E730" s="229" t="s">
        <v>1074</v>
      </c>
      <c r="F730" s="230" t="s">
        <v>1075</v>
      </c>
      <c r="G730" s="231" t="s">
        <v>420</v>
      </c>
      <c r="H730" s="232">
        <v>0.001</v>
      </c>
      <c r="I730" s="233"/>
      <c r="J730" s="234">
        <f>ROUND(I730*H730,2)</f>
        <v>0</v>
      </c>
      <c r="K730" s="230" t="s">
        <v>197</v>
      </c>
      <c r="L730" s="45"/>
      <c r="M730" s="295" t="s">
        <v>1</v>
      </c>
      <c r="N730" s="296" t="s">
        <v>41</v>
      </c>
      <c r="O730" s="297"/>
      <c r="P730" s="298">
        <f>O730*H730</f>
        <v>0</v>
      </c>
      <c r="Q730" s="298">
        <v>0</v>
      </c>
      <c r="R730" s="298">
        <f>Q730*H730</f>
        <v>0</v>
      </c>
      <c r="S730" s="298">
        <v>0</v>
      </c>
      <c r="T730" s="29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265</v>
      </c>
      <c r="AT730" s="239" t="s">
        <v>193</v>
      </c>
      <c r="AU730" s="239" t="s">
        <v>83</v>
      </c>
      <c r="AY730" s="18" t="s">
        <v>191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83</v>
      </c>
      <c r="BK730" s="240">
        <f>ROUND(I730*H730,2)</f>
        <v>0</v>
      </c>
      <c r="BL730" s="18" t="s">
        <v>265</v>
      </c>
      <c r="BM730" s="239" t="s">
        <v>1076</v>
      </c>
    </row>
    <row r="731" s="2" customFormat="1" ht="6.96" customHeight="1">
      <c r="A731" s="39"/>
      <c r="B731" s="67"/>
      <c r="C731" s="68"/>
      <c r="D731" s="68"/>
      <c r="E731" s="68"/>
      <c r="F731" s="68"/>
      <c r="G731" s="68"/>
      <c r="H731" s="68"/>
      <c r="I731" s="68"/>
      <c r="J731" s="68"/>
      <c r="K731" s="68"/>
      <c r="L731" s="45"/>
      <c r="M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</sheetData>
  <sheetProtection sheet="1" autoFilter="0" formatColumns="0" formatRows="0" objects="1" scenarios="1" spinCount="100000" saltValue="3rVyGiYWcRqX4a3MsoTsPllQEzKdDicbRNnDVO9xlzKs4R8OAi7G/b9nFAmYQbEzfDSzWIdrEM7OnhbKEuP3KQ==" hashValue="vcXuo7a+YR+8iF4NXNMi53YZZuqfuU/FFmn+fXsxWqEXIq3Qq9IkyI/w+57YpgmbcBpp54czgdeKYbQg+zMb9Q==" algorithmName="SHA-512" password="CC35"/>
  <autoFilter ref="C131:K7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7" t="s">
        <v>1077</v>
      </c>
      <c r="BA2" s="147" t="s">
        <v>1</v>
      </c>
      <c r="BB2" s="147" t="s">
        <v>1</v>
      </c>
      <c r="BC2" s="147" t="s">
        <v>1078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104</v>
      </c>
      <c r="BA3" s="147" t="s">
        <v>1</v>
      </c>
      <c r="BB3" s="147" t="s">
        <v>1</v>
      </c>
      <c r="BC3" s="147" t="s">
        <v>1079</v>
      </c>
      <c r="BD3" s="147" t="s">
        <v>85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  <c r="AZ4" s="147" t="s">
        <v>1080</v>
      </c>
      <c r="BA4" s="147" t="s">
        <v>1</v>
      </c>
      <c r="BB4" s="147" t="s">
        <v>1</v>
      </c>
      <c r="BC4" s="147" t="s">
        <v>1081</v>
      </c>
      <c r="BD4" s="147" t="s">
        <v>85</v>
      </c>
    </row>
    <row r="5" s="1" customFormat="1" ht="6.96" customHeight="1">
      <c r="B5" s="21"/>
      <c r="L5" s="21"/>
      <c r="AZ5" s="147" t="s">
        <v>108</v>
      </c>
      <c r="BA5" s="147" t="s">
        <v>102</v>
      </c>
      <c r="BB5" s="147" t="s">
        <v>1</v>
      </c>
      <c r="BC5" s="147" t="s">
        <v>1082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110</v>
      </c>
      <c r="BA6" s="147" t="s">
        <v>102</v>
      </c>
      <c r="BB6" s="147" t="s">
        <v>1</v>
      </c>
      <c r="BC6" s="147" t="s">
        <v>1083</v>
      </c>
      <c r="BD6" s="147" t="s">
        <v>85</v>
      </c>
    </row>
    <row r="7" s="1" customFormat="1" ht="39.75" customHeight="1">
      <c r="B7" s="21"/>
      <c r="E7" s="153" t="str">
        <f>'Rekapitulace stavby'!K6</f>
        <v xml:space="preserve">OBNOVA – VODOVODNÍ ŘAD V UL. SOKOLSKÁ, OD Č.P. 1 PO Č.P. 5 (UOTEX) Z PE D110 - I. ETAPA  OD Č.P.108 AŽ PO ZASTÁVKU  MHD</v>
      </c>
      <c r="F7" s="152"/>
      <c r="G7" s="152"/>
      <c r="H7" s="152"/>
      <c r="L7" s="21"/>
      <c r="AZ7" s="147" t="s">
        <v>112</v>
      </c>
      <c r="BA7" s="147" t="s">
        <v>1</v>
      </c>
      <c r="BB7" s="147" t="s">
        <v>1</v>
      </c>
      <c r="BC7" s="147" t="s">
        <v>1084</v>
      </c>
      <c r="BD7" s="147" t="s">
        <v>85</v>
      </c>
    </row>
    <row r="8" s="1" customFormat="1" ht="12" customHeight="1">
      <c r="B8" s="21"/>
      <c r="D8" s="152" t="s">
        <v>114</v>
      </c>
      <c r="L8" s="21"/>
      <c r="AZ8" s="147" t="s">
        <v>115</v>
      </c>
      <c r="BA8" s="147" t="s">
        <v>1</v>
      </c>
      <c r="BB8" s="147" t="s">
        <v>1</v>
      </c>
      <c r="BC8" s="147" t="s">
        <v>1085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121</v>
      </c>
      <c r="BA9" s="147" t="s">
        <v>1</v>
      </c>
      <c r="BB9" s="147" t="s">
        <v>1</v>
      </c>
      <c r="BC9" s="147" t="s">
        <v>1086</v>
      </c>
      <c r="BD9" s="147" t="s">
        <v>85</v>
      </c>
    </row>
    <row r="10" s="2" customFormat="1" ht="12" customHeight="1">
      <c r="A10" s="39"/>
      <c r="B10" s="45"/>
      <c r="C10" s="39"/>
      <c r="D10" s="152" t="s">
        <v>120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124</v>
      </c>
      <c r="BA10" s="147" t="s">
        <v>1</v>
      </c>
      <c r="BB10" s="147" t="s">
        <v>1</v>
      </c>
      <c r="BC10" s="147" t="s">
        <v>223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1087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129</v>
      </c>
      <c r="BA11" s="147" t="s">
        <v>1</v>
      </c>
      <c r="BB11" s="147" t="s">
        <v>1</v>
      </c>
      <c r="BC11" s="147" t="s">
        <v>1088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131</v>
      </c>
      <c r="BA12" s="147" t="s">
        <v>1</v>
      </c>
      <c r="BB12" s="147" t="s">
        <v>1</v>
      </c>
      <c r="BC12" s="147" t="s">
        <v>1089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128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133</v>
      </c>
      <c r="BA13" s="147" t="s">
        <v>134</v>
      </c>
      <c r="BB13" s="147" t="s">
        <v>1</v>
      </c>
      <c r="BC13" s="147" t="s">
        <v>1090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136</v>
      </c>
      <c r="BA14" s="147" t="s">
        <v>1</v>
      </c>
      <c r="BB14" s="147" t="s">
        <v>1</v>
      </c>
      <c r="BC14" s="147" t="s">
        <v>1091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138</v>
      </c>
      <c r="BA15" s="147" t="s">
        <v>1</v>
      </c>
      <c r="BB15" s="147" t="s">
        <v>1</v>
      </c>
      <c r="BC15" s="147" t="s">
        <v>1092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140</v>
      </c>
      <c r="BA16" s="147" t="s">
        <v>1</v>
      </c>
      <c r="BB16" s="147" t="s">
        <v>1</v>
      </c>
      <c r="BC16" s="147" t="s">
        <v>1093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144</v>
      </c>
      <c r="BA17" s="147" t="s">
        <v>145</v>
      </c>
      <c r="BB17" s="147" t="s">
        <v>1</v>
      </c>
      <c r="BC17" s="147" t="s">
        <v>1094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151</v>
      </c>
      <c r="BA18" s="147" t="s">
        <v>1</v>
      </c>
      <c r="BB18" s="147" t="s">
        <v>1</v>
      </c>
      <c r="BC18" s="147" t="s">
        <v>1095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1096</v>
      </c>
      <c r="BA19" s="147" t="s">
        <v>1</v>
      </c>
      <c r="BB19" s="147" t="s">
        <v>1</v>
      </c>
      <c r="BC19" s="147" t="s">
        <v>1097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ROUND((SUM(BE131:BE542)),  2)</f>
        <v>0</v>
      </c>
      <c r="G35" s="39"/>
      <c r="H35" s="39"/>
      <c r="I35" s="166">
        <v>0.20999999999999999</v>
      </c>
      <c r="J35" s="165">
        <f>ROUND(((SUM(BE131:BE542))*I35),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ROUND((SUM(BF131:BF542)),  2)</f>
        <v>0</v>
      </c>
      <c r="G36" s="39"/>
      <c r="H36" s="39"/>
      <c r="I36" s="166">
        <v>0.12</v>
      </c>
      <c r="J36" s="165">
        <f>ROUND(((SUM(BF131:BF542))*I36),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ROUND((SUM(BG131:BG542)),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ROUND((SUM(BH131:BH542)),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ROUND((SUM(BI131:BI542)),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9.75" customHeight="1">
      <c r="A85" s="39"/>
      <c r="B85" s="40"/>
      <c r="C85" s="41"/>
      <c r="D85" s="41"/>
      <c r="E85" s="185" t="str">
        <f>E7</f>
        <v xml:space="preserve">OBNOVA – VODOVODNÍ ŘAD V UL. SOKOLSKÁ, OD Č.P. 1 PO Č.P. 5 (UOTEX) Z PE D110 - I. ETAPA  OD Č.P.108 AŽ PO ZASTÁVKU  MHD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1.1.2 - Přepojení přípojek - řad S2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3. 7. 2024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162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165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168</v>
      </c>
      <c r="E101" s="198"/>
      <c r="F101" s="198"/>
      <c r="G101" s="198"/>
      <c r="H101" s="198"/>
      <c r="I101" s="198"/>
      <c r="J101" s="199">
        <f>J318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169</v>
      </c>
      <c r="E102" s="198"/>
      <c r="F102" s="198"/>
      <c r="G102" s="198"/>
      <c r="H102" s="198"/>
      <c r="I102" s="198"/>
      <c r="J102" s="199">
        <f>J341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170</v>
      </c>
      <c r="E103" s="198"/>
      <c r="F103" s="198"/>
      <c r="G103" s="198"/>
      <c r="H103" s="198"/>
      <c r="I103" s="198"/>
      <c r="J103" s="199">
        <f>J381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171</v>
      </c>
      <c r="E104" s="198"/>
      <c r="F104" s="198"/>
      <c r="G104" s="198"/>
      <c r="H104" s="198"/>
      <c r="I104" s="198"/>
      <c r="J104" s="199">
        <f>J478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172</v>
      </c>
      <c r="E105" s="198"/>
      <c r="F105" s="198"/>
      <c r="G105" s="198"/>
      <c r="H105" s="198"/>
      <c r="I105" s="198"/>
      <c r="J105" s="199">
        <f>J510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1098</v>
      </c>
      <c r="E106" s="198"/>
      <c r="F106" s="198"/>
      <c r="G106" s="198"/>
      <c r="H106" s="198"/>
      <c r="I106" s="198"/>
      <c r="J106" s="199">
        <f>J513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1099</v>
      </c>
      <c r="E107" s="198"/>
      <c r="F107" s="198"/>
      <c r="G107" s="198"/>
      <c r="H107" s="198"/>
      <c r="I107" s="198"/>
      <c r="J107" s="199">
        <f>J533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1100</v>
      </c>
      <c r="E108" s="193"/>
      <c r="F108" s="193"/>
      <c r="G108" s="193"/>
      <c r="H108" s="193"/>
      <c r="I108" s="193"/>
      <c r="J108" s="194">
        <f>J536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1101</v>
      </c>
      <c r="E109" s="198"/>
      <c r="F109" s="198"/>
      <c r="G109" s="198"/>
      <c r="H109" s="198"/>
      <c r="I109" s="198"/>
      <c r="J109" s="199">
        <f>J537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176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39.75" customHeight="1">
      <c r="A119" s="39"/>
      <c r="B119" s="40"/>
      <c r="C119" s="41"/>
      <c r="D119" s="41"/>
      <c r="E119" s="185" t="str">
        <f>E7</f>
        <v xml:space="preserve">OBNOVA – VODOVODNÍ ŘAD V UL. SOKOLSKÁ, OD Č.P. 1 PO Č.P. 5 (UOTEX) Z PE D110 - I. ETAPA  OD Č.P.108 AŽ PO ZASTÁVKU  MHD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114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117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120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1.1.2 - Přepojení přípojek - řad S2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Kerhartice</v>
      </c>
      <c r="G125" s="41"/>
      <c r="H125" s="41"/>
      <c r="I125" s="33" t="s">
        <v>22</v>
      </c>
      <c r="J125" s="80" t="str">
        <f>IF(J14="","",J14)</f>
        <v>3. 7. 2024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30</v>
      </c>
      <c r="J127" s="37" t="str">
        <f>E23</f>
        <v>Ing. Pravec František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Kašparová Věra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177</v>
      </c>
      <c r="D130" s="204" t="s">
        <v>61</v>
      </c>
      <c r="E130" s="204" t="s">
        <v>57</v>
      </c>
      <c r="F130" s="204" t="s">
        <v>58</v>
      </c>
      <c r="G130" s="204" t="s">
        <v>178</v>
      </c>
      <c r="H130" s="204" t="s">
        <v>179</v>
      </c>
      <c r="I130" s="204" t="s">
        <v>180</v>
      </c>
      <c r="J130" s="204" t="s">
        <v>161</v>
      </c>
      <c r="K130" s="205" t="s">
        <v>181</v>
      </c>
      <c r="L130" s="206"/>
      <c r="M130" s="101" t="s">
        <v>1</v>
      </c>
      <c r="N130" s="102" t="s">
        <v>40</v>
      </c>
      <c r="O130" s="102" t="s">
        <v>182</v>
      </c>
      <c r="P130" s="102" t="s">
        <v>183</v>
      </c>
      <c r="Q130" s="102" t="s">
        <v>184</v>
      </c>
      <c r="R130" s="102" t="s">
        <v>185</v>
      </c>
      <c r="S130" s="102" t="s">
        <v>186</v>
      </c>
      <c r="T130" s="103" t="s">
        <v>187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188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P132+P536</f>
        <v>0</v>
      </c>
      <c r="Q131" s="105"/>
      <c r="R131" s="209">
        <f>R132+R536</f>
        <v>168.04944866</v>
      </c>
      <c r="S131" s="105"/>
      <c r="T131" s="210">
        <f>T132+T536</f>
        <v>94.322870000000009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163</v>
      </c>
      <c r="BK131" s="211">
        <f>BK132+BK536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189</v>
      </c>
      <c r="F132" s="215" t="s">
        <v>190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P133+P318+P341+P381+P478+P510+P513+P533</f>
        <v>0</v>
      </c>
      <c r="Q132" s="220"/>
      <c r="R132" s="221">
        <f>R133+R318+R341+R381+R478+R510+R513+R533</f>
        <v>168.04544866000001</v>
      </c>
      <c r="S132" s="220"/>
      <c r="T132" s="222">
        <f>T133+T318+T341+T381+T478+T510+T513+T533</f>
        <v>94.322870000000009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191</v>
      </c>
      <c r="BK132" s="225">
        <f>BK133+BK318+BK341+BK381+BK478+BK510+BK513+BK533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83</v>
      </c>
      <c r="F133" s="226" t="s">
        <v>192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SUM(P134:P317)</f>
        <v>0</v>
      </c>
      <c r="Q133" s="220"/>
      <c r="R133" s="221">
        <f>SUM(R134:R317)</f>
        <v>1.7478630000000002</v>
      </c>
      <c r="S133" s="220"/>
      <c r="T133" s="222">
        <f>SUM(T134:T317)</f>
        <v>92.62933000000001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191</v>
      </c>
      <c r="BK133" s="225">
        <f>SUM(BK134:BK317)</f>
        <v>0</v>
      </c>
    </row>
    <row r="134" s="2" customFormat="1" ht="37.8" customHeight="1">
      <c r="A134" s="39"/>
      <c r="B134" s="40"/>
      <c r="C134" s="228" t="s">
        <v>83</v>
      </c>
      <c r="D134" s="228" t="s">
        <v>193</v>
      </c>
      <c r="E134" s="229" t="s">
        <v>1102</v>
      </c>
      <c r="F134" s="230" t="s">
        <v>1103</v>
      </c>
      <c r="G134" s="231" t="s">
        <v>196</v>
      </c>
      <c r="H134" s="232">
        <v>6</v>
      </c>
      <c r="I134" s="233"/>
      <c r="J134" s="234">
        <f>ROUND(I134*H134,2)</f>
        <v>0</v>
      </c>
      <c r="K134" s="230" t="s">
        <v>197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158</v>
      </c>
      <c r="AT134" s="239" t="s">
        <v>193</v>
      </c>
      <c r="AU134" s="239" t="s">
        <v>85</v>
      </c>
      <c r="AY134" s="18" t="s">
        <v>191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158</v>
      </c>
      <c r="BM134" s="239" t="s">
        <v>1104</v>
      </c>
    </row>
    <row r="135" s="13" customFormat="1">
      <c r="A135" s="13"/>
      <c r="B135" s="241"/>
      <c r="C135" s="242"/>
      <c r="D135" s="243" t="s">
        <v>199</v>
      </c>
      <c r="E135" s="244" t="s">
        <v>1</v>
      </c>
      <c r="F135" s="245" t="s">
        <v>200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199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191</v>
      </c>
    </row>
    <row r="136" s="14" customFormat="1">
      <c r="A136" s="14"/>
      <c r="B136" s="252"/>
      <c r="C136" s="253"/>
      <c r="D136" s="243" t="s">
        <v>199</v>
      </c>
      <c r="E136" s="254" t="s">
        <v>1</v>
      </c>
      <c r="F136" s="255" t="s">
        <v>1105</v>
      </c>
      <c r="G136" s="253"/>
      <c r="H136" s="256">
        <v>6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199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191</v>
      </c>
    </row>
    <row r="137" s="2" customFormat="1" ht="33" customHeight="1">
      <c r="A137" s="39"/>
      <c r="B137" s="40"/>
      <c r="C137" s="228" t="s">
        <v>85</v>
      </c>
      <c r="D137" s="228" t="s">
        <v>193</v>
      </c>
      <c r="E137" s="229" t="s">
        <v>194</v>
      </c>
      <c r="F137" s="230" t="s">
        <v>195</v>
      </c>
      <c r="G137" s="231" t="s">
        <v>196</v>
      </c>
      <c r="H137" s="232">
        <v>105.06</v>
      </c>
      <c r="I137" s="233"/>
      <c r="J137" s="234">
        <f>ROUND(I137*H137,2)</f>
        <v>0</v>
      </c>
      <c r="K137" s="230" t="s">
        <v>197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0.44</v>
      </c>
      <c r="T137" s="238">
        <f>S137*H137</f>
        <v>46.226399999999998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158</v>
      </c>
      <c r="AT137" s="239" t="s">
        <v>193</v>
      </c>
      <c r="AU137" s="239" t="s">
        <v>85</v>
      </c>
      <c r="AY137" s="18" t="s">
        <v>191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158</v>
      </c>
      <c r="BM137" s="239" t="s">
        <v>1106</v>
      </c>
    </row>
    <row r="138" s="13" customFormat="1">
      <c r="A138" s="13"/>
      <c r="B138" s="241"/>
      <c r="C138" s="242"/>
      <c r="D138" s="243" t="s">
        <v>199</v>
      </c>
      <c r="E138" s="244" t="s">
        <v>1</v>
      </c>
      <c r="F138" s="245" t="s">
        <v>200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199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191</v>
      </c>
    </row>
    <row r="139" s="14" customFormat="1">
      <c r="A139" s="14"/>
      <c r="B139" s="252"/>
      <c r="C139" s="253"/>
      <c r="D139" s="243" t="s">
        <v>199</v>
      </c>
      <c r="E139" s="254" t="s">
        <v>1</v>
      </c>
      <c r="F139" s="255" t="s">
        <v>1107</v>
      </c>
      <c r="G139" s="253"/>
      <c r="H139" s="256">
        <v>62.909999999999997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199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191</v>
      </c>
    </row>
    <row r="140" s="14" customFormat="1">
      <c r="A140" s="14"/>
      <c r="B140" s="252"/>
      <c r="C140" s="253"/>
      <c r="D140" s="243" t="s">
        <v>199</v>
      </c>
      <c r="E140" s="254" t="s">
        <v>1</v>
      </c>
      <c r="F140" s="255" t="s">
        <v>1108</v>
      </c>
      <c r="G140" s="253"/>
      <c r="H140" s="256">
        <v>41.850000000000001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199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191</v>
      </c>
    </row>
    <row r="141" s="14" customFormat="1">
      <c r="A141" s="14"/>
      <c r="B141" s="252"/>
      <c r="C141" s="253"/>
      <c r="D141" s="243" t="s">
        <v>199</v>
      </c>
      <c r="E141" s="254" t="s">
        <v>1</v>
      </c>
      <c r="F141" s="255" t="s">
        <v>1109</v>
      </c>
      <c r="G141" s="253"/>
      <c r="H141" s="256">
        <v>0.29999999999999999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199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191</v>
      </c>
    </row>
    <row r="142" s="15" customFormat="1">
      <c r="A142" s="15"/>
      <c r="B142" s="263"/>
      <c r="C142" s="264"/>
      <c r="D142" s="243" t="s">
        <v>199</v>
      </c>
      <c r="E142" s="265" t="s">
        <v>1</v>
      </c>
      <c r="F142" s="266" t="s">
        <v>145</v>
      </c>
      <c r="G142" s="264"/>
      <c r="H142" s="267">
        <v>105.06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199</v>
      </c>
      <c r="AU142" s="273" t="s">
        <v>85</v>
      </c>
      <c r="AV142" s="15" t="s">
        <v>158</v>
      </c>
      <c r="AW142" s="15" t="s">
        <v>32</v>
      </c>
      <c r="AX142" s="15" t="s">
        <v>83</v>
      </c>
      <c r="AY142" s="273" t="s">
        <v>191</v>
      </c>
    </row>
    <row r="143" s="2" customFormat="1" ht="24.15" customHeight="1">
      <c r="A143" s="39"/>
      <c r="B143" s="40"/>
      <c r="C143" s="228" t="s">
        <v>206</v>
      </c>
      <c r="D143" s="228" t="s">
        <v>193</v>
      </c>
      <c r="E143" s="229" t="s">
        <v>203</v>
      </c>
      <c r="F143" s="230" t="s">
        <v>204</v>
      </c>
      <c r="G143" s="231" t="s">
        <v>196</v>
      </c>
      <c r="H143" s="232">
        <v>155.16</v>
      </c>
      <c r="I143" s="233"/>
      <c r="J143" s="234">
        <f>ROUND(I143*H143,2)</f>
        <v>0</v>
      </c>
      <c r="K143" s="230" t="s">
        <v>197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0.098000000000000004</v>
      </c>
      <c r="T143" s="238">
        <f>S143*H143</f>
        <v>15.205680000000001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158</v>
      </c>
      <c r="AT143" s="239" t="s">
        <v>193</v>
      </c>
      <c r="AU143" s="239" t="s">
        <v>85</v>
      </c>
      <c r="AY143" s="18" t="s">
        <v>191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158</v>
      </c>
      <c r="BM143" s="239" t="s">
        <v>1110</v>
      </c>
    </row>
    <row r="144" s="13" customFormat="1">
      <c r="A144" s="13"/>
      <c r="B144" s="241"/>
      <c r="C144" s="242"/>
      <c r="D144" s="243" t="s">
        <v>199</v>
      </c>
      <c r="E144" s="244" t="s">
        <v>1</v>
      </c>
      <c r="F144" s="245" t="s">
        <v>200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199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191</v>
      </c>
    </row>
    <row r="145" s="14" customFormat="1">
      <c r="A145" s="14"/>
      <c r="B145" s="252"/>
      <c r="C145" s="253"/>
      <c r="D145" s="243" t="s">
        <v>199</v>
      </c>
      <c r="E145" s="254" t="s">
        <v>1</v>
      </c>
      <c r="F145" s="255" t="s">
        <v>1111</v>
      </c>
      <c r="G145" s="253"/>
      <c r="H145" s="256">
        <v>62.909999999999997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199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191</v>
      </c>
    </row>
    <row r="146" s="14" customFormat="1">
      <c r="A146" s="14"/>
      <c r="B146" s="252"/>
      <c r="C146" s="253"/>
      <c r="D146" s="243" t="s">
        <v>199</v>
      </c>
      <c r="E146" s="254" t="s">
        <v>1</v>
      </c>
      <c r="F146" s="255" t="s">
        <v>1112</v>
      </c>
      <c r="G146" s="253"/>
      <c r="H146" s="256">
        <v>92.25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199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191</v>
      </c>
    </row>
    <row r="147" s="15" customFormat="1">
      <c r="A147" s="15"/>
      <c r="B147" s="263"/>
      <c r="C147" s="264"/>
      <c r="D147" s="243" t="s">
        <v>199</v>
      </c>
      <c r="E147" s="265" t="s">
        <v>1</v>
      </c>
      <c r="F147" s="266" t="s">
        <v>145</v>
      </c>
      <c r="G147" s="264"/>
      <c r="H147" s="267">
        <v>155.16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199</v>
      </c>
      <c r="AU147" s="273" t="s">
        <v>85</v>
      </c>
      <c r="AV147" s="15" t="s">
        <v>158</v>
      </c>
      <c r="AW147" s="15" t="s">
        <v>32</v>
      </c>
      <c r="AX147" s="15" t="s">
        <v>83</v>
      </c>
      <c r="AY147" s="273" t="s">
        <v>191</v>
      </c>
    </row>
    <row r="148" s="2" customFormat="1" ht="24.15" customHeight="1">
      <c r="A148" s="39"/>
      <c r="B148" s="40"/>
      <c r="C148" s="228" t="s">
        <v>158</v>
      </c>
      <c r="D148" s="228" t="s">
        <v>193</v>
      </c>
      <c r="E148" s="229" t="s">
        <v>1113</v>
      </c>
      <c r="F148" s="230" t="s">
        <v>1114</v>
      </c>
      <c r="G148" s="231" t="s">
        <v>196</v>
      </c>
      <c r="H148" s="232">
        <v>0.29999999999999999</v>
      </c>
      <c r="I148" s="233"/>
      <c r="J148" s="234">
        <f>ROUND(I148*H148,2)</f>
        <v>0</v>
      </c>
      <c r="K148" s="230" t="s">
        <v>197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0.23999999999999999</v>
      </c>
      <c r="T148" s="238">
        <f>S148*H148</f>
        <v>0.071999999999999995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158</v>
      </c>
      <c r="AT148" s="239" t="s">
        <v>193</v>
      </c>
      <c r="AU148" s="239" t="s">
        <v>85</v>
      </c>
      <c r="AY148" s="18" t="s">
        <v>191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158</v>
      </c>
      <c r="BM148" s="239" t="s">
        <v>1115</v>
      </c>
    </row>
    <row r="149" s="13" customFormat="1">
      <c r="A149" s="13"/>
      <c r="B149" s="241"/>
      <c r="C149" s="242"/>
      <c r="D149" s="243" t="s">
        <v>199</v>
      </c>
      <c r="E149" s="244" t="s">
        <v>1</v>
      </c>
      <c r="F149" s="245" t="s">
        <v>200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199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191</v>
      </c>
    </row>
    <row r="150" s="14" customFormat="1">
      <c r="A150" s="14"/>
      <c r="B150" s="252"/>
      <c r="C150" s="253"/>
      <c r="D150" s="243" t="s">
        <v>199</v>
      </c>
      <c r="E150" s="254" t="s">
        <v>1</v>
      </c>
      <c r="F150" s="255" t="s">
        <v>1116</v>
      </c>
      <c r="G150" s="253"/>
      <c r="H150" s="256">
        <v>0.29999999999999999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199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191</v>
      </c>
    </row>
    <row r="151" s="2" customFormat="1" ht="33" customHeight="1">
      <c r="A151" s="39"/>
      <c r="B151" s="40"/>
      <c r="C151" s="228" t="s">
        <v>216</v>
      </c>
      <c r="D151" s="228" t="s">
        <v>193</v>
      </c>
      <c r="E151" s="229" t="s">
        <v>1117</v>
      </c>
      <c r="F151" s="230" t="s">
        <v>1118</v>
      </c>
      <c r="G151" s="231" t="s">
        <v>196</v>
      </c>
      <c r="H151" s="232">
        <v>147.34999999999999</v>
      </c>
      <c r="I151" s="233"/>
      <c r="J151" s="234">
        <f>ROUND(I151*H151,2)</f>
        <v>0</v>
      </c>
      <c r="K151" s="230" t="s">
        <v>197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6.0000000000000002E-05</v>
      </c>
      <c r="R151" s="237">
        <f>Q151*H151</f>
        <v>0.0088409999999999999</v>
      </c>
      <c r="S151" s="237">
        <v>0.11500000000000001</v>
      </c>
      <c r="T151" s="238">
        <f>S151*H151</f>
        <v>16.945250000000001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158</v>
      </c>
      <c r="AT151" s="239" t="s">
        <v>193</v>
      </c>
      <c r="AU151" s="239" t="s">
        <v>85</v>
      </c>
      <c r="AY151" s="18" t="s">
        <v>191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158</v>
      </c>
      <c r="BM151" s="239" t="s">
        <v>1119</v>
      </c>
    </row>
    <row r="152" s="13" customFormat="1">
      <c r="A152" s="13"/>
      <c r="B152" s="241"/>
      <c r="C152" s="242"/>
      <c r="D152" s="243" t="s">
        <v>199</v>
      </c>
      <c r="E152" s="244" t="s">
        <v>1</v>
      </c>
      <c r="F152" s="245" t="s">
        <v>200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199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191</v>
      </c>
    </row>
    <row r="153" s="14" customFormat="1">
      <c r="A153" s="14"/>
      <c r="B153" s="252"/>
      <c r="C153" s="253"/>
      <c r="D153" s="243" t="s">
        <v>199</v>
      </c>
      <c r="E153" s="254" t="s">
        <v>1</v>
      </c>
      <c r="F153" s="255" t="s">
        <v>1120</v>
      </c>
      <c r="G153" s="253"/>
      <c r="H153" s="256">
        <v>147.34999999999999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199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191</v>
      </c>
    </row>
    <row r="154" s="2" customFormat="1" ht="16.5" customHeight="1">
      <c r="A154" s="39"/>
      <c r="B154" s="40"/>
      <c r="C154" s="228" t="s">
        <v>122</v>
      </c>
      <c r="D154" s="228" t="s">
        <v>193</v>
      </c>
      <c r="E154" s="229" t="s">
        <v>211</v>
      </c>
      <c r="F154" s="230" t="s">
        <v>212</v>
      </c>
      <c r="G154" s="231" t="s">
        <v>213</v>
      </c>
      <c r="H154" s="232">
        <v>34</v>
      </c>
      <c r="I154" s="233"/>
      <c r="J154" s="234">
        <f>ROUND(I154*H154,2)</f>
        <v>0</v>
      </c>
      <c r="K154" s="230" t="s">
        <v>197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0.28999999999999998</v>
      </c>
      <c r="T154" s="238">
        <f>S154*H154</f>
        <v>9.8599999999999994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158</v>
      </c>
      <c r="AT154" s="239" t="s">
        <v>193</v>
      </c>
      <c r="AU154" s="239" t="s">
        <v>85</v>
      </c>
      <c r="AY154" s="18" t="s">
        <v>191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158</v>
      </c>
      <c r="BM154" s="239" t="s">
        <v>1121</v>
      </c>
    </row>
    <row r="155" s="13" customFormat="1">
      <c r="A155" s="13"/>
      <c r="B155" s="241"/>
      <c r="C155" s="242"/>
      <c r="D155" s="243" t="s">
        <v>199</v>
      </c>
      <c r="E155" s="244" t="s">
        <v>1</v>
      </c>
      <c r="F155" s="245" t="s">
        <v>200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199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191</v>
      </c>
    </row>
    <row r="156" s="14" customFormat="1">
      <c r="A156" s="14"/>
      <c r="B156" s="252"/>
      <c r="C156" s="253"/>
      <c r="D156" s="243" t="s">
        <v>199</v>
      </c>
      <c r="E156" s="254" t="s">
        <v>1</v>
      </c>
      <c r="F156" s="255" t="s">
        <v>1122</v>
      </c>
      <c r="G156" s="253"/>
      <c r="H156" s="256">
        <v>34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199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191</v>
      </c>
    </row>
    <row r="157" s="2" customFormat="1" ht="16.5" customHeight="1">
      <c r="A157" s="39"/>
      <c r="B157" s="40"/>
      <c r="C157" s="228" t="s">
        <v>223</v>
      </c>
      <c r="D157" s="228" t="s">
        <v>193</v>
      </c>
      <c r="E157" s="229" t="s">
        <v>217</v>
      </c>
      <c r="F157" s="230" t="s">
        <v>218</v>
      </c>
      <c r="G157" s="231" t="s">
        <v>213</v>
      </c>
      <c r="H157" s="232">
        <v>2</v>
      </c>
      <c r="I157" s="233"/>
      <c r="J157" s="234">
        <f>ROUND(I157*H157,2)</f>
        <v>0</v>
      </c>
      <c r="K157" s="230" t="s">
        <v>197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0.20499999999999999</v>
      </c>
      <c r="T157" s="238">
        <f>S157*H157</f>
        <v>0.40999999999999998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158</v>
      </c>
      <c r="AT157" s="239" t="s">
        <v>193</v>
      </c>
      <c r="AU157" s="239" t="s">
        <v>85</v>
      </c>
      <c r="AY157" s="18" t="s">
        <v>191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158</v>
      </c>
      <c r="BM157" s="239" t="s">
        <v>1123</v>
      </c>
    </row>
    <row r="158" s="13" customFormat="1">
      <c r="A158" s="13"/>
      <c r="B158" s="241"/>
      <c r="C158" s="242"/>
      <c r="D158" s="243" t="s">
        <v>199</v>
      </c>
      <c r="E158" s="244" t="s">
        <v>1</v>
      </c>
      <c r="F158" s="245" t="s">
        <v>200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199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191</v>
      </c>
    </row>
    <row r="159" s="14" customFormat="1">
      <c r="A159" s="14"/>
      <c r="B159" s="252"/>
      <c r="C159" s="253"/>
      <c r="D159" s="243" t="s">
        <v>199</v>
      </c>
      <c r="E159" s="254" t="s">
        <v>1</v>
      </c>
      <c r="F159" s="255" t="s">
        <v>215</v>
      </c>
      <c r="G159" s="253"/>
      <c r="H159" s="256">
        <v>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199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191</v>
      </c>
    </row>
    <row r="160" s="2" customFormat="1" ht="16.5" customHeight="1">
      <c r="A160" s="39"/>
      <c r="B160" s="40"/>
      <c r="C160" s="228" t="s">
        <v>119</v>
      </c>
      <c r="D160" s="228" t="s">
        <v>193</v>
      </c>
      <c r="E160" s="229" t="s">
        <v>220</v>
      </c>
      <c r="F160" s="230" t="s">
        <v>221</v>
      </c>
      <c r="G160" s="231" t="s">
        <v>213</v>
      </c>
      <c r="H160" s="232">
        <v>34</v>
      </c>
      <c r="I160" s="233"/>
      <c r="J160" s="234">
        <f>ROUND(I160*H160,2)</f>
        <v>0</v>
      </c>
      <c r="K160" s="230" t="s">
        <v>197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0.11500000000000001</v>
      </c>
      <c r="T160" s="238">
        <f>S160*H160</f>
        <v>3.9100000000000001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158</v>
      </c>
      <c r="AT160" s="239" t="s">
        <v>193</v>
      </c>
      <c r="AU160" s="239" t="s">
        <v>85</v>
      </c>
      <c r="AY160" s="18" t="s">
        <v>191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158</v>
      </c>
      <c r="BM160" s="239" t="s">
        <v>1124</v>
      </c>
    </row>
    <row r="161" s="13" customFormat="1">
      <c r="A161" s="13"/>
      <c r="B161" s="241"/>
      <c r="C161" s="242"/>
      <c r="D161" s="243" t="s">
        <v>199</v>
      </c>
      <c r="E161" s="244" t="s">
        <v>1</v>
      </c>
      <c r="F161" s="245" t="s">
        <v>1125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199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191</v>
      </c>
    </row>
    <row r="162" s="14" customFormat="1">
      <c r="A162" s="14"/>
      <c r="B162" s="252"/>
      <c r="C162" s="253"/>
      <c r="D162" s="243" t="s">
        <v>199</v>
      </c>
      <c r="E162" s="254" t="s">
        <v>1</v>
      </c>
      <c r="F162" s="255" t="s">
        <v>1126</v>
      </c>
      <c r="G162" s="253"/>
      <c r="H162" s="256">
        <v>34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199</v>
      </c>
      <c r="AU162" s="262" t="s">
        <v>85</v>
      </c>
      <c r="AV162" s="14" t="s">
        <v>85</v>
      </c>
      <c r="AW162" s="14" t="s">
        <v>32</v>
      </c>
      <c r="AX162" s="14" t="s">
        <v>83</v>
      </c>
      <c r="AY162" s="262" t="s">
        <v>191</v>
      </c>
    </row>
    <row r="163" s="2" customFormat="1" ht="24.15" customHeight="1">
      <c r="A163" s="39"/>
      <c r="B163" s="40"/>
      <c r="C163" s="228" t="s">
        <v>234</v>
      </c>
      <c r="D163" s="228" t="s">
        <v>193</v>
      </c>
      <c r="E163" s="229" t="s">
        <v>224</v>
      </c>
      <c r="F163" s="230" t="s">
        <v>225</v>
      </c>
      <c r="G163" s="231" t="s">
        <v>226</v>
      </c>
      <c r="H163" s="232">
        <v>56</v>
      </c>
      <c r="I163" s="233"/>
      <c r="J163" s="234">
        <f>ROUND(I163*H163,2)</f>
        <v>0</v>
      </c>
      <c r="K163" s="230" t="s">
        <v>197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3.0000000000000001E-05</v>
      </c>
      <c r="R163" s="237">
        <f>Q163*H163</f>
        <v>0.0016800000000000001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158</v>
      </c>
      <c r="AT163" s="239" t="s">
        <v>193</v>
      </c>
      <c r="AU163" s="239" t="s">
        <v>85</v>
      </c>
      <c r="AY163" s="18" t="s">
        <v>191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158</v>
      </c>
      <c r="BM163" s="239" t="s">
        <v>227</v>
      </c>
    </row>
    <row r="164" s="13" customFormat="1">
      <c r="A164" s="13"/>
      <c r="B164" s="241"/>
      <c r="C164" s="242"/>
      <c r="D164" s="243" t="s">
        <v>199</v>
      </c>
      <c r="E164" s="244" t="s">
        <v>1</v>
      </c>
      <c r="F164" s="245" t="s">
        <v>200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199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191</v>
      </c>
    </row>
    <row r="165" s="14" customFormat="1">
      <c r="A165" s="14"/>
      <c r="B165" s="252"/>
      <c r="C165" s="253"/>
      <c r="D165" s="243" t="s">
        <v>199</v>
      </c>
      <c r="E165" s="254" t="s">
        <v>1</v>
      </c>
      <c r="F165" s="255" t="s">
        <v>463</v>
      </c>
      <c r="G165" s="253"/>
      <c r="H165" s="256">
        <v>44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199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191</v>
      </c>
    </row>
    <row r="166" s="14" customFormat="1">
      <c r="A166" s="14"/>
      <c r="B166" s="252"/>
      <c r="C166" s="253"/>
      <c r="D166" s="243" t="s">
        <v>199</v>
      </c>
      <c r="E166" s="254" t="s">
        <v>1</v>
      </c>
      <c r="F166" s="255" t="s">
        <v>1127</v>
      </c>
      <c r="G166" s="253"/>
      <c r="H166" s="256">
        <v>12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199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191</v>
      </c>
    </row>
    <row r="167" s="15" customFormat="1">
      <c r="A167" s="15"/>
      <c r="B167" s="263"/>
      <c r="C167" s="264"/>
      <c r="D167" s="243" t="s">
        <v>199</v>
      </c>
      <c r="E167" s="265" t="s">
        <v>1</v>
      </c>
      <c r="F167" s="266" t="s">
        <v>145</v>
      </c>
      <c r="G167" s="264"/>
      <c r="H167" s="267">
        <v>56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3" t="s">
        <v>199</v>
      </c>
      <c r="AU167" s="273" t="s">
        <v>85</v>
      </c>
      <c r="AV167" s="15" t="s">
        <v>158</v>
      </c>
      <c r="AW167" s="15" t="s">
        <v>32</v>
      </c>
      <c r="AX167" s="15" t="s">
        <v>83</v>
      </c>
      <c r="AY167" s="273" t="s">
        <v>191</v>
      </c>
    </row>
    <row r="168" s="2" customFormat="1" ht="24.15" customHeight="1">
      <c r="A168" s="39"/>
      <c r="B168" s="40"/>
      <c r="C168" s="228" t="s">
        <v>125</v>
      </c>
      <c r="D168" s="228" t="s">
        <v>193</v>
      </c>
      <c r="E168" s="229" t="s">
        <v>229</v>
      </c>
      <c r="F168" s="230" t="s">
        <v>230</v>
      </c>
      <c r="G168" s="231" t="s">
        <v>231</v>
      </c>
      <c r="H168" s="232">
        <v>6.4000000000000004</v>
      </c>
      <c r="I168" s="233"/>
      <c r="J168" s="234">
        <f>ROUND(I168*H168,2)</f>
        <v>0</v>
      </c>
      <c r="K168" s="230" t="s">
        <v>197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158</v>
      </c>
      <c r="AT168" s="239" t="s">
        <v>193</v>
      </c>
      <c r="AU168" s="239" t="s">
        <v>85</v>
      </c>
      <c r="AY168" s="18" t="s">
        <v>191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158</v>
      </c>
      <c r="BM168" s="239" t="s">
        <v>232</v>
      </c>
    </row>
    <row r="169" s="13" customFormat="1">
      <c r="A169" s="13"/>
      <c r="B169" s="241"/>
      <c r="C169" s="242"/>
      <c r="D169" s="243" t="s">
        <v>199</v>
      </c>
      <c r="E169" s="244" t="s">
        <v>1</v>
      </c>
      <c r="F169" s="245" t="s">
        <v>200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199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191</v>
      </c>
    </row>
    <row r="170" s="14" customFormat="1">
      <c r="A170" s="14"/>
      <c r="B170" s="252"/>
      <c r="C170" s="253"/>
      <c r="D170" s="243" t="s">
        <v>199</v>
      </c>
      <c r="E170" s="254" t="s">
        <v>1</v>
      </c>
      <c r="F170" s="255" t="s">
        <v>1128</v>
      </c>
      <c r="G170" s="253"/>
      <c r="H170" s="256">
        <v>4.4000000000000004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199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191</v>
      </c>
    </row>
    <row r="171" s="14" customFormat="1">
      <c r="A171" s="14"/>
      <c r="B171" s="252"/>
      <c r="C171" s="253"/>
      <c r="D171" s="243" t="s">
        <v>199</v>
      </c>
      <c r="E171" s="254" t="s">
        <v>1</v>
      </c>
      <c r="F171" s="255" t="s">
        <v>1129</v>
      </c>
      <c r="G171" s="253"/>
      <c r="H171" s="256">
        <v>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199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191</v>
      </c>
    </row>
    <row r="172" s="15" customFormat="1">
      <c r="A172" s="15"/>
      <c r="B172" s="263"/>
      <c r="C172" s="264"/>
      <c r="D172" s="243" t="s">
        <v>199</v>
      </c>
      <c r="E172" s="265" t="s">
        <v>1</v>
      </c>
      <c r="F172" s="266" t="s">
        <v>145</v>
      </c>
      <c r="G172" s="264"/>
      <c r="H172" s="267">
        <v>6.4000000000000004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199</v>
      </c>
      <c r="AU172" s="273" t="s">
        <v>85</v>
      </c>
      <c r="AV172" s="15" t="s">
        <v>158</v>
      </c>
      <c r="AW172" s="15" t="s">
        <v>32</v>
      </c>
      <c r="AX172" s="15" t="s">
        <v>83</v>
      </c>
      <c r="AY172" s="273" t="s">
        <v>191</v>
      </c>
    </row>
    <row r="173" s="2" customFormat="1" ht="24.15" customHeight="1">
      <c r="A173" s="39"/>
      <c r="B173" s="40"/>
      <c r="C173" s="228" t="s">
        <v>243</v>
      </c>
      <c r="D173" s="228" t="s">
        <v>193</v>
      </c>
      <c r="E173" s="229" t="s">
        <v>235</v>
      </c>
      <c r="F173" s="230" t="s">
        <v>236</v>
      </c>
      <c r="G173" s="231" t="s">
        <v>213</v>
      </c>
      <c r="H173" s="232">
        <v>7.2000000000000002</v>
      </c>
      <c r="I173" s="233"/>
      <c r="J173" s="234">
        <f>ROUND(I173*H173,2)</f>
        <v>0</v>
      </c>
      <c r="K173" s="230" t="s">
        <v>197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0.0086800000000000002</v>
      </c>
      <c r="R173" s="237">
        <f>Q173*H173</f>
        <v>0.062496000000000003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158</v>
      </c>
      <c r="AT173" s="239" t="s">
        <v>193</v>
      </c>
      <c r="AU173" s="239" t="s">
        <v>85</v>
      </c>
      <c r="AY173" s="18" t="s">
        <v>191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158</v>
      </c>
      <c r="BM173" s="239" t="s">
        <v>1130</v>
      </c>
    </row>
    <row r="174" s="13" customFormat="1">
      <c r="A174" s="13"/>
      <c r="B174" s="241"/>
      <c r="C174" s="242"/>
      <c r="D174" s="243" t="s">
        <v>199</v>
      </c>
      <c r="E174" s="244" t="s">
        <v>1</v>
      </c>
      <c r="F174" s="245" t="s">
        <v>200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199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191</v>
      </c>
    </row>
    <row r="175" s="14" customFormat="1">
      <c r="A175" s="14"/>
      <c r="B175" s="252"/>
      <c r="C175" s="253"/>
      <c r="D175" s="243" t="s">
        <v>199</v>
      </c>
      <c r="E175" s="254" t="s">
        <v>1</v>
      </c>
      <c r="F175" s="255" t="s">
        <v>1131</v>
      </c>
      <c r="G175" s="253"/>
      <c r="H175" s="256">
        <v>7.2000000000000002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199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191</v>
      </c>
    </row>
    <row r="176" s="2" customFormat="1" ht="24.15" customHeight="1">
      <c r="A176" s="39"/>
      <c r="B176" s="40"/>
      <c r="C176" s="228" t="s">
        <v>8</v>
      </c>
      <c r="D176" s="228" t="s">
        <v>193</v>
      </c>
      <c r="E176" s="229" t="s">
        <v>239</v>
      </c>
      <c r="F176" s="230" t="s">
        <v>240</v>
      </c>
      <c r="G176" s="231" t="s">
        <v>213</v>
      </c>
      <c r="H176" s="232">
        <v>1.8</v>
      </c>
      <c r="I176" s="233"/>
      <c r="J176" s="234">
        <f>ROUND(I176*H176,2)</f>
        <v>0</v>
      </c>
      <c r="K176" s="230" t="s">
        <v>197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0.01269</v>
      </c>
      <c r="R176" s="237">
        <f>Q176*H176</f>
        <v>0.022842000000000001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158</v>
      </c>
      <c r="AT176" s="239" t="s">
        <v>193</v>
      </c>
      <c r="AU176" s="239" t="s">
        <v>85</v>
      </c>
      <c r="AY176" s="18" t="s">
        <v>191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158</v>
      </c>
      <c r="BM176" s="239" t="s">
        <v>1132</v>
      </c>
    </row>
    <row r="177" s="13" customFormat="1">
      <c r="A177" s="13"/>
      <c r="B177" s="241"/>
      <c r="C177" s="242"/>
      <c r="D177" s="243" t="s">
        <v>199</v>
      </c>
      <c r="E177" s="244" t="s">
        <v>1</v>
      </c>
      <c r="F177" s="245" t="s">
        <v>1125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199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191</v>
      </c>
    </row>
    <row r="178" s="14" customFormat="1">
      <c r="A178" s="14"/>
      <c r="B178" s="252"/>
      <c r="C178" s="253"/>
      <c r="D178" s="243" t="s">
        <v>199</v>
      </c>
      <c r="E178" s="254" t="s">
        <v>1</v>
      </c>
      <c r="F178" s="255" t="s">
        <v>1133</v>
      </c>
      <c r="G178" s="253"/>
      <c r="H178" s="256">
        <v>1.8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199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191</v>
      </c>
    </row>
    <row r="179" s="2" customFormat="1" ht="24.15" customHeight="1">
      <c r="A179" s="39"/>
      <c r="B179" s="40"/>
      <c r="C179" s="228" t="s">
        <v>252</v>
      </c>
      <c r="D179" s="228" t="s">
        <v>193</v>
      </c>
      <c r="E179" s="229" t="s">
        <v>244</v>
      </c>
      <c r="F179" s="230" t="s">
        <v>245</v>
      </c>
      <c r="G179" s="231" t="s">
        <v>213</v>
      </c>
      <c r="H179" s="232">
        <v>1.2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0.01269</v>
      </c>
      <c r="R179" s="237">
        <f>Q179*H179</f>
        <v>0.015227999999999999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158</v>
      </c>
      <c r="AT179" s="239" t="s">
        <v>193</v>
      </c>
      <c r="AU179" s="239" t="s">
        <v>85</v>
      </c>
      <c r="AY179" s="18" t="s">
        <v>191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158</v>
      </c>
      <c r="BM179" s="239" t="s">
        <v>1134</v>
      </c>
    </row>
    <row r="180" s="13" customFormat="1">
      <c r="A180" s="13"/>
      <c r="B180" s="241"/>
      <c r="C180" s="242"/>
      <c r="D180" s="243" t="s">
        <v>199</v>
      </c>
      <c r="E180" s="244" t="s">
        <v>1</v>
      </c>
      <c r="F180" s="245" t="s">
        <v>200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199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191</v>
      </c>
    </row>
    <row r="181" s="14" customFormat="1">
      <c r="A181" s="14"/>
      <c r="B181" s="252"/>
      <c r="C181" s="253"/>
      <c r="D181" s="243" t="s">
        <v>199</v>
      </c>
      <c r="E181" s="254" t="s">
        <v>1</v>
      </c>
      <c r="F181" s="255" t="s">
        <v>1135</v>
      </c>
      <c r="G181" s="253"/>
      <c r="H181" s="256">
        <v>1.2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199</v>
      </c>
      <c r="AU181" s="262" t="s">
        <v>85</v>
      </c>
      <c r="AV181" s="14" t="s">
        <v>85</v>
      </c>
      <c r="AW181" s="14" t="s">
        <v>32</v>
      </c>
      <c r="AX181" s="14" t="s">
        <v>83</v>
      </c>
      <c r="AY181" s="262" t="s">
        <v>191</v>
      </c>
    </row>
    <row r="182" s="2" customFormat="1" ht="24.15" customHeight="1">
      <c r="A182" s="39"/>
      <c r="B182" s="40"/>
      <c r="C182" s="228" t="s">
        <v>127</v>
      </c>
      <c r="D182" s="228" t="s">
        <v>193</v>
      </c>
      <c r="E182" s="229" t="s">
        <v>248</v>
      </c>
      <c r="F182" s="230" t="s">
        <v>249</v>
      </c>
      <c r="G182" s="231" t="s">
        <v>213</v>
      </c>
      <c r="H182" s="232">
        <v>24</v>
      </c>
      <c r="I182" s="233"/>
      <c r="J182" s="234">
        <f>ROUND(I182*H182,2)</f>
        <v>0</v>
      </c>
      <c r="K182" s="230" t="s">
        <v>197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0.036900000000000002</v>
      </c>
      <c r="R182" s="237">
        <f>Q182*H182</f>
        <v>0.88560000000000005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158</v>
      </c>
      <c r="AT182" s="239" t="s">
        <v>193</v>
      </c>
      <c r="AU182" s="239" t="s">
        <v>85</v>
      </c>
      <c r="AY182" s="18" t="s">
        <v>191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158</v>
      </c>
      <c r="BM182" s="239" t="s">
        <v>250</v>
      </c>
    </row>
    <row r="183" s="13" customFormat="1">
      <c r="A183" s="13"/>
      <c r="B183" s="241"/>
      <c r="C183" s="242"/>
      <c r="D183" s="243" t="s">
        <v>199</v>
      </c>
      <c r="E183" s="244" t="s">
        <v>1</v>
      </c>
      <c r="F183" s="245" t="s">
        <v>200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199</v>
      </c>
      <c r="AU183" s="251" t="s">
        <v>85</v>
      </c>
      <c r="AV183" s="13" t="s">
        <v>83</v>
      </c>
      <c r="AW183" s="13" t="s">
        <v>32</v>
      </c>
      <c r="AX183" s="13" t="s">
        <v>76</v>
      </c>
      <c r="AY183" s="251" t="s">
        <v>191</v>
      </c>
    </row>
    <row r="184" s="14" customFormat="1">
      <c r="A184" s="14"/>
      <c r="B184" s="252"/>
      <c r="C184" s="253"/>
      <c r="D184" s="243" t="s">
        <v>199</v>
      </c>
      <c r="E184" s="254" t="s">
        <v>1</v>
      </c>
      <c r="F184" s="255" t="s">
        <v>1136</v>
      </c>
      <c r="G184" s="253"/>
      <c r="H184" s="256">
        <v>24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199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191</v>
      </c>
    </row>
    <row r="185" s="2" customFormat="1" ht="24.15" customHeight="1">
      <c r="A185" s="39"/>
      <c r="B185" s="40"/>
      <c r="C185" s="228" t="s">
        <v>260</v>
      </c>
      <c r="D185" s="228" t="s">
        <v>193</v>
      </c>
      <c r="E185" s="229" t="s">
        <v>1137</v>
      </c>
      <c r="F185" s="230" t="s">
        <v>1138</v>
      </c>
      <c r="G185" s="231" t="s">
        <v>503</v>
      </c>
      <c r="H185" s="232">
        <v>17</v>
      </c>
      <c r="I185" s="233"/>
      <c r="J185" s="234">
        <f>ROUND(I185*H185,2)</f>
        <v>0</v>
      </c>
      <c r="K185" s="230" t="s">
        <v>197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0.00064999999999999997</v>
      </c>
      <c r="R185" s="237">
        <f>Q185*H185</f>
        <v>0.011049999999999999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158</v>
      </c>
      <c r="AT185" s="239" t="s">
        <v>193</v>
      </c>
      <c r="AU185" s="239" t="s">
        <v>85</v>
      </c>
      <c r="AY185" s="18" t="s">
        <v>191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158</v>
      </c>
      <c r="BM185" s="239" t="s">
        <v>1139</v>
      </c>
    </row>
    <row r="186" s="13" customFormat="1">
      <c r="A186" s="13"/>
      <c r="B186" s="241"/>
      <c r="C186" s="242"/>
      <c r="D186" s="243" t="s">
        <v>199</v>
      </c>
      <c r="E186" s="244" t="s">
        <v>1</v>
      </c>
      <c r="F186" s="245" t="s">
        <v>473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199</v>
      </c>
      <c r="AU186" s="251" t="s">
        <v>85</v>
      </c>
      <c r="AV186" s="13" t="s">
        <v>83</v>
      </c>
      <c r="AW186" s="13" t="s">
        <v>32</v>
      </c>
      <c r="AX186" s="13" t="s">
        <v>76</v>
      </c>
      <c r="AY186" s="251" t="s">
        <v>191</v>
      </c>
    </row>
    <row r="187" s="14" customFormat="1">
      <c r="A187" s="14"/>
      <c r="B187" s="252"/>
      <c r="C187" s="253"/>
      <c r="D187" s="243" t="s">
        <v>199</v>
      </c>
      <c r="E187" s="254" t="s">
        <v>1</v>
      </c>
      <c r="F187" s="255" t="s">
        <v>269</v>
      </c>
      <c r="G187" s="253"/>
      <c r="H187" s="256">
        <v>17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199</v>
      </c>
      <c r="AU187" s="262" t="s">
        <v>85</v>
      </c>
      <c r="AV187" s="14" t="s">
        <v>85</v>
      </c>
      <c r="AW187" s="14" t="s">
        <v>32</v>
      </c>
      <c r="AX187" s="14" t="s">
        <v>83</v>
      </c>
      <c r="AY187" s="262" t="s">
        <v>191</v>
      </c>
    </row>
    <row r="188" s="2" customFormat="1" ht="24.15" customHeight="1">
      <c r="A188" s="39"/>
      <c r="B188" s="40"/>
      <c r="C188" s="228" t="s">
        <v>265</v>
      </c>
      <c r="D188" s="228" t="s">
        <v>193</v>
      </c>
      <c r="E188" s="229" t="s">
        <v>1140</v>
      </c>
      <c r="F188" s="230" t="s">
        <v>1141</v>
      </c>
      <c r="G188" s="231" t="s">
        <v>503</v>
      </c>
      <c r="H188" s="232">
        <v>17</v>
      </c>
      <c r="I188" s="233"/>
      <c r="J188" s="234">
        <f>ROUND(I188*H188,2)</f>
        <v>0</v>
      </c>
      <c r="K188" s="230" t="s">
        <v>197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158</v>
      </c>
      <c r="AT188" s="239" t="s">
        <v>193</v>
      </c>
      <c r="AU188" s="239" t="s">
        <v>85</v>
      </c>
      <c r="AY188" s="18" t="s">
        <v>191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158</v>
      </c>
      <c r="BM188" s="239" t="s">
        <v>1142</v>
      </c>
    </row>
    <row r="189" s="13" customFormat="1">
      <c r="A189" s="13"/>
      <c r="B189" s="241"/>
      <c r="C189" s="242"/>
      <c r="D189" s="243" t="s">
        <v>199</v>
      </c>
      <c r="E189" s="244" t="s">
        <v>1</v>
      </c>
      <c r="F189" s="245" t="s">
        <v>473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199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191</v>
      </c>
    </row>
    <row r="190" s="14" customFormat="1">
      <c r="A190" s="14"/>
      <c r="B190" s="252"/>
      <c r="C190" s="253"/>
      <c r="D190" s="243" t="s">
        <v>199</v>
      </c>
      <c r="E190" s="254" t="s">
        <v>1</v>
      </c>
      <c r="F190" s="255" t="s">
        <v>269</v>
      </c>
      <c r="G190" s="253"/>
      <c r="H190" s="256">
        <v>17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199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191</v>
      </c>
    </row>
    <row r="191" s="2" customFormat="1" ht="16.5" customHeight="1">
      <c r="A191" s="39"/>
      <c r="B191" s="40"/>
      <c r="C191" s="228" t="s">
        <v>269</v>
      </c>
      <c r="D191" s="228" t="s">
        <v>193</v>
      </c>
      <c r="E191" s="229" t="s">
        <v>253</v>
      </c>
      <c r="F191" s="230" t="s">
        <v>254</v>
      </c>
      <c r="G191" s="231" t="s">
        <v>213</v>
      </c>
      <c r="H191" s="232">
        <v>175</v>
      </c>
      <c r="I191" s="233"/>
      <c r="J191" s="234">
        <f>ROUND(I191*H191,2)</f>
        <v>0</v>
      </c>
      <c r="K191" s="230" t="s">
        <v>197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0.00055999999999999995</v>
      </c>
      <c r="R191" s="237">
        <f>Q191*H191</f>
        <v>0.09799999999999999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158</v>
      </c>
      <c r="AT191" s="239" t="s">
        <v>193</v>
      </c>
      <c r="AU191" s="239" t="s">
        <v>85</v>
      </c>
      <c r="AY191" s="18" t="s">
        <v>191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158</v>
      </c>
      <c r="BM191" s="239" t="s">
        <v>1143</v>
      </c>
    </row>
    <row r="192" s="13" customFormat="1">
      <c r="A192" s="13"/>
      <c r="B192" s="241"/>
      <c r="C192" s="242"/>
      <c r="D192" s="243" t="s">
        <v>199</v>
      </c>
      <c r="E192" s="244" t="s">
        <v>1</v>
      </c>
      <c r="F192" s="245" t="s">
        <v>200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199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191</v>
      </c>
    </row>
    <row r="193" s="14" customFormat="1">
      <c r="A193" s="14"/>
      <c r="B193" s="252"/>
      <c r="C193" s="253"/>
      <c r="D193" s="243" t="s">
        <v>199</v>
      </c>
      <c r="E193" s="254" t="s">
        <v>1</v>
      </c>
      <c r="F193" s="255" t="s">
        <v>1144</v>
      </c>
      <c r="G193" s="253"/>
      <c r="H193" s="256">
        <v>175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199</v>
      </c>
      <c r="AU193" s="262" t="s">
        <v>85</v>
      </c>
      <c r="AV193" s="14" t="s">
        <v>85</v>
      </c>
      <c r="AW193" s="14" t="s">
        <v>32</v>
      </c>
      <c r="AX193" s="14" t="s">
        <v>83</v>
      </c>
      <c r="AY193" s="262" t="s">
        <v>191</v>
      </c>
    </row>
    <row r="194" s="2" customFormat="1" ht="21.75" customHeight="1">
      <c r="A194" s="39"/>
      <c r="B194" s="40"/>
      <c r="C194" s="228" t="s">
        <v>228</v>
      </c>
      <c r="D194" s="228" t="s">
        <v>193</v>
      </c>
      <c r="E194" s="229" t="s">
        <v>257</v>
      </c>
      <c r="F194" s="230" t="s">
        <v>258</v>
      </c>
      <c r="G194" s="231" t="s">
        <v>213</v>
      </c>
      <c r="H194" s="232">
        <v>175</v>
      </c>
      <c r="I194" s="233"/>
      <c r="J194" s="234">
        <f>ROUND(I194*H194,2)</f>
        <v>0</v>
      </c>
      <c r="K194" s="230" t="s">
        <v>197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158</v>
      </c>
      <c r="AT194" s="239" t="s">
        <v>193</v>
      </c>
      <c r="AU194" s="239" t="s">
        <v>85</v>
      </c>
      <c r="AY194" s="18" t="s">
        <v>191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158</v>
      </c>
      <c r="BM194" s="239" t="s">
        <v>1145</v>
      </c>
    </row>
    <row r="195" s="13" customFormat="1">
      <c r="A195" s="13"/>
      <c r="B195" s="241"/>
      <c r="C195" s="242"/>
      <c r="D195" s="243" t="s">
        <v>199</v>
      </c>
      <c r="E195" s="244" t="s">
        <v>1</v>
      </c>
      <c r="F195" s="245" t="s">
        <v>200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199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191</v>
      </c>
    </row>
    <row r="196" s="14" customFormat="1">
      <c r="A196" s="14"/>
      <c r="B196" s="252"/>
      <c r="C196" s="253"/>
      <c r="D196" s="243" t="s">
        <v>199</v>
      </c>
      <c r="E196" s="254" t="s">
        <v>1</v>
      </c>
      <c r="F196" s="255" t="s">
        <v>1144</v>
      </c>
      <c r="G196" s="253"/>
      <c r="H196" s="256">
        <v>175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199</v>
      </c>
      <c r="AU196" s="262" t="s">
        <v>85</v>
      </c>
      <c r="AV196" s="14" t="s">
        <v>85</v>
      </c>
      <c r="AW196" s="14" t="s">
        <v>32</v>
      </c>
      <c r="AX196" s="14" t="s">
        <v>83</v>
      </c>
      <c r="AY196" s="262" t="s">
        <v>191</v>
      </c>
    </row>
    <row r="197" s="2" customFormat="1" ht="24.15" customHeight="1">
      <c r="A197" s="39"/>
      <c r="B197" s="40"/>
      <c r="C197" s="228" t="s">
        <v>277</v>
      </c>
      <c r="D197" s="228" t="s">
        <v>193</v>
      </c>
      <c r="E197" s="229" t="s">
        <v>278</v>
      </c>
      <c r="F197" s="230" t="s">
        <v>279</v>
      </c>
      <c r="G197" s="231" t="s">
        <v>280</v>
      </c>
      <c r="H197" s="232">
        <v>73.439999999999998</v>
      </c>
      <c r="I197" s="233"/>
      <c r="J197" s="234">
        <f>ROUND(I197*H197,2)</f>
        <v>0</v>
      </c>
      <c r="K197" s="230" t="s">
        <v>197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158</v>
      </c>
      <c r="AT197" s="239" t="s">
        <v>193</v>
      </c>
      <c r="AU197" s="239" t="s">
        <v>85</v>
      </c>
      <c r="AY197" s="18" t="s">
        <v>191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158</v>
      </c>
      <c r="BM197" s="239" t="s">
        <v>281</v>
      </c>
    </row>
    <row r="198" s="13" customFormat="1">
      <c r="A198" s="13"/>
      <c r="B198" s="241"/>
      <c r="C198" s="242"/>
      <c r="D198" s="243" t="s">
        <v>199</v>
      </c>
      <c r="E198" s="244" t="s">
        <v>1</v>
      </c>
      <c r="F198" s="245" t="s">
        <v>200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199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191</v>
      </c>
    </row>
    <row r="199" s="14" customFormat="1">
      <c r="A199" s="14"/>
      <c r="B199" s="252"/>
      <c r="C199" s="253"/>
      <c r="D199" s="243" t="s">
        <v>199</v>
      </c>
      <c r="E199" s="254" t="s">
        <v>1</v>
      </c>
      <c r="F199" s="255" t="s">
        <v>1146</v>
      </c>
      <c r="G199" s="253"/>
      <c r="H199" s="256">
        <v>73.439999999999998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199</v>
      </c>
      <c r="AU199" s="262" t="s">
        <v>85</v>
      </c>
      <c r="AV199" s="14" t="s">
        <v>85</v>
      </c>
      <c r="AW199" s="14" t="s">
        <v>32</v>
      </c>
      <c r="AX199" s="14" t="s">
        <v>83</v>
      </c>
      <c r="AY199" s="262" t="s">
        <v>191</v>
      </c>
    </row>
    <row r="200" s="2" customFormat="1" ht="33" customHeight="1">
      <c r="A200" s="39"/>
      <c r="B200" s="40"/>
      <c r="C200" s="228" t="s">
        <v>283</v>
      </c>
      <c r="D200" s="228" t="s">
        <v>193</v>
      </c>
      <c r="E200" s="229" t="s">
        <v>296</v>
      </c>
      <c r="F200" s="230" t="s">
        <v>297</v>
      </c>
      <c r="G200" s="231" t="s">
        <v>280</v>
      </c>
      <c r="H200" s="232">
        <v>21.065999999999999</v>
      </c>
      <c r="I200" s="233"/>
      <c r="J200" s="234">
        <f>ROUND(I200*H200,2)</f>
        <v>0</v>
      </c>
      <c r="K200" s="230" t="s">
        <v>197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158</v>
      </c>
      <c r="AT200" s="239" t="s">
        <v>193</v>
      </c>
      <c r="AU200" s="239" t="s">
        <v>85</v>
      </c>
      <c r="AY200" s="18" t="s">
        <v>191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158</v>
      </c>
      <c r="BM200" s="239" t="s">
        <v>1147</v>
      </c>
    </row>
    <row r="201" s="13" customFormat="1">
      <c r="A201" s="13"/>
      <c r="B201" s="241"/>
      <c r="C201" s="242"/>
      <c r="D201" s="243" t="s">
        <v>199</v>
      </c>
      <c r="E201" s="244" t="s">
        <v>1</v>
      </c>
      <c r="F201" s="245" t="s">
        <v>200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199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191</v>
      </c>
    </row>
    <row r="202" s="14" customFormat="1">
      <c r="A202" s="14"/>
      <c r="B202" s="252"/>
      <c r="C202" s="253"/>
      <c r="D202" s="243" t="s">
        <v>199</v>
      </c>
      <c r="E202" s="254" t="s">
        <v>1</v>
      </c>
      <c r="F202" s="255" t="s">
        <v>1148</v>
      </c>
      <c r="G202" s="253"/>
      <c r="H202" s="256">
        <v>89.25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199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191</v>
      </c>
    </row>
    <row r="203" s="14" customFormat="1">
      <c r="A203" s="14"/>
      <c r="B203" s="252"/>
      <c r="C203" s="253"/>
      <c r="D203" s="243" t="s">
        <v>199</v>
      </c>
      <c r="E203" s="254" t="s">
        <v>1</v>
      </c>
      <c r="F203" s="255" t="s">
        <v>1149</v>
      </c>
      <c r="G203" s="253"/>
      <c r="H203" s="256">
        <v>-1.4850000000000001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199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191</v>
      </c>
    </row>
    <row r="204" s="14" customFormat="1">
      <c r="A204" s="14"/>
      <c r="B204" s="252"/>
      <c r="C204" s="253"/>
      <c r="D204" s="243" t="s">
        <v>199</v>
      </c>
      <c r="E204" s="254" t="s">
        <v>1</v>
      </c>
      <c r="F204" s="255" t="s">
        <v>1150</v>
      </c>
      <c r="G204" s="253"/>
      <c r="H204" s="256">
        <v>-9.8640000000000008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199</v>
      </c>
      <c r="AU204" s="262" t="s">
        <v>85</v>
      </c>
      <c r="AV204" s="14" t="s">
        <v>85</v>
      </c>
      <c r="AW204" s="14" t="s">
        <v>32</v>
      </c>
      <c r="AX204" s="14" t="s">
        <v>76</v>
      </c>
      <c r="AY204" s="262" t="s">
        <v>191</v>
      </c>
    </row>
    <row r="205" s="14" customFormat="1">
      <c r="A205" s="14"/>
      <c r="B205" s="252"/>
      <c r="C205" s="253"/>
      <c r="D205" s="243" t="s">
        <v>199</v>
      </c>
      <c r="E205" s="254" t="s">
        <v>1</v>
      </c>
      <c r="F205" s="255" t="s">
        <v>1151</v>
      </c>
      <c r="G205" s="253"/>
      <c r="H205" s="256">
        <v>-7.5599999999999996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199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191</v>
      </c>
    </row>
    <row r="206" s="14" customFormat="1">
      <c r="A206" s="14"/>
      <c r="B206" s="252"/>
      <c r="C206" s="253"/>
      <c r="D206" s="243" t="s">
        <v>199</v>
      </c>
      <c r="E206" s="254" t="s">
        <v>1</v>
      </c>
      <c r="F206" s="255" t="s">
        <v>1152</v>
      </c>
      <c r="G206" s="253"/>
      <c r="H206" s="256">
        <v>-0.12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199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191</v>
      </c>
    </row>
    <row r="207" s="15" customFormat="1">
      <c r="A207" s="15"/>
      <c r="B207" s="263"/>
      <c r="C207" s="264"/>
      <c r="D207" s="243" t="s">
        <v>199</v>
      </c>
      <c r="E207" s="265" t="s">
        <v>1096</v>
      </c>
      <c r="F207" s="266" t="s">
        <v>145</v>
      </c>
      <c r="G207" s="264"/>
      <c r="H207" s="267">
        <v>70.221000000000004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3" t="s">
        <v>199</v>
      </c>
      <c r="AU207" s="273" t="s">
        <v>85</v>
      </c>
      <c r="AV207" s="15" t="s">
        <v>158</v>
      </c>
      <c r="AW207" s="15" t="s">
        <v>32</v>
      </c>
      <c r="AX207" s="15" t="s">
        <v>76</v>
      </c>
      <c r="AY207" s="273" t="s">
        <v>191</v>
      </c>
    </row>
    <row r="208" s="14" customFormat="1">
      <c r="A208" s="14"/>
      <c r="B208" s="252"/>
      <c r="C208" s="253"/>
      <c r="D208" s="243" t="s">
        <v>199</v>
      </c>
      <c r="E208" s="254" t="s">
        <v>1</v>
      </c>
      <c r="F208" s="255" t="s">
        <v>1153</v>
      </c>
      <c r="G208" s="253"/>
      <c r="H208" s="256">
        <v>21.065999999999999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199</v>
      </c>
      <c r="AU208" s="262" t="s">
        <v>85</v>
      </c>
      <c r="AV208" s="14" t="s">
        <v>85</v>
      </c>
      <c r="AW208" s="14" t="s">
        <v>32</v>
      </c>
      <c r="AX208" s="14" t="s">
        <v>83</v>
      </c>
      <c r="AY208" s="262" t="s">
        <v>191</v>
      </c>
    </row>
    <row r="209" s="2" customFormat="1" ht="33" customHeight="1">
      <c r="A209" s="39"/>
      <c r="B209" s="40"/>
      <c r="C209" s="228" t="s">
        <v>7</v>
      </c>
      <c r="D209" s="228" t="s">
        <v>193</v>
      </c>
      <c r="E209" s="229" t="s">
        <v>303</v>
      </c>
      <c r="F209" s="230" t="s">
        <v>304</v>
      </c>
      <c r="G209" s="231" t="s">
        <v>280</v>
      </c>
      <c r="H209" s="232">
        <v>49.155000000000001</v>
      </c>
      <c r="I209" s="233"/>
      <c r="J209" s="234">
        <f>ROUND(I209*H209,2)</f>
        <v>0</v>
      </c>
      <c r="K209" s="230" t="s">
        <v>197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158</v>
      </c>
      <c r="AT209" s="239" t="s">
        <v>193</v>
      </c>
      <c r="AU209" s="239" t="s">
        <v>85</v>
      </c>
      <c r="AY209" s="18" t="s">
        <v>191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158</v>
      </c>
      <c r="BM209" s="239" t="s">
        <v>1154</v>
      </c>
    </row>
    <row r="210" s="14" customFormat="1">
      <c r="A210" s="14"/>
      <c r="B210" s="252"/>
      <c r="C210" s="253"/>
      <c r="D210" s="243" t="s">
        <v>199</v>
      </c>
      <c r="E210" s="254" t="s">
        <v>1</v>
      </c>
      <c r="F210" s="255" t="s">
        <v>1155</v>
      </c>
      <c r="G210" s="253"/>
      <c r="H210" s="256">
        <v>49.155000000000001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199</v>
      </c>
      <c r="AU210" s="262" t="s">
        <v>85</v>
      </c>
      <c r="AV210" s="14" t="s">
        <v>85</v>
      </c>
      <c r="AW210" s="14" t="s">
        <v>32</v>
      </c>
      <c r="AX210" s="14" t="s">
        <v>83</v>
      </c>
      <c r="AY210" s="262" t="s">
        <v>191</v>
      </c>
    </row>
    <row r="211" s="2" customFormat="1" ht="33" customHeight="1">
      <c r="A211" s="39"/>
      <c r="B211" s="40"/>
      <c r="C211" s="228" t="s">
        <v>295</v>
      </c>
      <c r="D211" s="228" t="s">
        <v>193</v>
      </c>
      <c r="E211" s="229" t="s">
        <v>1156</v>
      </c>
      <c r="F211" s="230" t="s">
        <v>1157</v>
      </c>
      <c r="G211" s="231" t="s">
        <v>280</v>
      </c>
      <c r="H211" s="232">
        <v>31.808</v>
      </c>
      <c r="I211" s="233"/>
      <c r="J211" s="234">
        <f>ROUND(I211*H211,2)</f>
        <v>0</v>
      </c>
      <c r="K211" s="230" t="s">
        <v>197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158</v>
      </c>
      <c r="AT211" s="239" t="s">
        <v>193</v>
      </c>
      <c r="AU211" s="239" t="s">
        <v>85</v>
      </c>
      <c r="AY211" s="18" t="s">
        <v>191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158</v>
      </c>
      <c r="BM211" s="239" t="s">
        <v>310</v>
      </c>
    </row>
    <row r="212" s="13" customFormat="1">
      <c r="A212" s="13"/>
      <c r="B212" s="241"/>
      <c r="C212" s="242"/>
      <c r="D212" s="243" t="s">
        <v>199</v>
      </c>
      <c r="E212" s="244" t="s">
        <v>1</v>
      </c>
      <c r="F212" s="245" t="s">
        <v>200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199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191</v>
      </c>
    </row>
    <row r="213" s="13" customFormat="1">
      <c r="A213" s="13"/>
      <c r="B213" s="241"/>
      <c r="C213" s="242"/>
      <c r="D213" s="243" t="s">
        <v>199</v>
      </c>
      <c r="E213" s="244" t="s">
        <v>1</v>
      </c>
      <c r="F213" s="245" t="s">
        <v>311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199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191</v>
      </c>
    </row>
    <row r="214" s="14" customFormat="1">
      <c r="A214" s="14"/>
      <c r="B214" s="252"/>
      <c r="C214" s="253"/>
      <c r="D214" s="243" t="s">
        <v>199</v>
      </c>
      <c r="E214" s="254" t="s">
        <v>1</v>
      </c>
      <c r="F214" s="255" t="s">
        <v>1158</v>
      </c>
      <c r="G214" s="253"/>
      <c r="H214" s="256">
        <v>52.020000000000003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199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191</v>
      </c>
    </row>
    <row r="215" s="14" customFormat="1">
      <c r="A215" s="14"/>
      <c r="B215" s="252"/>
      <c r="C215" s="253"/>
      <c r="D215" s="243" t="s">
        <v>199</v>
      </c>
      <c r="E215" s="254" t="s">
        <v>1</v>
      </c>
      <c r="F215" s="255" t="s">
        <v>1159</v>
      </c>
      <c r="G215" s="253"/>
      <c r="H215" s="256">
        <v>16.719999999999999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199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191</v>
      </c>
    </row>
    <row r="216" s="14" customFormat="1">
      <c r="A216" s="14"/>
      <c r="B216" s="252"/>
      <c r="C216" s="253"/>
      <c r="D216" s="243" t="s">
        <v>199</v>
      </c>
      <c r="E216" s="254" t="s">
        <v>1</v>
      </c>
      <c r="F216" s="255" t="s">
        <v>1160</v>
      </c>
      <c r="G216" s="253"/>
      <c r="H216" s="256">
        <v>65.025000000000006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199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191</v>
      </c>
    </row>
    <row r="217" s="14" customFormat="1">
      <c r="A217" s="14"/>
      <c r="B217" s="252"/>
      <c r="C217" s="253"/>
      <c r="D217" s="243" t="s">
        <v>199</v>
      </c>
      <c r="E217" s="254" t="s">
        <v>1</v>
      </c>
      <c r="F217" s="255" t="s">
        <v>1161</v>
      </c>
      <c r="G217" s="253"/>
      <c r="H217" s="256">
        <v>-2.9900000000000002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199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191</v>
      </c>
    </row>
    <row r="218" s="14" customFormat="1">
      <c r="A218" s="14"/>
      <c r="B218" s="252"/>
      <c r="C218" s="253"/>
      <c r="D218" s="243" t="s">
        <v>199</v>
      </c>
      <c r="E218" s="254" t="s">
        <v>1</v>
      </c>
      <c r="F218" s="255" t="s">
        <v>1162</v>
      </c>
      <c r="G218" s="253"/>
      <c r="H218" s="256">
        <v>-9.4499999999999993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199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191</v>
      </c>
    </row>
    <row r="219" s="14" customFormat="1">
      <c r="A219" s="14"/>
      <c r="B219" s="252"/>
      <c r="C219" s="253"/>
      <c r="D219" s="243" t="s">
        <v>199</v>
      </c>
      <c r="E219" s="254" t="s">
        <v>1</v>
      </c>
      <c r="F219" s="255" t="s">
        <v>1163</v>
      </c>
      <c r="G219" s="253"/>
      <c r="H219" s="256">
        <v>-15.300000000000001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199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191</v>
      </c>
    </row>
    <row r="220" s="15" customFormat="1">
      <c r="A220" s="15"/>
      <c r="B220" s="263"/>
      <c r="C220" s="264"/>
      <c r="D220" s="243" t="s">
        <v>199</v>
      </c>
      <c r="E220" s="265" t="s">
        <v>151</v>
      </c>
      <c r="F220" s="266" t="s">
        <v>145</v>
      </c>
      <c r="G220" s="264"/>
      <c r="H220" s="267">
        <v>106.02500000000001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3" t="s">
        <v>199</v>
      </c>
      <c r="AU220" s="273" t="s">
        <v>85</v>
      </c>
      <c r="AV220" s="15" t="s">
        <v>158</v>
      </c>
      <c r="AW220" s="15" t="s">
        <v>32</v>
      </c>
      <c r="AX220" s="15" t="s">
        <v>76</v>
      </c>
      <c r="AY220" s="273" t="s">
        <v>191</v>
      </c>
    </row>
    <row r="221" s="14" customFormat="1">
      <c r="A221" s="14"/>
      <c r="B221" s="252"/>
      <c r="C221" s="253"/>
      <c r="D221" s="243" t="s">
        <v>199</v>
      </c>
      <c r="E221" s="254" t="s">
        <v>1</v>
      </c>
      <c r="F221" s="255" t="s">
        <v>326</v>
      </c>
      <c r="G221" s="253"/>
      <c r="H221" s="256">
        <v>31.808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199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191</v>
      </c>
    </row>
    <row r="222" s="2" customFormat="1" ht="33" customHeight="1">
      <c r="A222" s="39"/>
      <c r="B222" s="40"/>
      <c r="C222" s="228" t="s">
        <v>302</v>
      </c>
      <c r="D222" s="228" t="s">
        <v>193</v>
      </c>
      <c r="E222" s="229" t="s">
        <v>1164</v>
      </c>
      <c r="F222" s="230" t="s">
        <v>1165</v>
      </c>
      <c r="G222" s="231" t="s">
        <v>280</v>
      </c>
      <c r="H222" s="232">
        <v>74.218000000000004</v>
      </c>
      <c r="I222" s="233"/>
      <c r="J222" s="234">
        <f>ROUND(I222*H222,2)</f>
        <v>0</v>
      </c>
      <c r="K222" s="230" t="s">
        <v>197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158</v>
      </c>
      <c r="AT222" s="239" t="s">
        <v>193</v>
      </c>
      <c r="AU222" s="239" t="s">
        <v>85</v>
      </c>
      <c r="AY222" s="18" t="s">
        <v>191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158</v>
      </c>
      <c r="BM222" s="239" t="s">
        <v>330</v>
      </c>
    </row>
    <row r="223" s="14" customFormat="1">
      <c r="A223" s="14"/>
      <c r="B223" s="252"/>
      <c r="C223" s="253"/>
      <c r="D223" s="243" t="s">
        <v>199</v>
      </c>
      <c r="E223" s="254" t="s">
        <v>1</v>
      </c>
      <c r="F223" s="255" t="s">
        <v>331</v>
      </c>
      <c r="G223" s="253"/>
      <c r="H223" s="256">
        <v>74.218000000000004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199</v>
      </c>
      <c r="AU223" s="262" t="s">
        <v>85</v>
      </c>
      <c r="AV223" s="14" t="s">
        <v>85</v>
      </c>
      <c r="AW223" s="14" t="s">
        <v>32</v>
      </c>
      <c r="AX223" s="14" t="s">
        <v>83</v>
      </c>
      <c r="AY223" s="262" t="s">
        <v>191</v>
      </c>
    </row>
    <row r="224" s="2" customFormat="1" ht="21.75" customHeight="1">
      <c r="A224" s="39"/>
      <c r="B224" s="40"/>
      <c r="C224" s="228" t="s">
        <v>307</v>
      </c>
      <c r="D224" s="228" t="s">
        <v>193</v>
      </c>
      <c r="E224" s="229" t="s">
        <v>333</v>
      </c>
      <c r="F224" s="230" t="s">
        <v>334</v>
      </c>
      <c r="G224" s="231" t="s">
        <v>196</v>
      </c>
      <c r="H224" s="232">
        <v>633.75</v>
      </c>
      <c r="I224" s="233"/>
      <c r="J224" s="234">
        <f>ROUND(I224*H224,2)</f>
        <v>0</v>
      </c>
      <c r="K224" s="230" t="s">
        <v>197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0.00084000000000000003</v>
      </c>
      <c r="R224" s="237">
        <f>Q224*H224</f>
        <v>0.53234999999999999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158</v>
      </c>
      <c r="AT224" s="239" t="s">
        <v>193</v>
      </c>
      <c r="AU224" s="239" t="s">
        <v>85</v>
      </c>
      <c r="AY224" s="18" t="s">
        <v>191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158</v>
      </c>
      <c r="BM224" s="239" t="s">
        <v>335</v>
      </c>
    </row>
    <row r="225" s="13" customFormat="1">
      <c r="A225" s="13"/>
      <c r="B225" s="241"/>
      <c r="C225" s="242"/>
      <c r="D225" s="243" t="s">
        <v>199</v>
      </c>
      <c r="E225" s="244" t="s">
        <v>1</v>
      </c>
      <c r="F225" s="245" t="s">
        <v>200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199</v>
      </c>
      <c r="AU225" s="251" t="s">
        <v>85</v>
      </c>
      <c r="AV225" s="13" t="s">
        <v>83</v>
      </c>
      <c r="AW225" s="13" t="s">
        <v>32</v>
      </c>
      <c r="AX225" s="13" t="s">
        <v>76</v>
      </c>
      <c r="AY225" s="251" t="s">
        <v>191</v>
      </c>
    </row>
    <row r="226" s="14" customFormat="1">
      <c r="A226" s="14"/>
      <c r="B226" s="252"/>
      <c r="C226" s="253"/>
      <c r="D226" s="243" t="s">
        <v>199</v>
      </c>
      <c r="E226" s="254" t="s">
        <v>1</v>
      </c>
      <c r="F226" s="255" t="s">
        <v>1166</v>
      </c>
      <c r="G226" s="253"/>
      <c r="H226" s="256">
        <v>297.5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199</v>
      </c>
      <c r="AU226" s="262" t="s">
        <v>85</v>
      </c>
      <c r="AV226" s="14" t="s">
        <v>85</v>
      </c>
      <c r="AW226" s="14" t="s">
        <v>32</v>
      </c>
      <c r="AX226" s="14" t="s">
        <v>76</v>
      </c>
      <c r="AY226" s="262" t="s">
        <v>191</v>
      </c>
    </row>
    <row r="227" s="14" customFormat="1">
      <c r="A227" s="14"/>
      <c r="B227" s="252"/>
      <c r="C227" s="253"/>
      <c r="D227" s="243" t="s">
        <v>199</v>
      </c>
      <c r="E227" s="254" t="s">
        <v>1</v>
      </c>
      <c r="F227" s="255" t="s">
        <v>1167</v>
      </c>
      <c r="G227" s="253"/>
      <c r="H227" s="256">
        <v>130.05000000000001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199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191</v>
      </c>
    </row>
    <row r="228" s="14" customFormat="1">
      <c r="A228" s="14"/>
      <c r="B228" s="252"/>
      <c r="C228" s="253"/>
      <c r="D228" s="243" t="s">
        <v>199</v>
      </c>
      <c r="E228" s="254" t="s">
        <v>1</v>
      </c>
      <c r="F228" s="255" t="s">
        <v>1168</v>
      </c>
      <c r="G228" s="253"/>
      <c r="H228" s="256">
        <v>32.799999999999997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199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191</v>
      </c>
    </row>
    <row r="229" s="14" customFormat="1">
      <c r="A229" s="14"/>
      <c r="B229" s="252"/>
      <c r="C229" s="253"/>
      <c r="D229" s="243" t="s">
        <v>199</v>
      </c>
      <c r="E229" s="254" t="s">
        <v>1</v>
      </c>
      <c r="F229" s="255" t="s">
        <v>1169</v>
      </c>
      <c r="G229" s="253"/>
      <c r="H229" s="256">
        <v>173.40000000000001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199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191</v>
      </c>
    </row>
    <row r="230" s="15" customFormat="1">
      <c r="A230" s="15"/>
      <c r="B230" s="263"/>
      <c r="C230" s="264"/>
      <c r="D230" s="243" t="s">
        <v>199</v>
      </c>
      <c r="E230" s="265" t="s">
        <v>115</v>
      </c>
      <c r="F230" s="266" t="s">
        <v>145</v>
      </c>
      <c r="G230" s="264"/>
      <c r="H230" s="267">
        <v>633.75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199</v>
      </c>
      <c r="AU230" s="273" t="s">
        <v>85</v>
      </c>
      <c r="AV230" s="15" t="s">
        <v>158</v>
      </c>
      <c r="AW230" s="15" t="s">
        <v>32</v>
      </c>
      <c r="AX230" s="15" t="s">
        <v>76</v>
      </c>
      <c r="AY230" s="273" t="s">
        <v>191</v>
      </c>
    </row>
    <row r="231" s="14" customFormat="1">
      <c r="A231" s="14"/>
      <c r="B231" s="252"/>
      <c r="C231" s="253"/>
      <c r="D231" s="243" t="s">
        <v>199</v>
      </c>
      <c r="E231" s="254" t="s">
        <v>1</v>
      </c>
      <c r="F231" s="255" t="s">
        <v>115</v>
      </c>
      <c r="G231" s="253"/>
      <c r="H231" s="256">
        <v>633.75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199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191</v>
      </c>
    </row>
    <row r="232" s="2" customFormat="1" ht="24.15" customHeight="1">
      <c r="A232" s="39"/>
      <c r="B232" s="40"/>
      <c r="C232" s="228" t="s">
        <v>327</v>
      </c>
      <c r="D232" s="228" t="s">
        <v>193</v>
      </c>
      <c r="E232" s="229" t="s">
        <v>348</v>
      </c>
      <c r="F232" s="230" t="s">
        <v>349</v>
      </c>
      <c r="G232" s="231" t="s">
        <v>196</v>
      </c>
      <c r="H232" s="232">
        <v>633.75</v>
      </c>
      <c r="I232" s="233"/>
      <c r="J232" s="234">
        <f>ROUND(I232*H232,2)</f>
        <v>0</v>
      </c>
      <c r="K232" s="230" t="s">
        <v>197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158</v>
      </c>
      <c r="AT232" s="239" t="s">
        <v>193</v>
      </c>
      <c r="AU232" s="239" t="s">
        <v>85</v>
      </c>
      <c r="AY232" s="18" t="s">
        <v>191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158</v>
      </c>
      <c r="BM232" s="239" t="s">
        <v>350</v>
      </c>
    </row>
    <row r="233" s="14" customFormat="1">
      <c r="A233" s="14"/>
      <c r="B233" s="252"/>
      <c r="C233" s="253"/>
      <c r="D233" s="243" t="s">
        <v>199</v>
      </c>
      <c r="E233" s="254" t="s">
        <v>1</v>
      </c>
      <c r="F233" s="255" t="s">
        <v>115</v>
      </c>
      <c r="G233" s="253"/>
      <c r="H233" s="256">
        <v>633.75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199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191</v>
      </c>
    </row>
    <row r="234" s="2" customFormat="1" ht="37.8" customHeight="1">
      <c r="A234" s="39"/>
      <c r="B234" s="40"/>
      <c r="C234" s="228" t="s">
        <v>332</v>
      </c>
      <c r="D234" s="228" t="s">
        <v>193</v>
      </c>
      <c r="E234" s="229" t="s">
        <v>352</v>
      </c>
      <c r="F234" s="230" t="s">
        <v>353</v>
      </c>
      <c r="G234" s="231" t="s">
        <v>280</v>
      </c>
      <c r="H234" s="232">
        <v>23.876000000000001</v>
      </c>
      <c r="I234" s="233"/>
      <c r="J234" s="234">
        <f>ROUND(I234*H234,2)</f>
        <v>0</v>
      </c>
      <c r="K234" s="230" t="s">
        <v>197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158</v>
      </c>
      <c r="AT234" s="239" t="s">
        <v>193</v>
      </c>
      <c r="AU234" s="239" t="s">
        <v>85</v>
      </c>
      <c r="AY234" s="18" t="s">
        <v>191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158</v>
      </c>
      <c r="BM234" s="239" t="s">
        <v>1170</v>
      </c>
    </row>
    <row r="235" s="14" customFormat="1">
      <c r="A235" s="14"/>
      <c r="B235" s="252"/>
      <c r="C235" s="253"/>
      <c r="D235" s="243" t="s">
        <v>199</v>
      </c>
      <c r="E235" s="254" t="s">
        <v>1</v>
      </c>
      <c r="F235" s="255" t="s">
        <v>355</v>
      </c>
      <c r="G235" s="253"/>
      <c r="H235" s="256">
        <v>23.876000000000001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199</v>
      </c>
      <c r="AU235" s="262" t="s">
        <v>85</v>
      </c>
      <c r="AV235" s="14" t="s">
        <v>85</v>
      </c>
      <c r="AW235" s="14" t="s">
        <v>32</v>
      </c>
      <c r="AX235" s="14" t="s">
        <v>83</v>
      </c>
      <c r="AY235" s="262" t="s">
        <v>191</v>
      </c>
    </row>
    <row r="236" s="2" customFormat="1" ht="37.8" customHeight="1">
      <c r="A236" s="39"/>
      <c r="B236" s="40"/>
      <c r="C236" s="228" t="s">
        <v>347</v>
      </c>
      <c r="D236" s="228" t="s">
        <v>193</v>
      </c>
      <c r="E236" s="229" t="s">
        <v>357</v>
      </c>
      <c r="F236" s="230" t="s">
        <v>358</v>
      </c>
      <c r="G236" s="231" t="s">
        <v>280</v>
      </c>
      <c r="H236" s="232">
        <v>55.710000000000001</v>
      </c>
      <c r="I236" s="233"/>
      <c r="J236" s="234">
        <f>ROUND(I236*H236,2)</f>
        <v>0</v>
      </c>
      <c r="K236" s="230" t="s">
        <v>197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158</v>
      </c>
      <c r="AT236" s="239" t="s">
        <v>193</v>
      </c>
      <c r="AU236" s="239" t="s">
        <v>85</v>
      </c>
      <c r="AY236" s="18" t="s">
        <v>191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158</v>
      </c>
      <c r="BM236" s="239" t="s">
        <v>1171</v>
      </c>
    </row>
    <row r="237" s="14" customFormat="1">
      <c r="A237" s="14"/>
      <c r="B237" s="252"/>
      <c r="C237" s="253"/>
      <c r="D237" s="243" t="s">
        <v>199</v>
      </c>
      <c r="E237" s="254" t="s">
        <v>1</v>
      </c>
      <c r="F237" s="255" t="s">
        <v>360</v>
      </c>
      <c r="G237" s="253"/>
      <c r="H237" s="256">
        <v>55.710000000000001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199</v>
      </c>
      <c r="AU237" s="262" t="s">
        <v>85</v>
      </c>
      <c r="AV237" s="14" t="s">
        <v>85</v>
      </c>
      <c r="AW237" s="14" t="s">
        <v>32</v>
      </c>
      <c r="AX237" s="14" t="s">
        <v>83</v>
      </c>
      <c r="AY237" s="262" t="s">
        <v>191</v>
      </c>
    </row>
    <row r="238" s="2" customFormat="1" ht="33" customHeight="1">
      <c r="A238" s="39"/>
      <c r="B238" s="40"/>
      <c r="C238" s="228" t="s">
        <v>351</v>
      </c>
      <c r="D238" s="228" t="s">
        <v>193</v>
      </c>
      <c r="E238" s="229" t="s">
        <v>362</v>
      </c>
      <c r="F238" s="230" t="s">
        <v>363</v>
      </c>
      <c r="G238" s="231" t="s">
        <v>280</v>
      </c>
      <c r="H238" s="232">
        <v>23.876000000000001</v>
      </c>
      <c r="I238" s="233"/>
      <c r="J238" s="234">
        <f>ROUND(I238*H238,2)</f>
        <v>0</v>
      </c>
      <c r="K238" s="230" t="s">
        <v>197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158</v>
      </c>
      <c r="AT238" s="239" t="s">
        <v>193</v>
      </c>
      <c r="AU238" s="239" t="s">
        <v>85</v>
      </c>
      <c r="AY238" s="18" t="s">
        <v>191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158</v>
      </c>
      <c r="BM238" s="239" t="s">
        <v>1172</v>
      </c>
    </row>
    <row r="239" s="13" customFormat="1">
      <c r="A239" s="13"/>
      <c r="B239" s="241"/>
      <c r="C239" s="242"/>
      <c r="D239" s="243" t="s">
        <v>199</v>
      </c>
      <c r="E239" s="244" t="s">
        <v>1</v>
      </c>
      <c r="F239" s="245" t="s">
        <v>200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199</v>
      </c>
      <c r="AU239" s="251" t="s">
        <v>85</v>
      </c>
      <c r="AV239" s="13" t="s">
        <v>83</v>
      </c>
      <c r="AW239" s="13" t="s">
        <v>32</v>
      </c>
      <c r="AX239" s="13" t="s">
        <v>76</v>
      </c>
      <c r="AY239" s="251" t="s">
        <v>191</v>
      </c>
    </row>
    <row r="240" s="13" customFormat="1">
      <c r="A240" s="13"/>
      <c r="B240" s="241"/>
      <c r="C240" s="242"/>
      <c r="D240" s="243" t="s">
        <v>199</v>
      </c>
      <c r="E240" s="244" t="s">
        <v>1</v>
      </c>
      <c r="F240" s="245" t="s">
        <v>365</v>
      </c>
      <c r="G240" s="242"/>
      <c r="H240" s="244" t="s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199</v>
      </c>
      <c r="AU240" s="251" t="s">
        <v>85</v>
      </c>
      <c r="AV240" s="13" t="s">
        <v>83</v>
      </c>
      <c r="AW240" s="13" t="s">
        <v>32</v>
      </c>
      <c r="AX240" s="13" t="s">
        <v>76</v>
      </c>
      <c r="AY240" s="251" t="s">
        <v>191</v>
      </c>
    </row>
    <row r="241" s="13" customFormat="1">
      <c r="A241" s="13"/>
      <c r="B241" s="241"/>
      <c r="C241" s="242"/>
      <c r="D241" s="243" t="s">
        <v>199</v>
      </c>
      <c r="E241" s="244" t="s">
        <v>1</v>
      </c>
      <c r="F241" s="245" t="s">
        <v>366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199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191</v>
      </c>
    </row>
    <row r="242" s="14" customFormat="1">
      <c r="A242" s="14"/>
      <c r="B242" s="252"/>
      <c r="C242" s="253"/>
      <c r="D242" s="243" t="s">
        <v>199</v>
      </c>
      <c r="E242" s="254" t="s">
        <v>1</v>
      </c>
      <c r="F242" s="255" t="s">
        <v>1173</v>
      </c>
      <c r="G242" s="253"/>
      <c r="H242" s="256">
        <v>5.25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199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191</v>
      </c>
    </row>
    <row r="243" s="16" customFormat="1">
      <c r="A243" s="16"/>
      <c r="B243" s="274"/>
      <c r="C243" s="275"/>
      <c r="D243" s="243" t="s">
        <v>199</v>
      </c>
      <c r="E243" s="276" t="s">
        <v>108</v>
      </c>
      <c r="F243" s="277" t="s">
        <v>102</v>
      </c>
      <c r="G243" s="275"/>
      <c r="H243" s="278">
        <v>5.25</v>
      </c>
      <c r="I243" s="279"/>
      <c r="J243" s="275"/>
      <c r="K243" s="275"/>
      <c r="L243" s="280"/>
      <c r="M243" s="281"/>
      <c r="N243" s="282"/>
      <c r="O243" s="282"/>
      <c r="P243" s="282"/>
      <c r="Q243" s="282"/>
      <c r="R243" s="282"/>
      <c r="S243" s="282"/>
      <c r="T243" s="28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4" t="s">
        <v>199</v>
      </c>
      <c r="AU243" s="284" t="s">
        <v>85</v>
      </c>
      <c r="AV243" s="16" t="s">
        <v>206</v>
      </c>
      <c r="AW243" s="16" t="s">
        <v>32</v>
      </c>
      <c r="AX243" s="16" t="s">
        <v>76</v>
      </c>
      <c r="AY243" s="284" t="s">
        <v>191</v>
      </c>
    </row>
    <row r="244" s="13" customFormat="1">
      <c r="A244" s="13"/>
      <c r="B244" s="241"/>
      <c r="C244" s="242"/>
      <c r="D244" s="243" t="s">
        <v>199</v>
      </c>
      <c r="E244" s="244" t="s">
        <v>1</v>
      </c>
      <c r="F244" s="245" t="s">
        <v>372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199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191</v>
      </c>
    </row>
    <row r="245" s="14" customFormat="1">
      <c r="A245" s="14"/>
      <c r="B245" s="252"/>
      <c r="C245" s="253"/>
      <c r="D245" s="243" t="s">
        <v>199</v>
      </c>
      <c r="E245" s="254" t="s">
        <v>1</v>
      </c>
      <c r="F245" s="255" t="s">
        <v>1174</v>
      </c>
      <c r="G245" s="253"/>
      <c r="H245" s="256">
        <v>18.585000000000001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199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191</v>
      </c>
    </row>
    <row r="246" s="16" customFormat="1">
      <c r="A246" s="16"/>
      <c r="B246" s="274"/>
      <c r="C246" s="275"/>
      <c r="D246" s="243" t="s">
        <v>199</v>
      </c>
      <c r="E246" s="276" t="s">
        <v>110</v>
      </c>
      <c r="F246" s="277" t="s">
        <v>102</v>
      </c>
      <c r="G246" s="275"/>
      <c r="H246" s="278">
        <v>18.585000000000001</v>
      </c>
      <c r="I246" s="279"/>
      <c r="J246" s="275"/>
      <c r="K246" s="275"/>
      <c r="L246" s="280"/>
      <c r="M246" s="281"/>
      <c r="N246" s="282"/>
      <c r="O246" s="282"/>
      <c r="P246" s="282"/>
      <c r="Q246" s="282"/>
      <c r="R246" s="282"/>
      <c r="S246" s="282"/>
      <c r="T246" s="283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4" t="s">
        <v>199</v>
      </c>
      <c r="AU246" s="284" t="s">
        <v>85</v>
      </c>
      <c r="AV246" s="16" t="s">
        <v>206</v>
      </c>
      <c r="AW246" s="16" t="s">
        <v>32</v>
      </c>
      <c r="AX246" s="16" t="s">
        <v>76</v>
      </c>
      <c r="AY246" s="284" t="s">
        <v>191</v>
      </c>
    </row>
    <row r="247" s="14" customFormat="1">
      <c r="A247" s="14"/>
      <c r="B247" s="252"/>
      <c r="C247" s="253"/>
      <c r="D247" s="243" t="s">
        <v>199</v>
      </c>
      <c r="E247" s="254" t="s">
        <v>1</v>
      </c>
      <c r="F247" s="255" t="s">
        <v>1175</v>
      </c>
      <c r="G247" s="253"/>
      <c r="H247" s="256">
        <v>7.4880000000000004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199</v>
      </c>
      <c r="AU247" s="262" t="s">
        <v>85</v>
      </c>
      <c r="AV247" s="14" t="s">
        <v>85</v>
      </c>
      <c r="AW247" s="14" t="s">
        <v>32</v>
      </c>
      <c r="AX247" s="14" t="s">
        <v>76</v>
      </c>
      <c r="AY247" s="262" t="s">
        <v>191</v>
      </c>
    </row>
    <row r="248" s="14" customFormat="1">
      <c r="A248" s="14"/>
      <c r="B248" s="252"/>
      <c r="C248" s="253"/>
      <c r="D248" s="243" t="s">
        <v>199</v>
      </c>
      <c r="E248" s="254" t="s">
        <v>1</v>
      </c>
      <c r="F248" s="255" t="s">
        <v>1176</v>
      </c>
      <c r="G248" s="253"/>
      <c r="H248" s="256">
        <v>1.0800000000000001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199</v>
      </c>
      <c r="AU248" s="262" t="s">
        <v>85</v>
      </c>
      <c r="AV248" s="14" t="s">
        <v>85</v>
      </c>
      <c r="AW248" s="14" t="s">
        <v>32</v>
      </c>
      <c r="AX248" s="14" t="s">
        <v>76</v>
      </c>
      <c r="AY248" s="262" t="s">
        <v>191</v>
      </c>
    </row>
    <row r="249" s="15" customFormat="1">
      <c r="A249" s="15"/>
      <c r="B249" s="263"/>
      <c r="C249" s="264"/>
      <c r="D249" s="243" t="s">
        <v>199</v>
      </c>
      <c r="E249" s="265" t="s">
        <v>144</v>
      </c>
      <c r="F249" s="266" t="s">
        <v>145</v>
      </c>
      <c r="G249" s="264"/>
      <c r="H249" s="267">
        <v>32.402999999999999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199</v>
      </c>
      <c r="AU249" s="273" t="s">
        <v>85</v>
      </c>
      <c r="AV249" s="15" t="s">
        <v>158</v>
      </c>
      <c r="AW249" s="15" t="s">
        <v>32</v>
      </c>
      <c r="AX249" s="15" t="s">
        <v>76</v>
      </c>
      <c r="AY249" s="273" t="s">
        <v>191</v>
      </c>
    </row>
    <row r="250" s="14" customFormat="1">
      <c r="A250" s="14"/>
      <c r="B250" s="252"/>
      <c r="C250" s="253"/>
      <c r="D250" s="243" t="s">
        <v>199</v>
      </c>
      <c r="E250" s="254" t="s">
        <v>136</v>
      </c>
      <c r="F250" s="255" t="s">
        <v>1177</v>
      </c>
      <c r="G250" s="253"/>
      <c r="H250" s="256">
        <v>47.183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199</v>
      </c>
      <c r="AU250" s="262" t="s">
        <v>85</v>
      </c>
      <c r="AV250" s="14" t="s">
        <v>85</v>
      </c>
      <c r="AW250" s="14" t="s">
        <v>32</v>
      </c>
      <c r="AX250" s="14" t="s">
        <v>76</v>
      </c>
      <c r="AY250" s="262" t="s">
        <v>191</v>
      </c>
    </row>
    <row r="251" s="14" customFormat="1">
      <c r="A251" s="14"/>
      <c r="B251" s="252"/>
      <c r="C251" s="253"/>
      <c r="D251" s="243" t="s">
        <v>199</v>
      </c>
      <c r="E251" s="254" t="s">
        <v>140</v>
      </c>
      <c r="F251" s="255" t="s">
        <v>1178</v>
      </c>
      <c r="G251" s="253"/>
      <c r="H251" s="256">
        <v>79.585999999999999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199</v>
      </c>
      <c r="AU251" s="262" t="s">
        <v>85</v>
      </c>
      <c r="AV251" s="14" t="s">
        <v>85</v>
      </c>
      <c r="AW251" s="14" t="s">
        <v>32</v>
      </c>
      <c r="AX251" s="14" t="s">
        <v>76</v>
      </c>
      <c r="AY251" s="262" t="s">
        <v>191</v>
      </c>
    </row>
    <row r="252" s="14" customFormat="1">
      <c r="A252" s="14"/>
      <c r="B252" s="252"/>
      <c r="C252" s="253"/>
      <c r="D252" s="243" t="s">
        <v>199</v>
      </c>
      <c r="E252" s="254" t="s">
        <v>1</v>
      </c>
      <c r="F252" s="255" t="s">
        <v>385</v>
      </c>
      <c r="G252" s="253"/>
      <c r="H252" s="256">
        <v>23.876000000000001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199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191</v>
      </c>
    </row>
    <row r="253" s="2" customFormat="1" ht="37.8" customHeight="1">
      <c r="A253" s="39"/>
      <c r="B253" s="40"/>
      <c r="C253" s="228" t="s">
        <v>356</v>
      </c>
      <c r="D253" s="228" t="s">
        <v>193</v>
      </c>
      <c r="E253" s="229" t="s">
        <v>387</v>
      </c>
      <c r="F253" s="230" t="s">
        <v>388</v>
      </c>
      <c r="G253" s="231" t="s">
        <v>280</v>
      </c>
      <c r="H253" s="232">
        <v>23.876000000000001</v>
      </c>
      <c r="I253" s="233"/>
      <c r="J253" s="234">
        <f>ROUND(I253*H253,2)</f>
        <v>0</v>
      </c>
      <c r="K253" s="230" t="s">
        <v>197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158</v>
      </c>
      <c r="AT253" s="239" t="s">
        <v>193</v>
      </c>
      <c r="AU253" s="239" t="s">
        <v>85</v>
      </c>
      <c r="AY253" s="18" t="s">
        <v>191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158</v>
      </c>
      <c r="BM253" s="239" t="s">
        <v>1179</v>
      </c>
    </row>
    <row r="254" s="14" customFormat="1">
      <c r="A254" s="14"/>
      <c r="B254" s="252"/>
      <c r="C254" s="253"/>
      <c r="D254" s="243" t="s">
        <v>199</v>
      </c>
      <c r="E254" s="254" t="s">
        <v>1</v>
      </c>
      <c r="F254" s="255" t="s">
        <v>390</v>
      </c>
      <c r="G254" s="253"/>
      <c r="H254" s="256">
        <v>23.876000000000001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199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191</v>
      </c>
    </row>
    <row r="255" s="2" customFormat="1" ht="33" customHeight="1">
      <c r="A255" s="39"/>
      <c r="B255" s="40"/>
      <c r="C255" s="228" t="s">
        <v>361</v>
      </c>
      <c r="D255" s="228" t="s">
        <v>193</v>
      </c>
      <c r="E255" s="229" t="s">
        <v>392</v>
      </c>
      <c r="F255" s="230" t="s">
        <v>393</v>
      </c>
      <c r="G255" s="231" t="s">
        <v>280</v>
      </c>
      <c r="H255" s="232">
        <v>55.710000000000001</v>
      </c>
      <c r="I255" s="233"/>
      <c r="J255" s="234">
        <f>ROUND(I255*H255,2)</f>
        <v>0</v>
      </c>
      <c r="K255" s="230" t="s">
        <v>197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158</v>
      </c>
      <c r="AT255" s="239" t="s">
        <v>193</v>
      </c>
      <c r="AU255" s="239" t="s">
        <v>85</v>
      </c>
      <c r="AY255" s="18" t="s">
        <v>191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158</v>
      </c>
      <c r="BM255" s="239" t="s">
        <v>1180</v>
      </c>
    </row>
    <row r="256" s="14" customFormat="1">
      <c r="A256" s="14"/>
      <c r="B256" s="252"/>
      <c r="C256" s="253"/>
      <c r="D256" s="243" t="s">
        <v>199</v>
      </c>
      <c r="E256" s="254" t="s">
        <v>1</v>
      </c>
      <c r="F256" s="255" t="s">
        <v>395</v>
      </c>
      <c r="G256" s="253"/>
      <c r="H256" s="256">
        <v>55.710000000000001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199</v>
      </c>
      <c r="AU256" s="262" t="s">
        <v>85</v>
      </c>
      <c r="AV256" s="14" t="s">
        <v>85</v>
      </c>
      <c r="AW256" s="14" t="s">
        <v>32</v>
      </c>
      <c r="AX256" s="14" t="s">
        <v>83</v>
      </c>
      <c r="AY256" s="262" t="s">
        <v>191</v>
      </c>
    </row>
    <row r="257" s="2" customFormat="1" ht="37.8" customHeight="1">
      <c r="A257" s="39"/>
      <c r="B257" s="40"/>
      <c r="C257" s="228" t="s">
        <v>386</v>
      </c>
      <c r="D257" s="228" t="s">
        <v>193</v>
      </c>
      <c r="E257" s="229" t="s">
        <v>397</v>
      </c>
      <c r="F257" s="230" t="s">
        <v>398</v>
      </c>
      <c r="G257" s="231" t="s">
        <v>280</v>
      </c>
      <c r="H257" s="232">
        <v>55.710000000000001</v>
      </c>
      <c r="I257" s="233"/>
      <c r="J257" s="234">
        <f>ROUND(I257*H257,2)</f>
        <v>0</v>
      </c>
      <c r="K257" s="230" t="s">
        <v>197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158</v>
      </c>
      <c r="AT257" s="239" t="s">
        <v>193</v>
      </c>
      <c r="AU257" s="239" t="s">
        <v>85</v>
      </c>
      <c r="AY257" s="18" t="s">
        <v>191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158</v>
      </c>
      <c r="BM257" s="239" t="s">
        <v>1181</v>
      </c>
    </row>
    <row r="258" s="14" customFormat="1">
      <c r="A258" s="14"/>
      <c r="B258" s="252"/>
      <c r="C258" s="253"/>
      <c r="D258" s="243" t="s">
        <v>199</v>
      </c>
      <c r="E258" s="254" t="s">
        <v>1</v>
      </c>
      <c r="F258" s="255" t="s">
        <v>400</v>
      </c>
      <c r="G258" s="253"/>
      <c r="H258" s="256">
        <v>55.710000000000001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199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191</v>
      </c>
    </row>
    <row r="259" s="2" customFormat="1" ht="24.15" customHeight="1">
      <c r="A259" s="39"/>
      <c r="B259" s="40"/>
      <c r="C259" s="228" t="s">
        <v>391</v>
      </c>
      <c r="D259" s="228" t="s">
        <v>193</v>
      </c>
      <c r="E259" s="229" t="s">
        <v>402</v>
      </c>
      <c r="F259" s="230" t="s">
        <v>403</v>
      </c>
      <c r="G259" s="231" t="s">
        <v>280</v>
      </c>
      <c r="H259" s="232">
        <v>47.752000000000002</v>
      </c>
      <c r="I259" s="233"/>
      <c r="J259" s="234">
        <f>ROUND(I259*H259,2)</f>
        <v>0</v>
      </c>
      <c r="K259" s="230" t="s">
        <v>197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158</v>
      </c>
      <c r="AT259" s="239" t="s">
        <v>193</v>
      </c>
      <c r="AU259" s="239" t="s">
        <v>85</v>
      </c>
      <c r="AY259" s="18" t="s">
        <v>191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158</v>
      </c>
      <c r="BM259" s="239" t="s">
        <v>1182</v>
      </c>
    </row>
    <row r="260" s="14" customFormat="1">
      <c r="A260" s="14"/>
      <c r="B260" s="252"/>
      <c r="C260" s="253"/>
      <c r="D260" s="243" t="s">
        <v>199</v>
      </c>
      <c r="E260" s="254" t="s">
        <v>1</v>
      </c>
      <c r="F260" s="255" t="s">
        <v>405</v>
      </c>
      <c r="G260" s="253"/>
      <c r="H260" s="256">
        <v>23.876000000000001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199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191</v>
      </c>
    </row>
    <row r="261" s="14" customFormat="1">
      <c r="A261" s="14"/>
      <c r="B261" s="252"/>
      <c r="C261" s="253"/>
      <c r="D261" s="243" t="s">
        <v>199</v>
      </c>
      <c r="E261" s="254" t="s">
        <v>1</v>
      </c>
      <c r="F261" s="255" t="s">
        <v>406</v>
      </c>
      <c r="G261" s="253"/>
      <c r="H261" s="256">
        <v>23.876000000000001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199</v>
      </c>
      <c r="AU261" s="262" t="s">
        <v>85</v>
      </c>
      <c r="AV261" s="14" t="s">
        <v>85</v>
      </c>
      <c r="AW261" s="14" t="s">
        <v>32</v>
      </c>
      <c r="AX261" s="14" t="s">
        <v>76</v>
      </c>
      <c r="AY261" s="262" t="s">
        <v>191</v>
      </c>
    </row>
    <row r="262" s="15" customFormat="1">
      <c r="A262" s="15"/>
      <c r="B262" s="263"/>
      <c r="C262" s="264"/>
      <c r="D262" s="243" t="s">
        <v>199</v>
      </c>
      <c r="E262" s="265" t="s">
        <v>1</v>
      </c>
      <c r="F262" s="266" t="s">
        <v>145</v>
      </c>
      <c r="G262" s="264"/>
      <c r="H262" s="267">
        <v>47.752000000000002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3" t="s">
        <v>199</v>
      </c>
      <c r="AU262" s="273" t="s">
        <v>85</v>
      </c>
      <c r="AV262" s="15" t="s">
        <v>158</v>
      </c>
      <c r="AW262" s="15" t="s">
        <v>32</v>
      </c>
      <c r="AX262" s="15" t="s">
        <v>83</v>
      </c>
      <c r="AY262" s="273" t="s">
        <v>191</v>
      </c>
    </row>
    <row r="263" s="2" customFormat="1" ht="24.15" customHeight="1">
      <c r="A263" s="39"/>
      <c r="B263" s="40"/>
      <c r="C263" s="228" t="s">
        <v>396</v>
      </c>
      <c r="D263" s="228" t="s">
        <v>193</v>
      </c>
      <c r="E263" s="229" t="s">
        <v>408</v>
      </c>
      <c r="F263" s="230" t="s">
        <v>409</v>
      </c>
      <c r="G263" s="231" t="s">
        <v>280</v>
      </c>
      <c r="H263" s="232">
        <v>111.42</v>
      </c>
      <c r="I263" s="233"/>
      <c r="J263" s="234">
        <f>ROUND(I263*H263,2)</f>
        <v>0</v>
      </c>
      <c r="K263" s="230" t="s">
        <v>197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158</v>
      </c>
      <c r="AT263" s="239" t="s">
        <v>193</v>
      </c>
      <c r="AU263" s="239" t="s">
        <v>85</v>
      </c>
      <c r="AY263" s="18" t="s">
        <v>191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158</v>
      </c>
      <c r="BM263" s="239" t="s">
        <v>1183</v>
      </c>
    </row>
    <row r="264" s="14" customFormat="1">
      <c r="A264" s="14"/>
      <c r="B264" s="252"/>
      <c r="C264" s="253"/>
      <c r="D264" s="243" t="s">
        <v>199</v>
      </c>
      <c r="E264" s="254" t="s">
        <v>1</v>
      </c>
      <c r="F264" s="255" t="s">
        <v>411</v>
      </c>
      <c r="G264" s="253"/>
      <c r="H264" s="256">
        <v>55.710000000000001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199</v>
      </c>
      <c r="AU264" s="262" t="s">
        <v>85</v>
      </c>
      <c r="AV264" s="14" t="s">
        <v>85</v>
      </c>
      <c r="AW264" s="14" t="s">
        <v>32</v>
      </c>
      <c r="AX264" s="14" t="s">
        <v>76</v>
      </c>
      <c r="AY264" s="262" t="s">
        <v>191</v>
      </c>
    </row>
    <row r="265" s="14" customFormat="1">
      <c r="A265" s="14"/>
      <c r="B265" s="252"/>
      <c r="C265" s="253"/>
      <c r="D265" s="243" t="s">
        <v>199</v>
      </c>
      <c r="E265" s="254" t="s">
        <v>1</v>
      </c>
      <c r="F265" s="255" t="s">
        <v>412</v>
      </c>
      <c r="G265" s="253"/>
      <c r="H265" s="256">
        <v>55.710000000000001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199</v>
      </c>
      <c r="AU265" s="262" t="s">
        <v>85</v>
      </c>
      <c r="AV265" s="14" t="s">
        <v>85</v>
      </c>
      <c r="AW265" s="14" t="s">
        <v>32</v>
      </c>
      <c r="AX265" s="14" t="s">
        <v>76</v>
      </c>
      <c r="AY265" s="262" t="s">
        <v>191</v>
      </c>
    </row>
    <row r="266" s="15" customFormat="1">
      <c r="A266" s="15"/>
      <c r="B266" s="263"/>
      <c r="C266" s="264"/>
      <c r="D266" s="243" t="s">
        <v>199</v>
      </c>
      <c r="E266" s="265" t="s">
        <v>1</v>
      </c>
      <c r="F266" s="266" t="s">
        <v>145</v>
      </c>
      <c r="G266" s="264"/>
      <c r="H266" s="267">
        <v>111.42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3" t="s">
        <v>199</v>
      </c>
      <c r="AU266" s="273" t="s">
        <v>85</v>
      </c>
      <c r="AV266" s="15" t="s">
        <v>158</v>
      </c>
      <c r="AW266" s="15" t="s">
        <v>32</v>
      </c>
      <c r="AX266" s="15" t="s">
        <v>83</v>
      </c>
      <c r="AY266" s="273" t="s">
        <v>191</v>
      </c>
    </row>
    <row r="267" s="2" customFormat="1" ht="16.5" customHeight="1">
      <c r="A267" s="39"/>
      <c r="B267" s="40"/>
      <c r="C267" s="228" t="s">
        <v>401</v>
      </c>
      <c r="D267" s="228" t="s">
        <v>193</v>
      </c>
      <c r="E267" s="229" t="s">
        <v>413</v>
      </c>
      <c r="F267" s="230" t="s">
        <v>414</v>
      </c>
      <c r="G267" s="231" t="s">
        <v>280</v>
      </c>
      <c r="H267" s="232">
        <v>79.585999999999999</v>
      </c>
      <c r="I267" s="233"/>
      <c r="J267" s="234">
        <f>ROUND(I267*H267,2)</f>
        <v>0</v>
      </c>
      <c r="K267" s="230" t="s">
        <v>197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158</v>
      </c>
      <c r="AT267" s="239" t="s">
        <v>193</v>
      </c>
      <c r="AU267" s="239" t="s">
        <v>85</v>
      </c>
      <c r="AY267" s="18" t="s">
        <v>191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158</v>
      </c>
      <c r="BM267" s="239" t="s">
        <v>415</v>
      </c>
    </row>
    <row r="268" s="14" customFormat="1">
      <c r="A268" s="14"/>
      <c r="B268" s="252"/>
      <c r="C268" s="253"/>
      <c r="D268" s="243" t="s">
        <v>199</v>
      </c>
      <c r="E268" s="254" t="s">
        <v>1</v>
      </c>
      <c r="F268" s="255" t="s">
        <v>416</v>
      </c>
      <c r="G268" s="253"/>
      <c r="H268" s="256">
        <v>79.585999999999999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199</v>
      </c>
      <c r="AU268" s="262" t="s">
        <v>85</v>
      </c>
      <c r="AV268" s="14" t="s">
        <v>85</v>
      </c>
      <c r="AW268" s="14" t="s">
        <v>32</v>
      </c>
      <c r="AX268" s="14" t="s">
        <v>83</v>
      </c>
      <c r="AY268" s="262" t="s">
        <v>191</v>
      </c>
    </row>
    <row r="269" s="2" customFormat="1" ht="33" customHeight="1">
      <c r="A269" s="39"/>
      <c r="B269" s="40"/>
      <c r="C269" s="228" t="s">
        <v>407</v>
      </c>
      <c r="D269" s="228" t="s">
        <v>193</v>
      </c>
      <c r="E269" s="229" t="s">
        <v>418</v>
      </c>
      <c r="F269" s="230" t="s">
        <v>419</v>
      </c>
      <c r="G269" s="231" t="s">
        <v>420</v>
      </c>
      <c r="H269" s="232">
        <v>143.255</v>
      </c>
      <c r="I269" s="233"/>
      <c r="J269" s="234">
        <f>ROUND(I269*H269,2)</f>
        <v>0</v>
      </c>
      <c r="K269" s="230" t="s">
        <v>197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158</v>
      </c>
      <c r="AT269" s="239" t="s">
        <v>193</v>
      </c>
      <c r="AU269" s="239" t="s">
        <v>85</v>
      </c>
      <c r="AY269" s="18" t="s">
        <v>191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158</v>
      </c>
      <c r="BM269" s="239" t="s">
        <v>421</v>
      </c>
    </row>
    <row r="270" s="13" customFormat="1">
      <c r="A270" s="13"/>
      <c r="B270" s="241"/>
      <c r="C270" s="242"/>
      <c r="D270" s="243" t="s">
        <v>199</v>
      </c>
      <c r="E270" s="244" t="s">
        <v>1</v>
      </c>
      <c r="F270" s="245" t="s">
        <v>422</v>
      </c>
      <c r="G270" s="242"/>
      <c r="H270" s="244" t="s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199</v>
      </c>
      <c r="AU270" s="251" t="s">
        <v>85</v>
      </c>
      <c r="AV270" s="13" t="s">
        <v>83</v>
      </c>
      <c r="AW270" s="13" t="s">
        <v>32</v>
      </c>
      <c r="AX270" s="13" t="s">
        <v>76</v>
      </c>
      <c r="AY270" s="251" t="s">
        <v>191</v>
      </c>
    </row>
    <row r="271" s="14" customFormat="1">
      <c r="A271" s="14"/>
      <c r="B271" s="252"/>
      <c r="C271" s="253"/>
      <c r="D271" s="243" t="s">
        <v>199</v>
      </c>
      <c r="E271" s="254" t="s">
        <v>1</v>
      </c>
      <c r="F271" s="255" t="s">
        <v>423</v>
      </c>
      <c r="G271" s="253"/>
      <c r="H271" s="256">
        <v>143.255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199</v>
      </c>
      <c r="AU271" s="262" t="s">
        <v>85</v>
      </c>
      <c r="AV271" s="14" t="s">
        <v>85</v>
      </c>
      <c r="AW271" s="14" t="s">
        <v>32</v>
      </c>
      <c r="AX271" s="14" t="s">
        <v>83</v>
      </c>
      <c r="AY271" s="262" t="s">
        <v>191</v>
      </c>
    </row>
    <row r="272" s="2" customFormat="1" ht="24.15" customHeight="1">
      <c r="A272" s="39"/>
      <c r="B272" s="40"/>
      <c r="C272" s="228" t="s">
        <v>105</v>
      </c>
      <c r="D272" s="228" t="s">
        <v>193</v>
      </c>
      <c r="E272" s="229" t="s">
        <v>425</v>
      </c>
      <c r="F272" s="230" t="s">
        <v>426</v>
      </c>
      <c r="G272" s="231" t="s">
        <v>427</v>
      </c>
      <c r="H272" s="232">
        <v>143.84299999999999</v>
      </c>
      <c r="I272" s="233"/>
      <c r="J272" s="234">
        <f>ROUND(I272*H272,2)</f>
        <v>0</v>
      </c>
      <c r="K272" s="230" t="s">
        <v>197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158</v>
      </c>
      <c r="AT272" s="239" t="s">
        <v>193</v>
      </c>
      <c r="AU272" s="239" t="s">
        <v>85</v>
      </c>
      <c r="AY272" s="18" t="s">
        <v>191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158</v>
      </c>
      <c r="BM272" s="239" t="s">
        <v>428</v>
      </c>
    </row>
    <row r="273" s="14" customFormat="1">
      <c r="A273" s="14"/>
      <c r="B273" s="252"/>
      <c r="C273" s="253"/>
      <c r="D273" s="243" t="s">
        <v>199</v>
      </c>
      <c r="E273" s="254" t="s">
        <v>1</v>
      </c>
      <c r="F273" s="255" t="s">
        <v>1184</v>
      </c>
      <c r="G273" s="253"/>
      <c r="H273" s="256">
        <v>143.84299999999999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199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191</v>
      </c>
    </row>
    <row r="274" s="2" customFormat="1" ht="24.15" customHeight="1">
      <c r="A274" s="39"/>
      <c r="B274" s="40"/>
      <c r="C274" s="228" t="s">
        <v>417</v>
      </c>
      <c r="D274" s="228" t="s">
        <v>193</v>
      </c>
      <c r="E274" s="229" t="s">
        <v>438</v>
      </c>
      <c r="F274" s="230" t="s">
        <v>439</v>
      </c>
      <c r="G274" s="231" t="s">
        <v>280</v>
      </c>
      <c r="H274" s="232">
        <v>18.498000000000001</v>
      </c>
      <c r="I274" s="233"/>
      <c r="J274" s="234">
        <f>ROUND(I274*H274,2)</f>
        <v>0</v>
      </c>
      <c r="K274" s="230" t="s">
        <v>197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158</v>
      </c>
      <c r="AT274" s="239" t="s">
        <v>193</v>
      </c>
      <c r="AU274" s="239" t="s">
        <v>85</v>
      </c>
      <c r="AY274" s="18" t="s">
        <v>191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158</v>
      </c>
      <c r="BM274" s="239" t="s">
        <v>440</v>
      </c>
    </row>
    <row r="275" s="13" customFormat="1">
      <c r="A275" s="13"/>
      <c r="B275" s="241"/>
      <c r="C275" s="242"/>
      <c r="D275" s="243" t="s">
        <v>199</v>
      </c>
      <c r="E275" s="244" t="s">
        <v>1</v>
      </c>
      <c r="F275" s="245" t="s">
        <v>200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199</v>
      </c>
      <c r="AU275" s="251" t="s">
        <v>85</v>
      </c>
      <c r="AV275" s="13" t="s">
        <v>83</v>
      </c>
      <c r="AW275" s="13" t="s">
        <v>32</v>
      </c>
      <c r="AX275" s="13" t="s">
        <v>76</v>
      </c>
      <c r="AY275" s="251" t="s">
        <v>191</v>
      </c>
    </row>
    <row r="276" s="13" customFormat="1">
      <c r="A276" s="13"/>
      <c r="B276" s="241"/>
      <c r="C276" s="242"/>
      <c r="D276" s="243" t="s">
        <v>199</v>
      </c>
      <c r="E276" s="244" t="s">
        <v>1</v>
      </c>
      <c r="F276" s="245" t="s">
        <v>1185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199</v>
      </c>
      <c r="AU276" s="251" t="s">
        <v>85</v>
      </c>
      <c r="AV276" s="13" t="s">
        <v>83</v>
      </c>
      <c r="AW276" s="13" t="s">
        <v>32</v>
      </c>
      <c r="AX276" s="13" t="s">
        <v>76</v>
      </c>
      <c r="AY276" s="251" t="s">
        <v>191</v>
      </c>
    </row>
    <row r="277" s="14" customFormat="1">
      <c r="A277" s="14"/>
      <c r="B277" s="252"/>
      <c r="C277" s="253"/>
      <c r="D277" s="243" t="s">
        <v>199</v>
      </c>
      <c r="E277" s="254" t="s">
        <v>1</v>
      </c>
      <c r="F277" s="255" t="s">
        <v>1186</v>
      </c>
      <c r="G277" s="253"/>
      <c r="H277" s="256">
        <v>0.065000000000000002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199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191</v>
      </c>
    </row>
    <row r="278" s="14" customFormat="1">
      <c r="A278" s="14"/>
      <c r="B278" s="252"/>
      <c r="C278" s="253"/>
      <c r="D278" s="243" t="s">
        <v>199</v>
      </c>
      <c r="E278" s="254" t="s">
        <v>1</v>
      </c>
      <c r="F278" s="255" t="s">
        <v>1187</v>
      </c>
      <c r="G278" s="253"/>
      <c r="H278" s="256">
        <v>0.021999999999999999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199</v>
      </c>
      <c r="AU278" s="262" t="s">
        <v>85</v>
      </c>
      <c r="AV278" s="14" t="s">
        <v>85</v>
      </c>
      <c r="AW278" s="14" t="s">
        <v>32</v>
      </c>
      <c r="AX278" s="14" t="s">
        <v>76</v>
      </c>
      <c r="AY278" s="262" t="s">
        <v>191</v>
      </c>
    </row>
    <row r="279" s="16" customFormat="1">
      <c r="A279" s="16"/>
      <c r="B279" s="274"/>
      <c r="C279" s="275"/>
      <c r="D279" s="243" t="s">
        <v>199</v>
      </c>
      <c r="E279" s="276" t="s">
        <v>1</v>
      </c>
      <c r="F279" s="277" t="s">
        <v>102</v>
      </c>
      <c r="G279" s="275"/>
      <c r="H279" s="278">
        <v>0.086999999999999994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4" t="s">
        <v>199</v>
      </c>
      <c r="AU279" s="284" t="s">
        <v>85</v>
      </c>
      <c r="AV279" s="16" t="s">
        <v>206</v>
      </c>
      <c r="AW279" s="16" t="s">
        <v>32</v>
      </c>
      <c r="AX279" s="16" t="s">
        <v>76</v>
      </c>
      <c r="AY279" s="284" t="s">
        <v>191</v>
      </c>
    </row>
    <row r="280" s="14" customFormat="1">
      <c r="A280" s="14"/>
      <c r="B280" s="252"/>
      <c r="C280" s="253"/>
      <c r="D280" s="243" t="s">
        <v>199</v>
      </c>
      <c r="E280" s="254" t="s">
        <v>133</v>
      </c>
      <c r="F280" s="255" t="s">
        <v>1188</v>
      </c>
      <c r="G280" s="253"/>
      <c r="H280" s="256">
        <v>18.498000000000001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199</v>
      </c>
      <c r="AU280" s="262" t="s">
        <v>85</v>
      </c>
      <c r="AV280" s="14" t="s">
        <v>85</v>
      </c>
      <c r="AW280" s="14" t="s">
        <v>32</v>
      </c>
      <c r="AX280" s="14" t="s">
        <v>83</v>
      </c>
      <c r="AY280" s="262" t="s">
        <v>191</v>
      </c>
    </row>
    <row r="281" s="2" customFormat="1" ht="16.5" customHeight="1">
      <c r="A281" s="39"/>
      <c r="B281" s="40"/>
      <c r="C281" s="285" t="s">
        <v>424</v>
      </c>
      <c r="D281" s="285" t="s">
        <v>448</v>
      </c>
      <c r="E281" s="286" t="s">
        <v>459</v>
      </c>
      <c r="F281" s="287" t="s">
        <v>460</v>
      </c>
      <c r="G281" s="288" t="s">
        <v>420</v>
      </c>
      <c r="H281" s="289">
        <v>84.929000000000002</v>
      </c>
      <c r="I281" s="290"/>
      <c r="J281" s="291">
        <f>ROUND(I281*H281,2)</f>
        <v>0</v>
      </c>
      <c r="K281" s="287" t="s">
        <v>1</v>
      </c>
      <c r="L281" s="292"/>
      <c r="M281" s="293" t="s">
        <v>1</v>
      </c>
      <c r="N281" s="294" t="s">
        <v>41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119</v>
      </c>
      <c r="AT281" s="239" t="s">
        <v>448</v>
      </c>
      <c r="AU281" s="239" t="s">
        <v>85</v>
      </c>
      <c r="AY281" s="18" t="s">
        <v>191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158</v>
      </c>
      <c r="BM281" s="239" t="s">
        <v>1189</v>
      </c>
    </row>
    <row r="282" s="14" customFormat="1">
      <c r="A282" s="14"/>
      <c r="B282" s="252"/>
      <c r="C282" s="253"/>
      <c r="D282" s="243" t="s">
        <v>199</v>
      </c>
      <c r="E282" s="254" t="s">
        <v>1</v>
      </c>
      <c r="F282" s="255" t="s">
        <v>1190</v>
      </c>
      <c r="G282" s="253"/>
      <c r="H282" s="256">
        <v>84.929000000000002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199</v>
      </c>
      <c r="AU282" s="262" t="s">
        <v>85</v>
      </c>
      <c r="AV282" s="14" t="s">
        <v>85</v>
      </c>
      <c r="AW282" s="14" t="s">
        <v>32</v>
      </c>
      <c r="AX282" s="14" t="s">
        <v>83</v>
      </c>
      <c r="AY282" s="262" t="s">
        <v>191</v>
      </c>
    </row>
    <row r="283" s="2" customFormat="1" ht="16.5" customHeight="1">
      <c r="A283" s="39"/>
      <c r="B283" s="40"/>
      <c r="C283" s="285" t="s">
        <v>431</v>
      </c>
      <c r="D283" s="285" t="s">
        <v>448</v>
      </c>
      <c r="E283" s="286" t="s">
        <v>454</v>
      </c>
      <c r="F283" s="287" t="s">
        <v>455</v>
      </c>
      <c r="G283" s="288" t="s">
        <v>420</v>
      </c>
      <c r="H283" s="289">
        <v>33.295999999999999</v>
      </c>
      <c r="I283" s="290"/>
      <c r="J283" s="291">
        <f>ROUND(I283*H283,2)</f>
        <v>0</v>
      </c>
      <c r="K283" s="287" t="s">
        <v>1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119</v>
      </c>
      <c r="AT283" s="239" t="s">
        <v>448</v>
      </c>
      <c r="AU283" s="239" t="s">
        <v>85</v>
      </c>
      <c r="AY283" s="18" t="s">
        <v>191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158</v>
      </c>
      <c r="BM283" s="239" t="s">
        <v>1191</v>
      </c>
    </row>
    <row r="284" s="14" customFormat="1">
      <c r="A284" s="14"/>
      <c r="B284" s="252"/>
      <c r="C284" s="253"/>
      <c r="D284" s="243" t="s">
        <v>199</v>
      </c>
      <c r="E284" s="254" t="s">
        <v>1</v>
      </c>
      <c r="F284" s="255" t="s">
        <v>457</v>
      </c>
      <c r="G284" s="253"/>
      <c r="H284" s="256">
        <v>33.295999999999999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199</v>
      </c>
      <c r="AU284" s="262" t="s">
        <v>85</v>
      </c>
      <c r="AV284" s="14" t="s">
        <v>85</v>
      </c>
      <c r="AW284" s="14" t="s">
        <v>32</v>
      </c>
      <c r="AX284" s="14" t="s">
        <v>76</v>
      </c>
      <c r="AY284" s="262" t="s">
        <v>191</v>
      </c>
    </row>
    <row r="285" s="15" customFormat="1">
      <c r="A285" s="15"/>
      <c r="B285" s="263"/>
      <c r="C285" s="264"/>
      <c r="D285" s="243" t="s">
        <v>199</v>
      </c>
      <c r="E285" s="265" t="s">
        <v>1</v>
      </c>
      <c r="F285" s="266" t="s">
        <v>145</v>
      </c>
      <c r="G285" s="264"/>
      <c r="H285" s="267">
        <v>33.295999999999999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3" t="s">
        <v>199</v>
      </c>
      <c r="AU285" s="273" t="s">
        <v>85</v>
      </c>
      <c r="AV285" s="15" t="s">
        <v>158</v>
      </c>
      <c r="AW285" s="15" t="s">
        <v>32</v>
      </c>
      <c r="AX285" s="15" t="s">
        <v>83</v>
      </c>
      <c r="AY285" s="273" t="s">
        <v>191</v>
      </c>
    </row>
    <row r="286" s="2" customFormat="1" ht="24.15" customHeight="1">
      <c r="A286" s="39"/>
      <c r="B286" s="40"/>
      <c r="C286" s="228" t="s">
        <v>437</v>
      </c>
      <c r="D286" s="228" t="s">
        <v>193</v>
      </c>
      <c r="E286" s="229" t="s">
        <v>402</v>
      </c>
      <c r="F286" s="230" t="s">
        <v>403</v>
      </c>
      <c r="G286" s="231" t="s">
        <v>280</v>
      </c>
      <c r="H286" s="232">
        <v>70.930999999999997</v>
      </c>
      <c r="I286" s="233"/>
      <c r="J286" s="234">
        <f>ROUND(I286*H286,2)</f>
        <v>0</v>
      </c>
      <c r="K286" s="230" t="s">
        <v>197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158</v>
      </c>
      <c r="AT286" s="239" t="s">
        <v>193</v>
      </c>
      <c r="AU286" s="239" t="s">
        <v>85</v>
      </c>
      <c r="AY286" s="18" t="s">
        <v>191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158</v>
      </c>
      <c r="BM286" s="239" t="s">
        <v>464</v>
      </c>
    </row>
    <row r="287" s="13" customFormat="1">
      <c r="A287" s="13"/>
      <c r="B287" s="241"/>
      <c r="C287" s="242"/>
      <c r="D287" s="243" t="s">
        <v>199</v>
      </c>
      <c r="E287" s="244" t="s">
        <v>1</v>
      </c>
      <c r="F287" s="245" t="s">
        <v>200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199</v>
      </c>
      <c r="AU287" s="251" t="s">
        <v>85</v>
      </c>
      <c r="AV287" s="13" t="s">
        <v>83</v>
      </c>
      <c r="AW287" s="13" t="s">
        <v>32</v>
      </c>
      <c r="AX287" s="13" t="s">
        <v>76</v>
      </c>
      <c r="AY287" s="251" t="s">
        <v>191</v>
      </c>
    </row>
    <row r="288" s="13" customFormat="1">
      <c r="A288" s="13"/>
      <c r="B288" s="241"/>
      <c r="C288" s="242"/>
      <c r="D288" s="243" t="s">
        <v>199</v>
      </c>
      <c r="E288" s="244" t="s">
        <v>1</v>
      </c>
      <c r="F288" s="245" t="s">
        <v>465</v>
      </c>
      <c r="G288" s="242"/>
      <c r="H288" s="244" t="s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199</v>
      </c>
      <c r="AU288" s="251" t="s">
        <v>85</v>
      </c>
      <c r="AV288" s="13" t="s">
        <v>83</v>
      </c>
      <c r="AW288" s="13" t="s">
        <v>32</v>
      </c>
      <c r="AX288" s="13" t="s">
        <v>76</v>
      </c>
      <c r="AY288" s="251" t="s">
        <v>191</v>
      </c>
    </row>
    <row r="289" s="14" customFormat="1">
      <c r="A289" s="14"/>
      <c r="B289" s="252"/>
      <c r="C289" s="253"/>
      <c r="D289" s="243" t="s">
        <v>199</v>
      </c>
      <c r="E289" s="254" t="s">
        <v>1</v>
      </c>
      <c r="F289" s="255" t="s">
        <v>1192</v>
      </c>
      <c r="G289" s="253"/>
      <c r="H289" s="256">
        <v>70.930999999999997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199</v>
      </c>
      <c r="AU289" s="262" t="s">
        <v>85</v>
      </c>
      <c r="AV289" s="14" t="s">
        <v>85</v>
      </c>
      <c r="AW289" s="14" t="s">
        <v>32</v>
      </c>
      <c r="AX289" s="14" t="s">
        <v>76</v>
      </c>
      <c r="AY289" s="262" t="s">
        <v>191</v>
      </c>
    </row>
    <row r="290" s="15" customFormat="1">
      <c r="A290" s="15"/>
      <c r="B290" s="263"/>
      <c r="C290" s="264"/>
      <c r="D290" s="243" t="s">
        <v>199</v>
      </c>
      <c r="E290" s="265" t="s">
        <v>131</v>
      </c>
      <c r="F290" s="266" t="s">
        <v>145</v>
      </c>
      <c r="G290" s="264"/>
      <c r="H290" s="267">
        <v>70.930999999999997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3" t="s">
        <v>199</v>
      </c>
      <c r="AU290" s="273" t="s">
        <v>85</v>
      </c>
      <c r="AV290" s="15" t="s">
        <v>158</v>
      </c>
      <c r="AW290" s="15" t="s">
        <v>32</v>
      </c>
      <c r="AX290" s="15" t="s">
        <v>83</v>
      </c>
      <c r="AY290" s="273" t="s">
        <v>191</v>
      </c>
    </row>
    <row r="291" s="2" customFormat="1" ht="37.8" customHeight="1">
      <c r="A291" s="39"/>
      <c r="B291" s="40"/>
      <c r="C291" s="228" t="s">
        <v>447</v>
      </c>
      <c r="D291" s="228" t="s">
        <v>193</v>
      </c>
      <c r="E291" s="229" t="s">
        <v>352</v>
      </c>
      <c r="F291" s="230" t="s">
        <v>353</v>
      </c>
      <c r="G291" s="231" t="s">
        <v>280</v>
      </c>
      <c r="H291" s="232">
        <v>70.930999999999997</v>
      </c>
      <c r="I291" s="233"/>
      <c r="J291" s="234">
        <f>ROUND(I291*H291,2)</f>
        <v>0</v>
      </c>
      <c r="K291" s="230" t="s">
        <v>197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158</v>
      </c>
      <c r="AT291" s="239" t="s">
        <v>193</v>
      </c>
      <c r="AU291" s="239" t="s">
        <v>85</v>
      </c>
      <c r="AY291" s="18" t="s">
        <v>191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158</v>
      </c>
      <c r="BM291" s="239" t="s">
        <v>468</v>
      </c>
    </row>
    <row r="292" s="14" customFormat="1">
      <c r="A292" s="14"/>
      <c r="B292" s="252"/>
      <c r="C292" s="253"/>
      <c r="D292" s="243" t="s">
        <v>199</v>
      </c>
      <c r="E292" s="254" t="s">
        <v>1</v>
      </c>
      <c r="F292" s="255" t="s">
        <v>131</v>
      </c>
      <c r="G292" s="253"/>
      <c r="H292" s="256">
        <v>70.930999999999997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199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191</v>
      </c>
    </row>
    <row r="293" s="2" customFormat="1" ht="24.15" customHeight="1">
      <c r="A293" s="39"/>
      <c r="B293" s="40"/>
      <c r="C293" s="228" t="s">
        <v>453</v>
      </c>
      <c r="D293" s="228" t="s">
        <v>193</v>
      </c>
      <c r="E293" s="229" t="s">
        <v>470</v>
      </c>
      <c r="F293" s="230" t="s">
        <v>471</v>
      </c>
      <c r="G293" s="231" t="s">
        <v>196</v>
      </c>
      <c r="H293" s="232">
        <v>39.859999999999999</v>
      </c>
      <c r="I293" s="233"/>
      <c r="J293" s="234">
        <f>ROUND(I293*H293,2)</f>
        <v>0</v>
      </c>
      <c r="K293" s="230" t="s">
        <v>197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158</v>
      </c>
      <c r="AT293" s="239" t="s">
        <v>193</v>
      </c>
      <c r="AU293" s="239" t="s">
        <v>85</v>
      </c>
      <c r="AY293" s="18" t="s">
        <v>191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158</v>
      </c>
      <c r="BM293" s="239" t="s">
        <v>1193</v>
      </c>
    </row>
    <row r="294" s="13" customFormat="1">
      <c r="A294" s="13"/>
      <c r="B294" s="241"/>
      <c r="C294" s="242"/>
      <c r="D294" s="243" t="s">
        <v>199</v>
      </c>
      <c r="E294" s="244" t="s">
        <v>1</v>
      </c>
      <c r="F294" s="245" t="s">
        <v>473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199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191</v>
      </c>
    </row>
    <row r="295" s="14" customFormat="1">
      <c r="A295" s="14"/>
      <c r="B295" s="252"/>
      <c r="C295" s="253"/>
      <c r="D295" s="243" t="s">
        <v>199</v>
      </c>
      <c r="E295" s="254" t="s">
        <v>1</v>
      </c>
      <c r="F295" s="255" t="s">
        <v>1194</v>
      </c>
      <c r="G295" s="253"/>
      <c r="H295" s="256">
        <v>39.859999999999999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199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191</v>
      </c>
    </row>
    <row r="296" s="15" customFormat="1">
      <c r="A296" s="15"/>
      <c r="B296" s="263"/>
      <c r="C296" s="264"/>
      <c r="D296" s="243" t="s">
        <v>199</v>
      </c>
      <c r="E296" s="265" t="s">
        <v>138</v>
      </c>
      <c r="F296" s="266" t="s">
        <v>145</v>
      </c>
      <c r="G296" s="264"/>
      <c r="H296" s="267">
        <v>39.859999999999999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3" t="s">
        <v>199</v>
      </c>
      <c r="AU296" s="273" t="s">
        <v>85</v>
      </c>
      <c r="AV296" s="15" t="s">
        <v>158</v>
      </c>
      <c r="AW296" s="15" t="s">
        <v>32</v>
      </c>
      <c r="AX296" s="15" t="s">
        <v>83</v>
      </c>
      <c r="AY296" s="273" t="s">
        <v>191</v>
      </c>
    </row>
    <row r="297" s="2" customFormat="1" ht="33" customHeight="1">
      <c r="A297" s="39"/>
      <c r="B297" s="40"/>
      <c r="C297" s="228" t="s">
        <v>458</v>
      </c>
      <c r="D297" s="228" t="s">
        <v>193</v>
      </c>
      <c r="E297" s="229" t="s">
        <v>476</v>
      </c>
      <c r="F297" s="230" t="s">
        <v>477</v>
      </c>
      <c r="G297" s="231" t="s">
        <v>196</v>
      </c>
      <c r="H297" s="232">
        <v>39.859999999999999</v>
      </c>
      <c r="I297" s="233"/>
      <c r="J297" s="234">
        <f>ROUND(I297*H297,2)</f>
        <v>0</v>
      </c>
      <c r="K297" s="230" t="s">
        <v>197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158</v>
      </c>
      <c r="AT297" s="239" t="s">
        <v>193</v>
      </c>
      <c r="AU297" s="239" t="s">
        <v>85</v>
      </c>
      <c r="AY297" s="18" t="s">
        <v>191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158</v>
      </c>
      <c r="BM297" s="239" t="s">
        <v>1195</v>
      </c>
    </row>
    <row r="298" s="14" customFormat="1">
      <c r="A298" s="14"/>
      <c r="B298" s="252"/>
      <c r="C298" s="253"/>
      <c r="D298" s="243" t="s">
        <v>199</v>
      </c>
      <c r="E298" s="254" t="s">
        <v>1</v>
      </c>
      <c r="F298" s="255" t="s">
        <v>138</v>
      </c>
      <c r="G298" s="253"/>
      <c r="H298" s="256">
        <v>39.859999999999999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199</v>
      </c>
      <c r="AU298" s="262" t="s">
        <v>85</v>
      </c>
      <c r="AV298" s="14" t="s">
        <v>85</v>
      </c>
      <c r="AW298" s="14" t="s">
        <v>32</v>
      </c>
      <c r="AX298" s="14" t="s">
        <v>83</v>
      </c>
      <c r="AY298" s="262" t="s">
        <v>191</v>
      </c>
    </row>
    <row r="299" s="2" customFormat="1" ht="16.5" customHeight="1">
      <c r="A299" s="39"/>
      <c r="B299" s="40"/>
      <c r="C299" s="285" t="s">
        <v>463</v>
      </c>
      <c r="D299" s="285" t="s">
        <v>448</v>
      </c>
      <c r="E299" s="286" t="s">
        <v>480</v>
      </c>
      <c r="F299" s="287" t="s">
        <v>481</v>
      </c>
      <c r="G299" s="288" t="s">
        <v>482</v>
      </c>
      <c r="H299" s="289">
        <v>1.196</v>
      </c>
      <c r="I299" s="290"/>
      <c r="J299" s="291">
        <f>ROUND(I299*H299,2)</f>
        <v>0</v>
      </c>
      <c r="K299" s="287" t="s">
        <v>197</v>
      </c>
      <c r="L299" s="292"/>
      <c r="M299" s="293" t="s">
        <v>1</v>
      </c>
      <c r="N299" s="294" t="s">
        <v>41</v>
      </c>
      <c r="O299" s="92"/>
      <c r="P299" s="237">
        <f>O299*H299</f>
        <v>0</v>
      </c>
      <c r="Q299" s="237">
        <v>0.001</v>
      </c>
      <c r="R299" s="237">
        <f>Q299*H299</f>
        <v>0.001196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119</v>
      </c>
      <c r="AT299" s="239" t="s">
        <v>448</v>
      </c>
      <c r="AU299" s="239" t="s">
        <v>85</v>
      </c>
      <c r="AY299" s="18" t="s">
        <v>191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158</v>
      </c>
      <c r="BM299" s="239" t="s">
        <v>1196</v>
      </c>
    </row>
    <row r="300" s="14" customFormat="1">
      <c r="A300" s="14"/>
      <c r="B300" s="252"/>
      <c r="C300" s="253"/>
      <c r="D300" s="243" t="s">
        <v>199</v>
      </c>
      <c r="E300" s="254" t="s">
        <v>1</v>
      </c>
      <c r="F300" s="255" t="s">
        <v>484</v>
      </c>
      <c r="G300" s="253"/>
      <c r="H300" s="256">
        <v>1.196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199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191</v>
      </c>
    </row>
    <row r="301" s="2" customFormat="1" ht="24.15" customHeight="1">
      <c r="A301" s="39"/>
      <c r="B301" s="40"/>
      <c r="C301" s="228" t="s">
        <v>467</v>
      </c>
      <c r="D301" s="228" t="s">
        <v>193</v>
      </c>
      <c r="E301" s="229" t="s">
        <v>486</v>
      </c>
      <c r="F301" s="230" t="s">
        <v>487</v>
      </c>
      <c r="G301" s="231" t="s">
        <v>196</v>
      </c>
      <c r="H301" s="232">
        <v>39.859999999999999</v>
      </c>
      <c r="I301" s="233"/>
      <c r="J301" s="234">
        <f>ROUND(I301*H301,2)</f>
        <v>0</v>
      </c>
      <c r="K301" s="230" t="s">
        <v>197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158</v>
      </c>
      <c r="AT301" s="239" t="s">
        <v>193</v>
      </c>
      <c r="AU301" s="239" t="s">
        <v>85</v>
      </c>
      <c r="AY301" s="18" t="s">
        <v>191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158</v>
      </c>
      <c r="BM301" s="239" t="s">
        <v>1197</v>
      </c>
    </row>
    <row r="302" s="14" customFormat="1">
      <c r="A302" s="14"/>
      <c r="B302" s="252"/>
      <c r="C302" s="253"/>
      <c r="D302" s="243" t="s">
        <v>199</v>
      </c>
      <c r="E302" s="254" t="s">
        <v>1</v>
      </c>
      <c r="F302" s="255" t="s">
        <v>138</v>
      </c>
      <c r="G302" s="253"/>
      <c r="H302" s="256">
        <v>39.859999999999999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199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191</v>
      </c>
    </row>
    <row r="303" s="2" customFormat="1" ht="21.75" customHeight="1">
      <c r="A303" s="39"/>
      <c r="B303" s="40"/>
      <c r="C303" s="228" t="s">
        <v>469</v>
      </c>
      <c r="D303" s="228" t="s">
        <v>193</v>
      </c>
      <c r="E303" s="229" t="s">
        <v>490</v>
      </c>
      <c r="F303" s="230" t="s">
        <v>491</v>
      </c>
      <c r="G303" s="231" t="s">
        <v>196</v>
      </c>
      <c r="H303" s="232">
        <v>39.859999999999999</v>
      </c>
      <c r="I303" s="233"/>
      <c r="J303" s="234">
        <f>ROUND(I303*H303,2)</f>
        <v>0</v>
      </c>
      <c r="K303" s="230" t="s">
        <v>197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158</v>
      </c>
      <c r="AT303" s="239" t="s">
        <v>193</v>
      </c>
      <c r="AU303" s="239" t="s">
        <v>85</v>
      </c>
      <c r="AY303" s="18" t="s">
        <v>191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158</v>
      </c>
      <c r="BM303" s="239" t="s">
        <v>1198</v>
      </c>
    </row>
    <row r="304" s="14" customFormat="1">
      <c r="A304" s="14"/>
      <c r="B304" s="252"/>
      <c r="C304" s="253"/>
      <c r="D304" s="243" t="s">
        <v>199</v>
      </c>
      <c r="E304" s="254" t="s">
        <v>1</v>
      </c>
      <c r="F304" s="255" t="s">
        <v>138</v>
      </c>
      <c r="G304" s="253"/>
      <c r="H304" s="256">
        <v>39.859999999999999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199</v>
      </c>
      <c r="AU304" s="262" t="s">
        <v>85</v>
      </c>
      <c r="AV304" s="14" t="s">
        <v>85</v>
      </c>
      <c r="AW304" s="14" t="s">
        <v>32</v>
      </c>
      <c r="AX304" s="14" t="s">
        <v>83</v>
      </c>
      <c r="AY304" s="262" t="s">
        <v>191</v>
      </c>
    </row>
    <row r="305" s="2" customFormat="1" ht="33" customHeight="1">
      <c r="A305" s="39"/>
      <c r="B305" s="40"/>
      <c r="C305" s="228" t="s">
        <v>475</v>
      </c>
      <c r="D305" s="228" t="s">
        <v>193</v>
      </c>
      <c r="E305" s="229" t="s">
        <v>1199</v>
      </c>
      <c r="F305" s="230" t="s">
        <v>1200</v>
      </c>
      <c r="G305" s="231" t="s">
        <v>503</v>
      </c>
      <c r="H305" s="232">
        <v>10</v>
      </c>
      <c r="I305" s="233"/>
      <c r="J305" s="234">
        <f>ROUND(I305*H305,2)</f>
        <v>0</v>
      </c>
      <c r="K305" s="230" t="s">
        <v>197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158</v>
      </c>
      <c r="AT305" s="239" t="s">
        <v>193</v>
      </c>
      <c r="AU305" s="239" t="s">
        <v>85</v>
      </c>
      <c r="AY305" s="18" t="s">
        <v>191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158</v>
      </c>
      <c r="BM305" s="239" t="s">
        <v>1201</v>
      </c>
    </row>
    <row r="306" s="13" customFormat="1">
      <c r="A306" s="13"/>
      <c r="B306" s="241"/>
      <c r="C306" s="242"/>
      <c r="D306" s="243" t="s">
        <v>199</v>
      </c>
      <c r="E306" s="244" t="s">
        <v>1</v>
      </c>
      <c r="F306" s="245" t="s">
        <v>200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199</v>
      </c>
      <c r="AU306" s="251" t="s">
        <v>85</v>
      </c>
      <c r="AV306" s="13" t="s">
        <v>83</v>
      </c>
      <c r="AW306" s="13" t="s">
        <v>32</v>
      </c>
      <c r="AX306" s="13" t="s">
        <v>76</v>
      </c>
      <c r="AY306" s="251" t="s">
        <v>191</v>
      </c>
    </row>
    <row r="307" s="14" customFormat="1">
      <c r="A307" s="14"/>
      <c r="B307" s="252"/>
      <c r="C307" s="253"/>
      <c r="D307" s="243" t="s">
        <v>199</v>
      </c>
      <c r="E307" s="254" t="s">
        <v>1</v>
      </c>
      <c r="F307" s="255" t="s">
        <v>125</v>
      </c>
      <c r="G307" s="253"/>
      <c r="H307" s="256">
        <v>10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199</v>
      </c>
      <c r="AU307" s="262" t="s">
        <v>85</v>
      </c>
      <c r="AV307" s="14" t="s">
        <v>85</v>
      </c>
      <c r="AW307" s="14" t="s">
        <v>32</v>
      </c>
      <c r="AX307" s="14" t="s">
        <v>83</v>
      </c>
      <c r="AY307" s="262" t="s">
        <v>191</v>
      </c>
    </row>
    <row r="308" s="2" customFormat="1" ht="16.5" customHeight="1">
      <c r="A308" s="39"/>
      <c r="B308" s="40"/>
      <c r="C308" s="285" t="s">
        <v>479</v>
      </c>
      <c r="D308" s="285" t="s">
        <v>448</v>
      </c>
      <c r="E308" s="286" t="s">
        <v>1202</v>
      </c>
      <c r="F308" s="287" t="s">
        <v>1203</v>
      </c>
      <c r="G308" s="288" t="s">
        <v>280</v>
      </c>
      <c r="H308" s="289">
        <v>0.039</v>
      </c>
      <c r="I308" s="290"/>
      <c r="J308" s="291">
        <f>ROUND(I308*H308,2)</f>
        <v>0</v>
      </c>
      <c r="K308" s="287" t="s">
        <v>197</v>
      </c>
      <c r="L308" s="292"/>
      <c r="M308" s="293" t="s">
        <v>1</v>
      </c>
      <c r="N308" s="294" t="s">
        <v>41</v>
      </c>
      <c r="O308" s="92"/>
      <c r="P308" s="237">
        <f>O308*H308</f>
        <v>0</v>
      </c>
      <c r="Q308" s="237">
        <v>0.22</v>
      </c>
      <c r="R308" s="237">
        <f>Q308*H308</f>
        <v>0.0085800000000000008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119</v>
      </c>
      <c r="AT308" s="239" t="s">
        <v>448</v>
      </c>
      <c r="AU308" s="239" t="s">
        <v>85</v>
      </c>
      <c r="AY308" s="18" t="s">
        <v>191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158</v>
      </c>
      <c r="BM308" s="239" t="s">
        <v>1204</v>
      </c>
    </row>
    <row r="309" s="13" customFormat="1">
      <c r="A309" s="13"/>
      <c r="B309" s="241"/>
      <c r="C309" s="242"/>
      <c r="D309" s="243" t="s">
        <v>199</v>
      </c>
      <c r="E309" s="244" t="s">
        <v>1</v>
      </c>
      <c r="F309" s="245" t="s">
        <v>200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199</v>
      </c>
      <c r="AU309" s="251" t="s">
        <v>85</v>
      </c>
      <c r="AV309" s="13" t="s">
        <v>83</v>
      </c>
      <c r="AW309" s="13" t="s">
        <v>32</v>
      </c>
      <c r="AX309" s="13" t="s">
        <v>76</v>
      </c>
      <c r="AY309" s="251" t="s">
        <v>191</v>
      </c>
    </row>
    <row r="310" s="14" customFormat="1">
      <c r="A310" s="14"/>
      <c r="B310" s="252"/>
      <c r="C310" s="253"/>
      <c r="D310" s="243" t="s">
        <v>199</v>
      </c>
      <c r="E310" s="254" t="s">
        <v>1</v>
      </c>
      <c r="F310" s="255" t="s">
        <v>1205</v>
      </c>
      <c r="G310" s="253"/>
      <c r="H310" s="256">
        <v>0.625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199</v>
      </c>
      <c r="AU310" s="262" t="s">
        <v>85</v>
      </c>
      <c r="AV310" s="14" t="s">
        <v>85</v>
      </c>
      <c r="AW310" s="14" t="s">
        <v>32</v>
      </c>
      <c r="AX310" s="14" t="s">
        <v>83</v>
      </c>
      <c r="AY310" s="262" t="s">
        <v>191</v>
      </c>
    </row>
    <row r="311" s="14" customFormat="1">
      <c r="A311" s="14"/>
      <c r="B311" s="252"/>
      <c r="C311" s="253"/>
      <c r="D311" s="243" t="s">
        <v>199</v>
      </c>
      <c r="E311" s="253"/>
      <c r="F311" s="255" t="s">
        <v>1206</v>
      </c>
      <c r="G311" s="253"/>
      <c r="H311" s="256">
        <v>0.039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199</v>
      </c>
      <c r="AU311" s="262" t="s">
        <v>85</v>
      </c>
      <c r="AV311" s="14" t="s">
        <v>85</v>
      </c>
      <c r="AW311" s="14" t="s">
        <v>4</v>
      </c>
      <c r="AX311" s="14" t="s">
        <v>83</v>
      </c>
      <c r="AY311" s="262" t="s">
        <v>191</v>
      </c>
    </row>
    <row r="312" s="2" customFormat="1" ht="24.15" customHeight="1">
      <c r="A312" s="39"/>
      <c r="B312" s="40"/>
      <c r="C312" s="228" t="s">
        <v>485</v>
      </c>
      <c r="D312" s="228" t="s">
        <v>193</v>
      </c>
      <c r="E312" s="229" t="s">
        <v>1207</v>
      </c>
      <c r="F312" s="230" t="s">
        <v>1208</v>
      </c>
      <c r="G312" s="231" t="s">
        <v>503</v>
      </c>
      <c r="H312" s="232">
        <v>10</v>
      </c>
      <c r="I312" s="233"/>
      <c r="J312" s="234">
        <f>ROUND(I312*H312,2)</f>
        <v>0</v>
      </c>
      <c r="K312" s="230" t="s">
        <v>197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158</v>
      </c>
      <c r="AT312" s="239" t="s">
        <v>193</v>
      </c>
      <c r="AU312" s="239" t="s">
        <v>85</v>
      </c>
      <c r="AY312" s="18" t="s">
        <v>191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158</v>
      </c>
      <c r="BM312" s="239" t="s">
        <v>1209</v>
      </c>
    </row>
    <row r="313" s="13" customFormat="1">
      <c r="A313" s="13"/>
      <c r="B313" s="241"/>
      <c r="C313" s="242"/>
      <c r="D313" s="243" t="s">
        <v>199</v>
      </c>
      <c r="E313" s="244" t="s">
        <v>1</v>
      </c>
      <c r="F313" s="245" t="s">
        <v>200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199</v>
      </c>
      <c r="AU313" s="251" t="s">
        <v>85</v>
      </c>
      <c r="AV313" s="13" t="s">
        <v>83</v>
      </c>
      <c r="AW313" s="13" t="s">
        <v>32</v>
      </c>
      <c r="AX313" s="13" t="s">
        <v>76</v>
      </c>
      <c r="AY313" s="251" t="s">
        <v>191</v>
      </c>
    </row>
    <row r="314" s="14" customFormat="1">
      <c r="A314" s="14"/>
      <c r="B314" s="252"/>
      <c r="C314" s="253"/>
      <c r="D314" s="243" t="s">
        <v>199</v>
      </c>
      <c r="E314" s="254" t="s">
        <v>1</v>
      </c>
      <c r="F314" s="255" t="s">
        <v>125</v>
      </c>
      <c r="G314" s="253"/>
      <c r="H314" s="256">
        <v>10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199</v>
      </c>
      <c r="AU314" s="262" t="s">
        <v>85</v>
      </c>
      <c r="AV314" s="14" t="s">
        <v>85</v>
      </c>
      <c r="AW314" s="14" t="s">
        <v>32</v>
      </c>
      <c r="AX314" s="14" t="s">
        <v>83</v>
      </c>
      <c r="AY314" s="262" t="s">
        <v>191</v>
      </c>
    </row>
    <row r="315" s="2" customFormat="1" ht="16.5" customHeight="1">
      <c r="A315" s="39"/>
      <c r="B315" s="40"/>
      <c r="C315" s="285" t="s">
        <v>489</v>
      </c>
      <c r="D315" s="285" t="s">
        <v>448</v>
      </c>
      <c r="E315" s="286" t="s">
        <v>1210</v>
      </c>
      <c r="F315" s="287" t="s">
        <v>1211</v>
      </c>
      <c r="G315" s="288" t="s">
        <v>503</v>
      </c>
      <c r="H315" s="289">
        <v>10</v>
      </c>
      <c r="I315" s="290"/>
      <c r="J315" s="291">
        <f>ROUND(I315*H315,2)</f>
        <v>0</v>
      </c>
      <c r="K315" s="287" t="s">
        <v>1</v>
      </c>
      <c r="L315" s="292"/>
      <c r="M315" s="293" t="s">
        <v>1</v>
      </c>
      <c r="N315" s="294" t="s">
        <v>41</v>
      </c>
      <c r="O315" s="92"/>
      <c r="P315" s="237">
        <f>O315*H315</f>
        <v>0</v>
      </c>
      <c r="Q315" s="237">
        <v>0.01</v>
      </c>
      <c r="R315" s="237">
        <f>Q315*H315</f>
        <v>0.10000000000000001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119</v>
      </c>
      <c r="AT315" s="239" t="s">
        <v>448</v>
      </c>
      <c r="AU315" s="239" t="s">
        <v>85</v>
      </c>
      <c r="AY315" s="18" t="s">
        <v>191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158</v>
      </c>
      <c r="BM315" s="239" t="s">
        <v>1212</v>
      </c>
    </row>
    <row r="316" s="13" customFormat="1">
      <c r="A316" s="13"/>
      <c r="B316" s="241"/>
      <c r="C316" s="242"/>
      <c r="D316" s="243" t="s">
        <v>199</v>
      </c>
      <c r="E316" s="244" t="s">
        <v>1</v>
      </c>
      <c r="F316" s="245" t="s">
        <v>200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199</v>
      </c>
      <c r="AU316" s="251" t="s">
        <v>85</v>
      </c>
      <c r="AV316" s="13" t="s">
        <v>83</v>
      </c>
      <c r="AW316" s="13" t="s">
        <v>32</v>
      </c>
      <c r="AX316" s="13" t="s">
        <v>76</v>
      </c>
      <c r="AY316" s="251" t="s">
        <v>191</v>
      </c>
    </row>
    <row r="317" s="14" customFormat="1">
      <c r="A317" s="14"/>
      <c r="B317" s="252"/>
      <c r="C317" s="253"/>
      <c r="D317" s="243" t="s">
        <v>199</v>
      </c>
      <c r="E317" s="254" t="s">
        <v>1</v>
      </c>
      <c r="F317" s="255" t="s">
        <v>125</v>
      </c>
      <c r="G317" s="253"/>
      <c r="H317" s="256">
        <v>10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199</v>
      </c>
      <c r="AU317" s="262" t="s">
        <v>85</v>
      </c>
      <c r="AV317" s="14" t="s">
        <v>85</v>
      </c>
      <c r="AW317" s="14" t="s">
        <v>32</v>
      </c>
      <c r="AX317" s="14" t="s">
        <v>83</v>
      </c>
      <c r="AY317" s="262" t="s">
        <v>191</v>
      </c>
    </row>
    <row r="318" s="12" customFormat="1" ht="22.8" customHeight="1">
      <c r="A318" s="12"/>
      <c r="B318" s="212"/>
      <c r="C318" s="213"/>
      <c r="D318" s="214" t="s">
        <v>75</v>
      </c>
      <c r="E318" s="226" t="s">
        <v>158</v>
      </c>
      <c r="F318" s="226" t="s">
        <v>507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SUM(P319:P340)</f>
        <v>0</v>
      </c>
      <c r="Q318" s="220"/>
      <c r="R318" s="221">
        <f>SUM(R319:R340)</f>
        <v>8.3867976600000009</v>
      </c>
      <c r="S318" s="220"/>
      <c r="T318" s="222">
        <f>SUM(T319:T340)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83</v>
      </c>
      <c r="AT318" s="224" t="s">
        <v>75</v>
      </c>
      <c r="AU318" s="224" t="s">
        <v>83</v>
      </c>
      <c r="AY318" s="223" t="s">
        <v>191</v>
      </c>
      <c r="BK318" s="225">
        <f>SUM(BK319:BK340)</f>
        <v>0</v>
      </c>
    </row>
    <row r="319" s="2" customFormat="1" ht="16.5" customHeight="1">
      <c r="A319" s="39"/>
      <c r="B319" s="40"/>
      <c r="C319" s="228" t="s">
        <v>494</v>
      </c>
      <c r="D319" s="228" t="s">
        <v>193</v>
      </c>
      <c r="E319" s="229" t="s">
        <v>509</v>
      </c>
      <c r="F319" s="230" t="s">
        <v>510</v>
      </c>
      <c r="G319" s="231" t="s">
        <v>427</v>
      </c>
      <c r="H319" s="232">
        <v>5.25</v>
      </c>
      <c r="I319" s="233"/>
      <c r="J319" s="234">
        <f>ROUND(I319*H319,2)</f>
        <v>0</v>
      </c>
      <c r="K319" s="230" t="s">
        <v>197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158</v>
      </c>
      <c r="AT319" s="239" t="s">
        <v>193</v>
      </c>
      <c r="AU319" s="239" t="s">
        <v>85</v>
      </c>
      <c r="AY319" s="18" t="s">
        <v>191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158</v>
      </c>
      <c r="BM319" s="239" t="s">
        <v>511</v>
      </c>
    </row>
    <row r="320" s="14" customFormat="1">
      <c r="A320" s="14"/>
      <c r="B320" s="252"/>
      <c r="C320" s="253"/>
      <c r="D320" s="243" t="s">
        <v>199</v>
      </c>
      <c r="E320" s="254" t="s">
        <v>1</v>
      </c>
      <c r="F320" s="255" t="s">
        <v>108</v>
      </c>
      <c r="G320" s="253"/>
      <c r="H320" s="256">
        <v>5.25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199</v>
      </c>
      <c r="AU320" s="262" t="s">
        <v>85</v>
      </c>
      <c r="AV320" s="14" t="s">
        <v>85</v>
      </c>
      <c r="AW320" s="14" t="s">
        <v>32</v>
      </c>
      <c r="AX320" s="14" t="s">
        <v>83</v>
      </c>
      <c r="AY320" s="262" t="s">
        <v>191</v>
      </c>
    </row>
    <row r="321" s="2" customFormat="1" ht="33" customHeight="1">
      <c r="A321" s="39"/>
      <c r="B321" s="40"/>
      <c r="C321" s="228" t="s">
        <v>500</v>
      </c>
      <c r="D321" s="228" t="s">
        <v>193</v>
      </c>
      <c r="E321" s="229" t="s">
        <v>1213</v>
      </c>
      <c r="F321" s="230" t="s">
        <v>1214</v>
      </c>
      <c r="G321" s="231" t="s">
        <v>280</v>
      </c>
      <c r="H321" s="232">
        <v>3.544</v>
      </c>
      <c r="I321" s="233"/>
      <c r="J321" s="234">
        <f>ROUND(I321*H321,2)</f>
        <v>0</v>
      </c>
      <c r="K321" s="230" t="s">
        <v>197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2.3010199999999998</v>
      </c>
      <c r="R321" s="237">
        <f>Q321*H321</f>
        <v>8.15481488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158</v>
      </c>
      <c r="AT321" s="239" t="s">
        <v>193</v>
      </c>
      <c r="AU321" s="239" t="s">
        <v>85</v>
      </c>
      <c r="AY321" s="18" t="s">
        <v>191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158</v>
      </c>
      <c r="BM321" s="239" t="s">
        <v>1215</v>
      </c>
    </row>
    <row r="322" s="13" customFormat="1">
      <c r="A322" s="13"/>
      <c r="B322" s="241"/>
      <c r="C322" s="242"/>
      <c r="D322" s="243" t="s">
        <v>199</v>
      </c>
      <c r="E322" s="244" t="s">
        <v>1</v>
      </c>
      <c r="F322" s="245" t="s">
        <v>200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199</v>
      </c>
      <c r="AU322" s="251" t="s">
        <v>85</v>
      </c>
      <c r="AV322" s="13" t="s">
        <v>83</v>
      </c>
      <c r="AW322" s="13" t="s">
        <v>32</v>
      </c>
      <c r="AX322" s="13" t="s">
        <v>76</v>
      </c>
      <c r="AY322" s="251" t="s">
        <v>191</v>
      </c>
    </row>
    <row r="323" s="13" customFormat="1">
      <c r="A323" s="13"/>
      <c r="B323" s="241"/>
      <c r="C323" s="242"/>
      <c r="D323" s="243" t="s">
        <v>199</v>
      </c>
      <c r="E323" s="244" t="s">
        <v>1</v>
      </c>
      <c r="F323" s="245" t="s">
        <v>1216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199</v>
      </c>
      <c r="AU323" s="251" t="s">
        <v>85</v>
      </c>
      <c r="AV323" s="13" t="s">
        <v>83</v>
      </c>
      <c r="AW323" s="13" t="s">
        <v>32</v>
      </c>
      <c r="AX323" s="13" t="s">
        <v>76</v>
      </c>
      <c r="AY323" s="251" t="s">
        <v>191</v>
      </c>
    </row>
    <row r="324" s="14" customFormat="1">
      <c r="A324" s="14"/>
      <c r="B324" s="252"/>
      <c r="C324" s="253"/>
      <c r="D324" s="243" t="s">
        <v>199</v>
      </c>
      <c r="E324" s="254" t="s">
        <v>1</v>
      </c>
      <c r="F324" s="255" t="s">
        <v>1217</v>
      </c>
      <c r="G324" s="253"/>
      <c r="H324" s="256">
        <v>2.016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199</v>
      </c>
      <c r="AU324" s="262" t="s">
        <v>85</v>
      </c>
      <c r="AV324" s="14" t="s">
        <v>85</v>
      </c>
      <c r="AW324" s="14" t="s">
        <v>32</v>
      </c>
      <c r="AX324" s="14" t="s">
        <v>76</v>
      </c>
      <c r="AY324" s="262" t="s">
        <v>191</v>
      </c>
    </row>
    <row r="325" s="14" customFormat="1">
      <c r="A325" s="14"/>
      <c r="B325" s="252"/>
      <c r="C325" s="253"/>
      <c r="D325" s="243" t="s">
        <v>199</v>
      </c>
      <c r="E325" s="254" t="s">
        <v>1</v>
      </c>
      <c r="F325" s="255" t="s">
        <v>1218</v>
      </c>
      <c r="G325" s="253"/>
      <c r="H325" s="256">
        <v>1.528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199</v>
      </c>
      <c r="AU325" s="262" t="s">
        <v>85</v>
      </c>
      <c r="AV325" s="14" t="s">
        <v>85</v>
      </c>
      <c r="AW325" s="14" t="s">
        <v>32</v>
      </c>
      <c r="AX325" s="14" t="s">
        <v>76</v>
      </c>
      <c r="AY325" s="262" t="s">
        <v>191</v>
      </c>
    </row>
    <row r="326" s="15" customFormat="1">
      <c r="A326" s="15"/>
      <c r="B326" s="263"/>
      <c r="C326" s="264"/>
      <c r="D326" s="243" t="s">
        <v>199</v>
      </c>
      <c r="E326" s="265" t="s">
        <v>1</v>
      </c>
      <c r="F326" s="266" t="s">
        <v>145</v>
      </c>
      <c r="G326" s="264"/>
      <c r="H326" s="267">
        <v>3.544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3" t="s">
        <v>199</v>
      </c>
      <c r="AU326" s="273" t="s">
        <v>85</v>
      </c>
      <c r="AV326" s="15" t="s">
        <v>158</v>
      </c>
      <c r="AW326" s="15" t="s">
        <v>32</v>
      </c>
      <c r="AX326" s="15" t="s">
        <v>83</v>
      </c>
      <c r="AY326" s="273" t="s">
        <v>191</v>
      </c>
    </row>
    <row r="327" s="2" customFormat="1" ht="33" customHeight="1">
      <c r="A327" s="39"/>
      <c r="B327" s="40"/>
      <c r="C327" s="228" t="s">
        <v>508</v>
      </c>
      <c r="D327" s="228" t="s">
        <v>193</v>
      </c>
      <c r="E327" s="229" t="s">
        <v>1219</v>
      </c>
      <c r="F327" s="230" t="s">
        <v>1220</v>
      </c>
      <c r="G327" s="231" t="s">
        <v>196</v>
      </c>
      <c r="H327" s="232">
        <v>10.288</v>
      </c>
      <c r="I327" s="233"/>
      <c r="J327" s="234">
        <f>ROUND(I327*H327,2)</f>
        <v>0</v>
      </c>
      <c r="K327" s="230" t="s">
        <v>197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0.0078799999999999999</v>
      </c>
      <c r="R327" s="237">
        <f>Q327*H327</f>
        <v>0.081069440000000006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158</v>
      </c>
      <c r="AT327" s="239" t="s">
        <v>193</v>
      </c>
      <c r="AU327" s="239" t="s">
        <v>85</v>
      </c>
      <c r="AY327" s="18" t="s">
        <v>191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158</v>
      </c>
      <c r="BM327" s="239" t="s">
        <v>1221</v>
      </c>
    </row>
    <row r="328" s="13" customFormat="1">
      <c r="A328" s="13"/>
      <c r="B328" s="241"/>
      <c r="C328" s="242"/>
      <c r="D328" s="243" t="s">
        <v>199</v>
      </c>
      <c r="E328" s="244" t="s">
        <v>1</v>
      </c>
      <c r="F328" s="245" t="s">
        <v>200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199</v>
      </c>
      <c r="AU328" s="251" t="s">
        <v>85</v>
      </c>
      <c r="AV328" s="13" t="s">
        <v>83</v>
      </c>
      <c r="AW328" s="13" t="s">
        <v>32</v>
      </c>
      <c r="AX328" s="13" t="s">
        <v>76</v>
      </c>
      <c r="AY328" s="251" t="s">
        <v>191</v>
      </c>
    </row>
    <row r="329" s="14" customFormat="1">
      <c r="A329" s="14"/>
      <c r="B329" s="252"/>
      <c r="C329" s="253"/>
      <c r="D329" s="243" t="s">
        <v>199</v>
      </c>
      <c r="E329" s="254" t="s">
        <v>1</v>
      </c>
      <c r="F329" s="255" t="s">
        <v>1222</v>
      </c>
      <c r="G329" s="253"/>
      <c r="H329" s="256">
        <v>3.6000000000000001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199</v>
      </c>
      <c r="AU329" s="262" t="s">
        <v>85</v>
      </c>
      <c r="AV329" s="14" t="s">
        <v>85</v>
      </c>
      <c r="AW329" s="14" t="s">
        <v>32</v>
      </c>
      <c r="AX329" s="14" t="s">
        <v>76</v>
      </c>
      <c r="AY329" s="262" t="s">
        <v>191</v>
      </c>
    </row>
    <row r="330" s="14" customFormat="1">
      <c r="A330" s="14"/>
      <c r="B330" s="252"/>
      <c r="C330" s="253"/>
      <c r="D330" s="243" t="s">
        <v>199</v>
      </c>
      <c r="E330" s="254" t="s">
        <v>1</v>
      </c>
      <c r="F330" s="255" t="s">
        <v>1223</v>
      </c>
      <c r="G330" s="253"/>
      <c r="H330" s="256">
        <v>6.6879999999999997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199</v>
      </c>
      <c r="AU330" s="262" t="s">
        <v>85</v>
      </c>
      <c r="AV330" s="14" t="s">
        <v>85</v>
      </c>
      <c r="AW330" s="14" t="s">
        <v>32</v>
      </c>
      <c r="AX330" s="14" t="s">
        <v>76</v>
      </c>
      <c r="AY330" s="262" t="s">
        <v>191</v>
      </c>
    </row>
    <row r="331" s="15" customFormat="1">
      <c r="A331" s="15"/>
      <c r="B331" s="263"/>
      <c r="C331" s="264"/>
      <c r="D331" s="243" t="s">
        <v>199</v>
      </c>
      <c r="E331" s="265" t="s">
        <v>1077</v>
      </c>
      <c r="F331" s="266" t="s">
        <v>145</v>
      </c>
      <c r="G331" s="264"/>
      <c r="H331" s="267">
        <v>10.288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3" t="s">
        <v>199</v>
      </c>
      <c r="AU331" s="273" t="s">
        <v>85</v>
      </c>
      <c r="AV331" s="15" t="s">
        <v>158</v>
      </c>
      <c r="AW331" s="15" t="s">
        <v>32</v>
      </c>
      <c r="AX331" s="15" t="s">
        <v>83</v>
      </c>
      <c r="AY331" s="273" t="s">
        <v>191</v>
      </c>
    </row>
    <row r="332" s="2" customFormat="1" ht="37.8" customHeight="1">
      <c r="A332" s="39"/>
      <c r="B332" s="40"/>
      <c r="C332" s="228" t="s">
        <v>512</v>
      </c>
      <c r="D332" s="228" t="s">
        <v>193</v>
      </c>
      <c r="E332" s="229" t="s">
        <v>1224</v>
      </c>
      <c r="F332" s="230" t="s">
        <v>1225</v>
      </c>
      <c r="G332" s="231" t="s">
        <v>196</v>
      </c>
      <c r="H332" s="232">
        <v>10.288</v>
      </c>
      <c r="I332" s="233"/>
      <c r="J332" s="234">
        <f>ROUND(I332*H332,2)</f>
        <v>0</v>
      </c>
      <c r="K332" s="230" t="s">
        <v>197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158</v>
      </c>
      <c r="AT332" s="239" t="s">
        <v>193</v>
      </c>
      <c r="AU332" s="239" t="s">
        <v>85</v>
      </c>
      <c r="AY332" s="18" t="s">
        <v>191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158</v>
      </c>
      <c r="BM332" s="239" t="s">
        <v>1226</v>
      </c>
    </row>
    <row r="333" s="14" customFormat="1">
      <c r="A333" s="14"/>
      <c r="B333" s="252"/>
      <c r="C333" s="253"/>
      <c r="D333" s="243" t="s">
        <v>199</v>
      </c>
      <c r="E333" s="254" t="s">
        <v>1</v>
      </c>
      <c r="F333" s="255" t="s">
        <v>1077</v>
      </c>
      <c r="G333" s="253"/>
      <c r="H333" s="256">
        <v>10.288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199</v>
      </c>
      <c r="AU333" s="262" t="s">
        <v>85</v>
      </c>
      <c r="AV333" s="14" t="s">
        <v>85</v>
      </c>
      <c r="AW333" s="14" t="s">
        <v>32</v>
      </c>
      <c r="AX333" s="14" t="s">
        <v>83</v>
      </c>
      <c r="AY333" s="262" t="s">
        <v>191</v>
      </c>
    </row>
    <row r="334" s="2" customFormat="1" ht="24.15" customHeight="1">
      <c r="A334" s="39"/>
      <c r="B334" s="40"/>
      <c r="C334" s="228" t="s">
        <v>516</v>
      </c>
      <c r="D334" s="228" t="s">
        <v>193</v>
      </c>
      <c r="E334" s="229" t="s">
        <v>1227</v>
      </c>
      <c r="F334" s="230" t="s">
        <v>1228</v>
      </c>
      <c r="G334" s="231" t="s">
        <v>420</v>
      </c>
      <c r="H334" s="232">
        <v>0.14199999999999999</v>
      </c>
      <c r="I334" s="233"/>
      <c r="J334" s="234">
        <f>ROUND(I334*H334,2)</f>
        <v>0</v>
      </c>
      <c r="K334" s="230" t="s">
        <v>197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1.06277</v>
      </c>
      <c r="R334" s="237">
        <f>Q334*H334</f>
        <v>0.15091333999999998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158</v>
      </c>
      <c r="AT334" s="239" t="s">
        <v>193</v>
      </c>
      <c r="AU334" s="239" t="s">
        <v>85</v>
      </c>
      <c r="AY334" s="18" t="s">
        <v>191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158</v>
      </c>
      <c r="BM334" s="239" t="s">
        <v>1229</v>
      </c>
    </row>
    <row r="335" s="13" customFormat="1">
      <c r="A335" s="13"/>
      <c r="B335" s="241"/>
      <c r="C335" s="242"/>
      <c r="D335" s="243" t="s">
        <v>199</v>
      </c>
      <c r="E335" s="244" t="s">
        <v>1</v>
      </c>
      <c r="F335" s="245" t="s">
        <v>200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199</v>
      </c>
      <c r="AU335" s="251" t="s">
        <v>85</v>
      </c>
      <c r="AV335" s="13" t="s">
        <v>83</v>
      </c>
      <c r="AW335" s="13" t="s">
        <v>32</v>
      </c>
      <c r="AX335" s="13" t="s">
        <v>76</v>
      </c>
      <c r="AY335" s="251" t="s">
        <v>191</v>
      </c>
    </row>
    <row r="336" s="14" customFormat="1">
      <c r="A336" s="14"/>
      <c r="B336" s="252"/>
      <c r="C336" s="253"/>
      <c r="D336" s="243" t="s">
        <v>199</v>
      </c>
      <c r="E336" s="254" t="s">
        <v>1</v>
      </c>
      <c r="F336" s="255" t="s">
        <v>1230</v>
      </c>
      <c r="G336" s="253"/>
      <c r="H336" s="256">
        <v>10.08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199</v>
      </c>
      <c r="AU336" s="262" t="s">
        <v>85</v>
      </c>
      <c r="AV336" s="14" t="s">
        <v>85</v>
      </c>
      <c r="AW336" s="14" t="s">
        <v>32</v>
      </c>
      <c r="AX336" s="14" t="s">
        <v>76</v>
      </c>
      <c r="AY336" s="262" t="s">
        <v>191</v>
      </c>
    </row>
    <row r="337" s="14" customFormat="1">
      <c r="A337" s="14"/>
      <c r="B337" s="252"/>
      <c r="C337" s="253"/>
      <c r="D337" s="243" t="s">
        <v>199</v>
      </c>
      <c r="E337" s="254" t="s">
        <v>1</v>
      </c>
      <c r="F337" s="255" t="s">
        <v>1231</v>
      </c>
      <c r="G337" s="253"/>
      <c r="H337" s="256">
        <v>29.52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199</v>
      </c>
      <c r="AU337" s="262" t="s">
        <v>85</v>
      </c>
      <c r="AV337" s="14" t="s">
        <v>85</v>
      </c>
      <c r="AW337" s="14" t="s">
        <v>32</v>
      </c>
      <c r="AX337" s="14" t="s">
        <v>76</v>
      </c>
      <c r="AY337" s="262" t="s">
        <v>191</v>
      </c>
    </row>
    <row r="338" s="14" customFormat="1">
      <c r="A338" s="14"/>
      <c r="B338" s="252"/>
      <c r="C338" s="253"/>
      <c r="D338" s="243" t="s">
        <v>199</v>
      </c>
      <c r="E338" s="254" t="s">
        <v>1</v>
      </c>
      <c r="F338" s="255" t="s">
        <v>1232</v>
      </c>
      <c r="G338" s="253"/>
      <c r="H338" s="256">
        <v>7.6399999999999997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199</v>
      </c>
      <c r="AU338" s="262" t="s">
        <v>85</v>
      </c>
      <c r="AV338" s="14" t="s">
        <v>85</v>
      </c>
      <c r="AW338" s="14" t="s">
        <v>32</v>
      </c>
      <c r="AX338" s="14" t="s">
        <v>76</v>
      </c>
      <c r="AY338" s="262" t="s">
        <v>191</v>
      </c>
    </row>
    <row r="339" s="15" customFormat="1">
      <c r="A339" s="15"/>
      <c r="B339" s="263"/>
      <c r="C339" s="264"/>
      <c r="D339" s="243" t="s">
        <v>199</v>
      </c>
      <c r="E339" s="265" t="s">
        <v>1080</v>
      </c>
      <c r="F339" s="266" t="s">
        <v>145</v>
      </c>
      <c r="G339" s="264"/>
      <c r="H339" s="267">
        <v>47.240000000000002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3" t="s">
        <v>199</v>
      </c>
      <c r="AU339" s="273" t="s">
        <v>85</v>
      </c>
      <c r="AV339" s="15" t="s">
        <v>158</v>
      </c>
      <c r="AW339" s="15" t="s">
        <v>32</v>
      </c>
      <c r="AX339" s="15" t="s">
        <v>76</v>
      </c>
      <c r="AY339" s="273" t="s">
        <v>191</v>
      </c>
    </row>
    <row r="340" s="14" customFormat="1">
      <c r="A340" s="14"/>
      <c r="B340" s="252"/>
      <c r="C340" s="253"/>
      <c r="D340" s="243" t="s">
        <v>199</v>
      </c>
      <c r="E340" s="254" t="s">
        <v>1</v>
      </c>
      <c r="F340" s="255" t="s">
        <v>1233</v>
      </c>
      <c r="G340" s="253"/>
      <c r="H340" s="256">
        <v>0.14199999999999999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199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191</v>
      </c>
    </row>
    <row r="341" s="12" customFormat="1" ht="22.8" customHeight="1">
      <c r="A341" s="12"/>
      <c r="B341" s="212"/>
      <c r="C341" s="213"/>
      <c r="D341" s="214" t="s">
        <v>75</v>
      </c>
      <c r="E341" s="226" t="s">
        <v>216</v>
      </c>
      <c r="F341" s="226" t="s">
        <v>525</v>
      </c>
      <c r="G341" s="213"/>
      <c r="H341" s="213"/>
      <c r="I341" s="216"/>
      <c r="J341" s="227">
        <f>BK341</f>
        <v>0</v>
      </c>
      <c r="K341" s="213"/>
      <c r="L341" s="218"/>
      <c r="M341" s="219"/>
      <c r="N341" s="220"/>
      <c r="O341" s="220"/>
      <c r="P341" s="221">
        <f>SUM(P342:P380)</f>
        <v>0</v>
      </c>
      <c r="Q341" s="220"/>
      <c r="R341" s="221">
        <f>SUM(R342:R380)</f>
        <v>136.231245</v>
      </c>
      <c r="S341" s="220"/>
      <c r="T341" s="222">
        <f>SUM(T342:T380)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3" t="s">
        <v>83</v>
      </c>
      <c r="AT341" s="224" t="s">
        <v>75</v>
      </c>
      <c r="AU341" s="224" t="s">
        <v>83</v>
      </c>
      <c r="AY341" s="223" t="s">
        <v>191</v>
      </c>
      <c r="BK341" s="225">
        <f>SUM(BK342:BK380)</f>
        <v>0</v>
      </c>
    </row>
    <row r="342" s="2" customFormat="1" ht="21.75" customHeight="1">
      <c r="A342" s="39"/>
      <c r="B342" s="40"/>
      <c r="C342" s="228" t="s">
        <v>521</v>
      </c>
      <c r="D342" s="228" t="s">
        <v>193</v>
      </c>
      <c r="E342" s="229" t="s">
        <v>527</v>
      </c>
      <c r="F342" s="230" t="s">
        <v>528</v>
      </c>
      <c r="G342" s="231" t="s">
        <v>196</v>
      </c>
      <c r="H342" s="232">
        <v>41.850000000000001</v>
      </c>
      <c r="I342" s="233"/>
      <c r="J342" s="234">
        <f>ROUND(I342*H342,2)</f>
        <v>0</v>
      </c>
      <c r="K342" s="230" t="s">
        <v>197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0.23000000000000001</v>
      </c>
      <c r="R342" s="237">
        <f>Q342*H342</f>
        <v>9.6255000000000006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158</v>
      </c>
      <c r="AT342" s="239" t="s">
        <v>193</v>
      </c>
      <c r="AU342" s="239" t="s">
        <v>85</v>
      </c>
      <c r="AY342" s="18" t="s">
        <v>191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158</v>
      </c>
      <c r="BM342" s="239" t="s">
        <v>1234</v>
      </c>
    </row>
    <row r="343" s="13" customFormat="1">
      <c r="A343" s="13"/>
      <c r="B343" s="241"/>
      <c r="C343" s="242"/>
      <c r="D343" s="243" t="s">
        <v>199</v>
      </c>
      <c r="E343" s="244" t="s">
        <v>1</v>
      </c>
      <c r="F343" s="245" t="s">
        <v>530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199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191</v>
      </c>
    </row>
    <row r="344" s="14" customFormat="1">
      <c r="A344" s="14"/>
      <c r="B344" s="252"/>
      <c r="C344" s="253"/>
      <c r="D344" s="243" t="s">
        <v>199</v>
      </c>
      <c r="E344" s="254" t="s">
        <v>1</v>
      </c>
      <c r="F344" s="255" t="s">
        <v>1235</v>
      </c>
      <c r="G344" s="253"/>
      <c r="H344" s="256">
        <v>41.850000000000001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199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191</v>
      </c>
    </row>
    <row r="345" s="2" customFormat="1" ht="21.75" customHeight="1">
      <c r="A345" s="39"/>
      <c r="B345" s="40"/>
      <c r="C345" s="228" t="s">
        <v>526</v>
      </c>
      <c r="D345" s="228" t="s">
        <v>193</v>
      </c>
      <c r="E345" s="229" t="s">
        <v>1236</v>
      </c>
      <c r="F345" s="230" t="s">
        <v>1237</v>
      </c>
      <c r="G345" s="231" t="s">
        <v>196</v>
      </c>
      <c r="H345" s="232">
        <v>0.29999999999999999</v>
      </c>
      <c r="I345" s="233"/>
      <c r="J345" s="234">
        <f>ROUND(I345*H345,2)</f>
        <v>0</v>
      </c>
      <c r="K345" s="230" t="s">
        <v>197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0.46000000000000002</v>
      </c>
      <c r="R345" s="237">
        <f>Q345*H345</f>
        <v>0.13800000000000001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158</v>
      </c>
      <c r="AT345" s="239" t="s">
        <v>193</v>
      </c>
      <c r="AU345" s="239" t="s">
        <v>85</v>
      </c>
      <c r="AY345" s="18" t="s">
        <v>191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158</v>
      </c>
      <c r="BM345" s="239" t="s">
        <v>1238</v>
      </c>
    </row>
    <row r="346" s="13" customFormat="1">
      <c r="A346" s="13"/>
      <c r="B346" s="241"/>
      <c r="C346" s="242"/>
      <c r="D346" s="243" t="s">
        <v>199</v>
      </c>
      <c r="E346" s="244" t="s">
        <v>1</v>
      </c>
      <c r="F346" s="245" t="s">
        <v>530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199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191</v>
      </c>
    </row>
    <row r="347" s="14" customFormat="1">
      <c r="A347" s="14"/>
      <c r="B347" s="252"/>
      <c r="C347" s="253"/>
      <c r="D347" s="243" t="s">
        <v>199</v>
      </c>
      <c r="E347" s="254" t="s">
        <v>1</v>
      </c>
      <c r="F347" s="255" t="s">
        <v>1109</v>
      </c>
      <c r="G347" s="253"/>
      <c r="H347" s="256">
        <v>0.29999999999999999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199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191</v>
      </c>
    </row>
    <row r="348" s="2" customFormat="1" ht="24.15" customHeight="1">
      <c r="A348" s="39"/>
      <c r="B348" s="40"/>
      <c r="C348" s="228" t="s">
        <v>531</v>
      </c>
      <c r="D348" s="228" t="s">
        <v>193</v>
      </c>
      <c r="E348" s="229" t="s">
        <v>532</v>
      </c>
      <c r="F348" s="230" t="s">
        <v>533</v>
      </c>
      <c r="G348" s="231" t="s">
        <v>196</v>
      </c>
      <c r="H348" s="232">
        <v>62.909999999999997</v>
      </c>
      <c r="I348" s="233"/>
      <c r="J348" s="234">
        <f>ROUND(I348*H348,2)</f>
        <v>0</v>
      </c>
      <c r="K348" s="230" t="s">
        <v>197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0.57499999999999996</v>
      </c>
      <c r="R348" s="237">
        <f>Q348*H348</f>
        <v>36.173249999999996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158</v>
      </c>
      <c r="AT348" s="239" t="s">
        <v>193</v>
      </c>
      <c r="AU348" s="239" t="s">
        <v>85</v>
      </c>
      <c r="AY348" s="18" t="s">
        <v>191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158</v>
      </c>
      <c r="BM348" s="239" t="s">
        <v>1239</v>
      </c>
    </row>
    <row r="349" s="13" customFormat="1">
      <c r="A349" s="13"/>
      <c r="B349" s="241"/>
      <c r="C349" s="242"/>
      <c r="D349" s="243" t="s">
        <v>199</v>
      </c>
      <c r="E349" s="244" t="s">
        <v>1</v>
      </c>
      <c r="F349" s="245" t="s">
        <v>530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199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191</v>
      </c>
    </row>
    <row r="350" s="14" customFormat="1">
      <c r="A350" s="14"/>
      <c r="B350" s="252"/>
      <c r="C350" s="253"/>
      <c r="D350" s="243" t="s">
        <v>199</v>
      </c>
      <c r="E350" s="254" t="s">
        <v>1</v>
      </c>
      <c r="F350" s="255" t="s">
        <v>1111</v>
      </c>
      <c r="G350" s="253"/>
      <c r="H350" s="256">
        <v>62.909999999999997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199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191</v>
      </c>
    </row>
    <row r="351" s="2" customFormat="1" ht="33" customHeight="1">
      <c r="A351" s="39"/>
      <c r="B351" s="40"/>
      <c r="C351" s="228" t="s">
        <v>536</v>
      </c>
      <c r="D351" s="228" t="s">
        <v>193</v>
      </c>
      <c r="E351" s="229" t="s">
        <v>537</v>
      </c>
      <c r="F351" s="230" t="s">
        <v>538</v>
      </c>
      <c r="G351" s="231" t="s">
        <v>196</v>
      </c>
      <c r="H351" s="232">
        <v>62.909999999999997</v>
      </c>
      <c r="I351" s="233"/>
      <c r="J351" s="234">
        <f>ROUND(I351*H351,2)</f>
        <v>0</v>
      </c>
      <c r="K351" s="230" t="s">
        <v>197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0.18462999999999999</v>
      </c>
      <c r="R351" s="237">
        <f>Q351*H351</f>
        <v>11.615073299999999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158</v>
      </c>
      <c r="AT351" s="239" t="s">
        <v>193</v>
      </c>
      <c r="AU351" s="239" t="s">
        <v>85</v>
      </c>
      <c r="AY351" s="18" t="s">
        <v>191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158</v>
      </c>
      <c r="BM351" s="239" t="s">
        <v>1240</v>
      </c>
    </row>
    <row r="352" s="13" customFormat="1">
      <c r="A352" s="13"/>
      <c r="B352" s="241"/>
      <c r="C352" s="242"/>
      <c r="D352" s="243" t="s">
        <v>199</v>
      </c>
      <c r="E352" s="244" t="s">
        <v>1</v>
      </c>
      <c r="F352" s="245" t="s">
        <v>530</v>
      </c>
      <c r="G352" s="242"/>
      <c r="H352" s="244" t="s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199</v>
      </c>
      <c r="AU352" s="251" t="s">
        <v>85</v>
      </c>
      <c r="AV352" s="13" t="s">
        <v>83</v>
      </c>
      <c r="AW352" s="13" t="s">
        <v>32</v>
      </c>
      <c r="AX352" s="13" t="s">
        <v>76</v>
      </c>
      <c r="AY352" s="251" t="s">
        <v>191</v>
      </c>
    </row>
    <row r="353" s="14" customFormat="1">
      <c r="A353" s="14"/>
      <c r="B353" s="252"/>
      <c r="C353" s="253"/>
      <c r="D353" s="243" t="s">
        <v>199</v>
      </c>
      <c r="E353" s="254" t="s">
        <v>1</v>
      </c>
      <c r="F353" s="255" t="s">
        <v>1111</v>
      </c>
      <c r="G353" s="253"/>
      <c r="H353" s="256">
        <v>62.909999999999997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199</v>
      </c>
      <c r="AU353" s="262" t="s">
        <v>85</v>
      </c>
      <c r="AV353" s="14" t="s">
        <v>85</v>
      </c>
      <c r="AW353" s="14" t="s">
        <v>32</v>
      </c>
      <c r="AX353" s="14" t="s">
        <v>83</v>
      </c>
      <c r="AY353" s="262" t="s">
        <v>191</v>
      </c>
    </row>
    <row r="354" s="2" customFormat="1" ht="24.15" customHeight="1">
      <c r="A354" s="39"/>
      <c r="B354" s="40"/>
      <c r="C354" s="228" t="s">
        <v>541</v>
      </c>
      <c r="D354" s="228" t="s">
        <v>193</v>
      </c>
      <c r="E354" s="229" t="s">
        <v>547</v>
      </c>
      <c r="F354" s="230" t="s">
        <v>548</v>
      </c>
      <c r="G354" s="231" t="s">
        <v>196</v>
      </c>
      <c r="H354" s="232">
        <v>62.909999999999997</v>
      </c>
      <c r="I354" s="233"/>
      <c r="J354" s="234">
        <f>ROUND(I354*H354,2)</f>
        <v>0</v>
      </c>
      <c r="K354" s="230" t="s">
        <v>197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0.33206000000000002</v>
      </c>
      <c r="R354" s="237">
        <f>Q354*H354</f>
        <v>20.889894600000002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158</v>
      </c>
      <c r="AT354" s="239" t="s">
        <v>193</v>
      </c>
      <c r="AU354" s="239" t="s">
        <v>85</v>
      </c>
      <c r="AY354" s="18" t="s">
        <v>191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158</v>
      </c>
      <c r="BM354" s="239" t="s">
        <v>1241</v>
      </c>
    </row>
    <row r="355" s="13" customFormat="1">
      <c r="A355" s="13"/>
      <c r="B355" s="241"/>
      <c r="C355" s="242"/>
      <c r="D355" s="243" t="s">
        <v>199</v>
      </c>
      <c r="E355" s="244" t="s">
        <v>1</v>
      </c>
      <c r="F355" s="245" t="s">
        <v>530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199</v>
      </c>
      <c r="AU355" s="251" t="s">
        <v>85</v>
      </c>
      <c r="AV355" s="13" t="s">
        <v>83</v>
      </c>
      <c r="AW355" s="13" t="s">
        <v>32</v>
      </c>
      <c r="AX355" s="13" t="s">
        <v>76</v>
      </c>
      <c r="AY355" s="251" t="s">
        <v>191</v>
      </c>
    </row>
    <row r="356" s="14" customFormat="1">
      <c r="A356" s="14"/>
      <c r="B356" s="252"/>
      <c r="C356" s="253"/>
      <c r="D356" s="243" t="s">
        <v>199</v>
      </c>
      <c r="E356" s="254" t="s">
        <v>1</v>
      </c>
      <c r="F356" s="255" t="s">
        <v>1111</v>
      </c>
      <c r="G356" s="253"/>
      <c r="H356" s="256">
        <v>62.909999999999997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199</v>
      </c>
      <c r="AU356" s="262" t="s">
        <v>85</v>
      </c>
      <c r="AV356" s="14" t="s">
        <v>85</v>
      </c>
      <c r="AW356" s="14" t="s">
        <v>32</v>
      </c>
      <c r="AX356" s="14" t="s">
        <v>83</v>
      </c>
      <c r="AY356" s="262" t="s">
        <v>191</v>
      </c>
    </row>
    <row r="357" s="2" customFormat="1" ht="24.15" customHeight="1">
      <c r="A357" s="39"/>
      <c r="B357" s="40"/>
      <c r="C357" s="228" t="s">
        <v>546</v>
      </c>
      <c r="D357" s="228" t="s">
        <v>193</v>
      </c>
      <c r="E357" s="229" t="s">
        <v>551</v>
      </c>
      <c r="F357" s="230" t="s">
        <v>552</v>
      </c>
      <c r="G357" s="231" t="s">
        <v>196</v>
      </c>
      <c r="H357" s="232">
        <v>41.850000000000001</v>
      </c>
      <c r="I357" s="233"/>
      <c r="J357" s="234">
        <f>ROUND(I357*H357,2)</f>
        <v>0</v>
      </c>
      <c r="K357" s="230" t="s">
        <v>197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0.51085999999999998</v>
      </c>
      <c r="R357" s="237">
        <f>Q357*H357</f>
        <v>21.379491000000002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158</v>
      </c>
      <c r="AT357" s="239" t="s">
        <v>193</v>
      </c>
      <c r="AU357" s="239" t="s">
        <v>85</v>
      </c>
      <c r="AY357" s="18" t="s">
        <v>191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158</v>
      </c>
      <c r="BM357" s="239" t="s">
        <v>1242</v>
      </c>
    </row>
    <row r="358" s="13" customFormat="1">
      <c r="A358" s="13"/>
      <c r="B358" s="241"/>
      <c r="C358" s="242"/>
      <c r="D358" s="243" t="s">
        <v>199</v>
      </c>
      <c r="E358" s="244" t="s">
        <v>1</v>
      </c>
      <c r="F358" s="245" t="s">
        <v>505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199</v>
      </c>
      <c r="AU358" s="251" t="s">
        <v>85</v>
      </c>
      <c r="AV358" s="13" t="s">
        <v>83</v>
      </c>
      <c r="AW358" s="13" t="s">
        <v>32</v>
      </c>
      <c r="AX358" s="13" t="s">
        <v>76</v>
      </c>
      <c r="AY358" s="251" t="s">
        <v>191</v>
      </c>
    </row>
    <row r="359" s="14" customFormat="1">
      <c r="A359" s="14"/>
      <c r="B359" s="252"/>
      <c r="C359" s="253"/>
      <c r="D359" s="243" t="s">
        <v>199</v>
      </c>
      <c r="E359" s="254" t="s">
        <v>1</v>
      </c>
      <c r="F359" s="255" t="s">
        <v>1243</v>
      </c>
      <c r="G359" s="253"/>
      <c r="H359" s="256">
        <v>41.850000000000001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199</v>
      </c>
      <c r="AU359" s="262" t="s">
        <v>85</v>
      </c>
      <c r="AV359" s="14" t="s">
        <v>85</v>
      </c>
      <c r="AW359" s="14" t="s">
        <v>32</v>
      </c>
      <c r="AX359" s="14" t="s">
        <v>83</v>
      </c>
      <c r="AY359" s="262" t="s">
        <v>191</v>
      </c>
    </row>
    <row r="360" s="2" customFormat="1" ht="24.15" customHeight="1">
      <c r="A360" s="39"/>
      <c r="B360" s="40"/>
      <c r="C360" s="228" t="s">
        <v>550</v>
      </c>
      <c r="D360" s="228" t="s">
        <v>193</v>
      </c>
      <c r="E360" s="229" t="s">
        <v>555</v>
      </c>
      <c r="F360" s="230" t="s">
        <v>556</v>
      </c>
      <c r="G360" s="231" t="s">
        <v>196</v>
      </c>
      <c r="H360" s="232">
        <v>62.909999999999997</v>
      </c>
      <c r="I360" s="233"/>
      <c r="J360" s="234">
        <f>ROUND(I360*H360,2)</f>
        <v>0</v>
      </c>
      <c r="K360" s="230" t="s">
        <v>197</v>
      </c>
      <c r="L360" s="45"/>
      <c r="M360" s="235" t="s">
        <v>1</v>
      </c>
      <c r="N360" s="236" t="s">
        <v>41</v>
      </c>
      <c r="O360" s="92"/>
      <c r="P360" s="237">
        <f>O360*H360</f>
        <v>0</v>
      </c>
      <c r="Q360" s="237">
        <v>0.0060099999999999997</v>
      </c>
      <c r="R360" s="237">
        <f>Q360*H360</f>
        <v>0.37808909999999996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158</v>
      </c>
      <c r="AT360" s="239" t="s">
        <v>193</v>
      </c>
      <c r="AU360" s="239" t="s">
        <v>85</v>
      </c>
      <c r="AY360" s="18" t="s">
        <v>191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158</v>
      </c>
      <c r="BM360" s="239" t="s">
        <v>1244</v>
      </c>
    </row>
    <row r="361" s="13" customFormat="1">
      <c r="A361" s="13"/>
      <c r="B361" s="241"/>
      <c r="C361" s="242"/>
      <c r="D361" s="243" t="s">
        <v>199</v>
      </c>
      <c r="E361" s="244" t="s">
        <v>1</v>
      </c>
      <c r="F361" s="245" t="s">
        <v>530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199</v>
      </c>
      <c r="AU361" s="251" t="s">
        <v>85</v>
      </c>
      <c r="AV361" s="13" t="s">
        <v>83</v>
      </c>
      <c r="AW361" s="13" t="s">
        <v>32</v>
      </c>
      <c r="AX361" s="13" t="s">
        <v>76</v>
      </c>
      <c r="AY361" s="251" t="s">
        <v>191</v>
      </c>
    </row>
    <row r="362" s="14" customFormat="1">
      <c r="A362" s="14"/>
      <c r="B362" s="252"/>
      <c r="C362" s="253"/>
      <c r="D362" s="243" t="s">
        <v>199</v>
      </c>
      <c r="E362" s="254" t="s">
        <v>1</v>
      </c>
      <c r="F362" s="255" t="s">
        <v>1111</v>
      </c>
      <c r="G362" s="253"/>
      <c r="H362" s="256">
        <v>62.909999999999997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199</v>
      </c>
      <c r="AU362" s="262" t="s">
        <v>85</v>
      </c>
      <c r="AV362" s="14" t="s">
        <v>85</v>
      </c>
      <c r="AW362" s="14" t="s">
        <v>32</v>
      </c>
      <c r="AX362" s="14" t="s">
        <v>83</v>
      </c>
      <c r="AY362" s="262" t="s">
        <v>191</v>
      </c>
    </row>
    <row r="363" s="2" customFormat="1" ht="21.75" customHeight="1">
      <c r="A363" s="39"/>
      <c r="B363" s="40"/>
      <c r="C363" s="228" t="s">
        <v>554</v>
      </c>
      <c r="D363" s="228" t="s">
        <v>193</v>
      </c>
      <c r="E363" s="229" t="s">
        <v>559</v>
      </c>
      <c r="F363" s="230" t="s">
        <v>560</v>
      </c>
      <c r="G363" s="231" t="s">
        <v>196</v>
      </c>
      <c r="H363" s="232">
        <v>147.34999999999999</v>
      </c>
      <c r="I363" s="233"/>
      <c r="J363" s="234">
        <f>ROUND(I363*H363,2)</f>
        <v>0</v>
      </c>
      <c r="K363" s="230" t="s">
        <v>197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0.00021000000000000001</v>
      </c>
      <c r="R363" s="237">
        <f>Q363*H363</f>
        <v>0.030943499999999999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158</v>
      </c>
      <c r="AT363" s="239" t="s">
        <v>193</v>
      </c>
      <c r="AU363" s="239" t="s">
        <v>85</v>
      </c>
      <c r="AY363" s="18" t="s">
        <v>191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158</v>
      </c>
      <c r="BM363" s="239" t="s">
        <v>1245</v>
      </c>
    </row>
    <row r="364" s="13" customFormat="1">
      <c r="A364" s="13"/>
      <c r="B364" s="241"/>
      <c r="C364" s="242"/>
      <c r="D364" s="243" t="s">
        <v>199</v>
      </c>
      <c r="E364" s="244" t="s">
        <v>1</v>
      </c>
      <c r="F364" s="245" t="s">
        <v>530</v>
      </c>
      <c r="G364" s="242"/>
      <c r="H364" s="244" t="s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199</v>
      </c>
      <c r="AU364" s="251" t="s">
        <v>85</v>
      </c>
      <c r="AV364" s="13" t="s">
        <v>83</v>
      </c>
      <c r="AW364" s="13" t="s">
        <v>32</v>
      </c>
      <c r="AX364" s="13" t="s">
        <v>76</v>
      </c>
      <c r="AY364" s="251" t="s">
        <v>191</v>
      </c>
    </row>
    <row r="365" s="14" customFormat="1">
      <c r="A365" s="14"/>
      <c r="B365" s="252"/>
      <c r="C365" s="253"/>
      <c r="D365" s="243" t="s">
        <v>199</v>
      </c>
      <c r="E365" s="254" t="s">
        <v>1</v>
      </c>
      <c r="F365" s="255" t="s">
        <v>1120</v>
      </c>
      <c r="G365" s="253"/>
      <c r="H365" s="256">
        <v>147.34999999999999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199</v>
      </c>
      <c r="AU365" s="262" t="s">
        <v>85</v>
      </c>
      <c r="AV365" s="14" t="s">
        <v>85</v>
      </c>
      <c r="AW365" s="14" t="s">
        <v>32</v>
      </c>
      <c r="AX365" s="14" t="s">
        <v>83</v>
      </c>
      <c r="AY365" s="262" t="s">
        <v>191</v>
      </c>
    </row>
    <row r="366" s="2" customFormat="1" ht="24.15" customHeight="1">
      <c r="A366" s="39"/>
      <c r="B366" s="40"/>
      <c r="C366" s="228" t="s">
        <v>558</v>
      </c>
      <c r="D366" s="228" t="s">
        <v>193</v>
      </c>
      <c r="E366" s="229" t="s">
        <v>563</v>
      </c>
      <c r="F366" s="230" t="s">
        <v>564</v>
      </c>
      <c r="G366" s="231" t="s">
        <v>196</v>
      </c>
      <c r="H366" s="232">
        <v>92.25</v>
      </c>
      <c r="I366" s="233"/>
      <c r="J366" s="234">
        <f>ROUND(I366*H366,2)</f>
        <v>0</v>
      </c>
      <c r="K366" s="230" t="s">
        <v>197</v>
      </c>
      <c r="L366" s="45"/>
      <c r="M366" s="235" t="s">
        <v>1</v>
      </c>
      <c r="N366" s="236" t="s">
        <v>41</v>
      </c>
      <c r="O366" s="92"/>
      <c r="P366" s="237">
        <f>O366*H366</f>
        <v>0</v>
      </c>
      <c r="Q366" s="237">
        <v>0.077799999999999994</v>
      </c>
      <c r="R366" s="237">
        <f>Q366*H366</f>
        <v>7.1770499999999995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158</v>
      </c>
      <c r="AT366" s="239" t="s">
        <v>193</v>
      </c>
      <c r="AU366" s="239" t="s">
        <v>85</v>
      </c>
      <c r="AY366" s="18" t="s">
        <v>191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83</v>
      </c>
      <c r="BK366" s="240">
        <f>ROUND(I366*H366,2)</f>
        <v>0</v>
      </c>
      <c r="BL366" s="18" t="s">
        <v>158</v>
      </c>
      <c r="BM366" s="239" t="s">
        <v>1246</v>
      </c>
    </row>
    <row r="367" s="13" customFormat="1">
      <c r="A367" s="13"/>
      <c r="B367" s="241"/>
      <c r="C367" s="242"/>
      <c r="D367" s="243" t="s">
        <v>199</v>
      </c>
      <c r="E367" s="244" t="s">
        <v>1</v>
      </c>
      <c r="F367" s="245" t="s">
        <v>530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199</v>
      </c>
      <c r="AU367" s="251" t="s">
        <v>85</v>
      </c>
      <c r="AV367" s="13" t="s">
        <v>83</v>
      </c>
      <c r="AW367" s="13" t="s">
        <v>32</v>
      </c>
      <c r="AX367" s="13" t="s">
        <v>76</v>
      </c>
      <c r="AY367" s="251" t="s">
        <v>191</v>
      </c>
    </row>
    <row r="368" s="14" customFormat="1">
      <c r="A368" s="14"/>
      <c r="B368" s="252"/>
      <c r="C368" s="253"/>
      <c r="D368" s="243" t="s">
        <v>199</v>
      </c>
      <c r="E368" s="254" t="s">
        <v>1</v>
      </c>
      <c r="F368" s="255" t="s">
        <v>1112</v>
      </c>
      <c r="G368" s="253"/>
      <c r="H368" s="256">
        <v>92.25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199</v>
      </c>
      <c r="AU368" s="262" t="s">
        <v>85</v>
      </c>
      <c r="AV368" s="14" t="s">
        <v>85</v>
      </c>
      <c r="AW368" s="14" t="s">
        <v>32</v>
      </c>
      <c r="AX368" s="14" t="s">
        <v>83</v>
      </c>
      <c r="AY368" s="262" t="s">
        <v>191</v>
      </c>
    </row>
    <row r="369" s="2" customFormat="1" ht="24.15" customHeight="1">
      <c r="A369" s="39"/>
      <c r="B369" s="40"/>
      <c r="C369" s="228" t="s">
        <v>562</v>
      </c>
      <c r="D369" s="228" t="s">
        <v>193</v>
      </c>
      <c r="E369" s="229" t="s">
        <v>568</v>
      </c>
      <c r="F369" s="230" t="s">
        <v>569</v>
      </c>
      <c r="G369" s="231" t="s">
        <v>196</v>
      </c>
      <c r="H369" s="232">
        <v>92.25</v>
      </c>
      <c r="I369" s="233"/>
      <c r="J369" s="234">
        <f>ROUND(I369*H369,2)</f>
        <v>0</v>
      </c>
      <c r="K369" s="230" t="s">
        <v>197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0.10373</v>
      </c>
      <c r="R369" s="237">
        <f>Q369*H369</f>
        <v>9.5690925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158</v>
      </c>
      <c r="AT369" s="239" t="s">
        <v>193</v>
      </c>
      <c r="AU369" s="239" t="s">
        <v>85</v>
      </c>
      <c r="AY369" s="18" t="s">
        <v>191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158</v>
      </c>
      <c r="BM369" s="239" t="s">
        <v>1247</v>
      </c>
    </row>
    <row r="370" s="13" customFormat="1">
      <c r="A370" s="13"/>
      <c r="B370" s="241"/>
      <c r="C370" s="242"/>
      <c r="D370" s="243" t="s">
        <v>199</v>
      </c>
      <c r="E370" s="244" t="s">
        <v>1</v>
      </c>
      <c r="F370" s="245" t="s">
        <v>530</v>
      </c>
      <c r="G370" s="242"/>
      <c r="H370" s="244" t="s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199</v>
      </c>
      <c r="AU370" s="251" t="s">
        <v>85</v>
      </c>
      <c r="AV370" s="13" t="s">
        <v>83</v>
      </c>
      <c r="AW370" s="13" t="s">
        <v>32</v>
      </c>
      <c r="AX370" s="13" t="s">
        <v>76</v>
      </c>
      <c r="AY370" s="251" t="s">
        <v>191</v>
      </c>
    </row>
    <row r="371" s="14" customFormat="1">
      <c r="A371" s="14"/>
      <c r="B371" s="252"/>
      <c r="C371" s="253"/>
      <c r="D371" s="243" t="s">
        <v>199</v>
      </c>
      <c r="E371" s="254" t="s">
        <v>1</v>
      </c>
      <c r="F371" s="255" t="s">
        <v>1112</v>
      </c>
      <c r="G371" s="253"/>
      <c r="H371" s="256">
        <v>92.25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199</v>
      </c>
      <c r="AU371" s="262" t="s">
        <v>85</v>
      </c>
      <c r="AV371" s="14" t="s">
        <v>85</v>
      </c>
      <c r="AW371" s="14" t="s">
        <v>32</v>
      </c>
      <c r="AX371" s="14" t="s">
        <v>83</v>
      </c>
      <c r="AY371" s="262" t="s">
        <v>191</v>
      </c>
    </row>
    <row r="372" s="2" customFormat="1" ht="24.15" customHeight="1">
      <c r="A372" s="39"/>
      <c r="B372" s="40"/>
      <c r="C372" s="228" t="s">
        <v>567</v>
      </c>
      <c r="D372" s="228" t="s">
        <v>193</v>
      </c>
      <c r="E372" s="229" t="s">
        <v>1248</v>
      </c>
      <c r="F372" s="230" t="s">
        <v>1249</v>
      </c>
      <c r="G372" s="231" t="s">
        <v>196</v>
      </c>
      <c r="H372" s="232">
        <v>41.100000000000001</v>
      </c>
      <c r="I372" s="233"/>
      <c r="J372" s="234">
        <f>ROUND(I372*H372,2)</f>
        <v>0</v>
      </c>
      <c r="K372" s="230" t="s">
        <v>197</v>
      </c>
      <c r="L372" s="45"/>
      <c r="M372" s="235" t="s">
        <v>1</v>
      </c>
      <c r="N372" s="236" t="s">
        <v>41</v>
      </c>
      <c r="O372" s="92"/>
      <c r="P372" s="237">
        <f>O372*H372</f>
        <v>0</v>
      </c>
      <c r="Q372" s="237">
        <v>0.12966</v>
      </c>
      <c r="R372" s="237">
        <f>Q372*H372</f>
        <v>5.3290259999999998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158</v>
      </c>
      <c r="AT372" s="239" t="s">
        <v>193</v>
      </c>
      <c r="AU372" s="239" t="s">
        <v>85</v>
      </c>
      <c r="AY372" s="18" t="s">
        <v>191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83</v>
      </c>
      <c r="BK372" s="240">
        <f>ROUND(I372*H372,2)</f>
        <v>0</v>
      </c>
      <c r="BL372" s="18" t="s">
        <v>158</v>
      </c>
      <c r="BM372" s="239" t="s">
        <v>1250</v>
      </c>
    </row>
    <row r="373" s="13" customFormat="1">
      <c r="A373" s="13"/>
      <c r="B373" s="241"/>
      <c r="C373" s="242"/>
      <c r="D373" s="243" t="s">
        <v>199</v>
      </c>
      <c r="E373" s="244" t="s">
        <v>1</v>
      </c>
      <c r="F373" s="245" t="s">
        <v>530</v>
      </c>
      <c r="G373" s="242"/>
      <c r="H373" s="244" t="s">
        <v>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199</v>
      </c>
      <c r="AU373" s="251" t="s">
        <v>85</v>
      </c>
      <c r="AV373" s="13" t="s">
        <v>83</v>
      </c>
      <c r="AW373" s="13" t="s">
        <v>32</v>
      </c>
      <c r="AX373" s="13" t="s">
        <v>76</v>
      </c>
      <c r="AY373" s="251" t="s">
        <v>191</v>
      </c>
    </row>
    <row r="374" s="14" customFormat="1">
      <c r="A374" s="14"/>
      <c r="B374" s="252"/>
      <c r="C374" s="253"/>
      <c r="D374" s="243" t="s">
        <v>199</v>
      </c>
      <c r="E374" s="254" t="s">
        <v>1</v>
      </c>
      <c r="F374" s="255" t="s">
        <v>1251</v>
      </c>
      <c r="G374" s="253"/>
      <c r="H374" s="256">
        <v>41.100000000000001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199</v>
      </c>
      <c r="AU374" s="262" t="s">
        <v>85</v>
      </c>
      <c r="AV374" s="14" t="s">
        <v>85</v>
      </c>
      <c r="AW374" s="14" t="s">
        <v>32</v>
      </c>
      <c r="AX374" s="14" t="s">
        <v>83</v>
      </c>
      <c r="AY374" s="262" t="s">
        <v>191</v>
      </c>
    </row>
    <row r="375" s="2" customFormat="1" ht="33" customHeight="1">
      <c r="A375" s="39"/>
      <c r="B375" s="40"/>
      <c r="C375" s="228" t="s">
        <v>571</v>
      </c>
      <c r="D375" s="228" t="s">
        <v>193</v>
      </c>
      <c r="E375" s="229" t="s">
        <v>572</v>
      </c>
      <c r="F375" s="230" t="s">
        <v>573</v>
      </c>
      <c r="G375" s="231" t="s">
        <v>196</v>
      </c>
      <c r="H375" s="232">
        <v>106.25</v>
      </c>
      <c r="I375" s="233"/>
      <c r="J375" s="234">
        <f>ROUND(I375*H375,2)</f>
        <v>0</v>
      </c>
      <c r="K375" s="230" t="s">
        <v>197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0.12966</v>
      </c>
      <c r="R375" s="237">
        <f>Q375*H375</f>
        <v>13.776375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158</v>
      </c>
      <c r="AT375" s="239" t="s">
        <v>193</v>
      </c>
      <c r="AU375" s="239" t="s">
        <v>85</v>
      </c>
      <c r="AY375" s="18" t="s">
        <v>191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83</v>
      </c>
      <c r="BK375" s="240">
        <f>ROUND(I375*H375,2)</f>
        <v>0</v>
      </c>
      <c r="BL375" s="18" t="s">
        <v>158</v>
      </c>
      <c r="BM375" s="239" t="s">
        <v>1252</v>
      </c>
    </row>
    <row r="376" s="13" customFormat="1">
      <c r="A376" s="13"/>
      <c r="B376" s="241"/>
      <c r="C376" s="242"/>
      <c r="D376" s="243" t="s">
        <v>199</v>
      </c>
      <c r="E376" s="244" t="s">
        <v>1</v>
      </c>
      <c r="F376" s="245" t="s">
        <v>530</v>
      </c>
      <c r="G376" s="242"/>
      <c r="H376" s="244" t="s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199</v>
      </c>
      <c r="AU376" s="251" t="s">
        <v>85</v>
      </c>
      <c r="AV376" s="13" t="s">
        <v>83</v>
      </c>
      <c r="AW376" s="13" t="s">
        <v>32</v>
      </c>
      <c r="AX376" s="13" t="s">
        <v>76</v>
      </c>
      <c r="AY376" s="251" t="s">
        <v>191</v>
      </c>
    </row>
    <row r="377" s="14" customFormat="1">
      <c r="A377" s="14"/>
      <c r="B377" s="252"/>
      <c r="C377" s="253"/>
      <c r="D377" s="243" t="s">
        <v>199</v>
      </c>
      <c r="E377" s="254" t="s">
        <v>1</v>
      </c>
      <c r="F377" s="255" t="s">
        <v>1253</v>
      </c>
      <c r="G377" s="253"/>
      <c r="H377" s="256">
        <v>106.25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199</v>
      </c>
      <c r="AU377" s="262" t="s">
        <v>85</v>
      </c>
      <c r="AV377" s="14" t="s">
        <v>85</v>
      </c>
      <c r="AW377" s="14" t="s">
        <v>32</v>
      </c>
      <c r="AX377" s="14" t="s">
        <v>83</v>
      </c>
      <c r="AY377" s="262" t="s">
        <v>191</v>
      </c>
    </row>
    <row r="378" s="2" customFormat="1" ht="21.75" customHeight="1">
      <c r="A378" s="39"/>
      <c r="B378" s="40"/>
      <c r="C378" s="228" t="s">
        <v>576</v>
      </c>
      <c r="D378" s="228" t="s">
        <v>193</v>
      </c>
      <c r="E378" s="229" t="s">
        <v>1254</v>
      </c>
      <c r="F378" s="230" t="s">
        <v>1255</v>
      </c>
      <c r="G378" s="231" t="s">
        <v>196</v>
      </c>
      <c r="H378" s="232">
        <v>0.29999999999999999</v>
      </c>
      <c r="I378" s="233"/>
      <c r="J378" s="234">
        <f>ROUND(I378*H378,2)</f>
        <v>0</v>
      </c>
      <c r="K378" s="230" t="s">
        <v>197</v>
      </c>
      <c r="L378" s="45"/>
      <c r="M378" s="235" t="s">
        <v>1</v>
      </c>
      <c r="N378" s="236" t="s">
        <v>41</v>
      </c>
      <c r="O378" s="92"/>
      <c r="P378" s="237">
        <f>O378*H378</f>
        <v>0</v>
      </c>
      <c r="Q378" s="237">
        <v>0.49819999999999998</v>
      </c>
      <c r="R378" s="237">
        <f>Q378*H378</f>
        <v>0.14945999999999998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158</v>
      </c>
      <c r="AT378" s="239" t="s">
        <v>193</v>
      </c>
      <c r="AU378" s="239" t="s">
        <v>85</v>
      </c>
      <c r="AY378" s="18" t="s">
        <v>191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158</v>
      </c>
      <c r="BM378" s="239" t="s">
        <v>1256</v>
      </c>
    </row>
    <row r="379" s="13" customFormat="1">
      <c r="A379" s="13"/>
      <c r="B379" s="241"/>
      <c r="C379" s="242"/>
      <c r="D379" s="243" t="s">
        <v>199</v>
      </c>
      <c r="E379" s="244" t="s">
        <v>1</v>
      </c>
      <c r="F379" s="245" t="s">
        <v>530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199</v>
      </c>
      <c r="AU379" s="251" t="s">
        <v>85</v>
      </c>
      <c r="AV379" s="13" t="s">
        <v>83</v>
      </c>
      <c r="AW379" s="13" t="s">
        <v>32</v>
      </c>
      <c r="AX379" s="13" t="s">
        <v>76</v>
      </c>
      <c r="AY379" s="251" t="s">
        <v>191</v>
      </c>
    </row>
    <row r="380" s="14" customFormat="1">
      <c r="A380" s="14"/>
      <c r="B380" s="252"/>
      <c r="C380" s="253"/>
      <c r="D380" s="243" t="s">
        <v>199</v>
      </c>
      <c r="E380" s="254" t="s">
        <v>1</v>
      </c>
      <c r="F380" s="255" t="s">
        <v>1257</v>
      </c>
      <c r="G380" s="253"/>
      <c r="H380" s="256">
        <v>0.29999999999999999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199</v>
      </c>
      <c r="AU380" s="262" t="s">
        <v>85</v>
      </c>
      <c r="AV380" s="14" t="s">
        <v>85</v>
      </c>
      <c r="AW380" s="14" t="s">
        <v>32</v>
      </c>
      <c r="AX380" s="14" t="s">
        <v>83</v>
      </c>
      <c r="AY380" s="262" t="s">
        <v>191</v>
      </c>
    </row>
    <row r="381" s="12" customFormat="1" ht="22.8" customHeight="1">
      <c r="A381" s="12"/>
      <c r="B381" s="212"/>
      <c r="C381" s="213"/>
      <c r="D381" s="214" t="s">
        <v>75</v>
      </c>
      <c r="E381" s="226" t="s">
        <v>119</v>
      </c>
      <c r="F381" s="226" t="s">
        <v>575</v>
      </c>
      <c r="G381" s="213"/>
      <c r="H381" s="213"/>
      <c r="I381" s="216"/>
      <c r="J381" s="227">
        <f>BK381</f>
        <v>0</v>
      </c>
      <c r="K381" s="213"/>
      <c r="L381" s="218"/>
      <c r="M381" s="219"/>
      <c r="N381" s="220"/>
      <c r="O381" s="220"/>
      <c r="P381" s="221">
        <f>SUM(P382:P477)</f>
        <v>0</v>
      </c>
      <c r="Q381" s="220"/>
      <c r="R381" s="221">
        <f>SUM(R382:R477)</f>
        <v>14.106963</v>
      </c>
      <c r="S381" s="220"/>
      <c r="T381" s="222">
        <f>SUM(T382:T477)</f>
        <v>1.6935400000000001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3" t="s">
        <v>83</v>
      </c>
      <c r="AT381" s="224" t="s">
        <v>75</v>
      </c>
      <c r="AU381" s="224" t="s">
        <v>83</v>
      </c>
      <c r="AY381" s="223" t="s">
        <v>191</v>
      </c>
      <c r="BK381" s="225">
        <f>SUM(BK382:BK477)</f>
        <v>0</v>
      </c>
    </row>
    <row r="382" s="2" customFormat="1" ht="24.15" customHeight="1">
      <c r="A382" s="39"/>
      <c r="B382" s="40"/>
      <c r="C382" s="228" t="s">
        <v>582</v>
      </c>
      <c r="D382" s="228" t="s">
        <v>193</v>
      </c>
      <c r="E382" s="229" t="s">
        <v>595</v>
      </c>
      <c r="F382" s="230" t="s">
        <v>596</v>
      </c>
      <c r="G382" s="231" t="s">
        <v>213</v>
      </c>
      <c r="H382" s="232">
        <v>80.5</v>
      </c>
      <c r="I382" s="233"/>
      <c r="J382" s="234">
        <f>ROUND(I382*H382,2)</f>
        <v>0</v>
      </c>
      <c r="K382" s="230" t="s">
        <v>197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158</v>
      </c>
      <c r="AT382" s="239" t="s">
        <v>193</v>
      </c>
      <c r="AU382" s="239" t="s">
        <v>85</v>
      </c>
      <c r="AY382" s="18" t="s">
        <v>191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158</v>
      </c>
      <c r="BM382" s="239" t="s">
        <v>1258</v>
      </c>
    </row>
    <row r="383" s="13" customFormat="1">
      <c r="A383" s="13"/>
      <c r="B383" s="241"/>
      <c r="C383" s="242"/>
      <c r="D383" s="243" t="s">
        <v>199</v>
      </c>
      <c r="E383" s="244" t="s">
        <v>1</v>
      </c>
      <c r="F383" s="245" t="s">
        <v>580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199</v>
      </c>
      <c r="AU383" s="251" t="s">
        <v>85</v>
      </c>
      <c r="AV383" s="13" t="s">
        <v>83</v>
      </c>
      <c r="AW383" s="13" t="s">
        <v>32</v>
      </c>
      <c r="AX383" s="13" t="s">
        <v>76</v>
      </c>
      <c r="AY383" s="251" t="s">
        <v>191</v>
      </c>
    </row>
    <row r="384" s="14" customFormat="1">
      <c r="A384" s="14"/>
      <c r="B384" s="252"/>
      <c r="C384" s="253"/>
      <c r="D384" s="243" t="s">
        <v>199</v>
      </c>
      <c r="E384" s="254" t="s">
        <v>1</v>
      </c>
      <c r="F384" s="255" t="s">
        <v>1259</v>
      </c>
      <c r="G384" s="253"/>
      <c r="H384" s="256">
        <v>80.5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199</v>
      </c>
      <c r="AU384" s="262" t="s">
        <v>85</v>
      </c>
      <c r="AV384" s="14" t="s">
        <v>85</v>
      </c>
      <c r="AW384" s="14" t="s">
        <v>32</v>
      </c>
      <c r="AX384" s="14" t="s">
        <v>76</v>
      </c>
      <c r="AY384" s="262" t="s">
        <v>191</v>
      </c>
    </row>
    <row r="385" s="15" customFormat="1">
      <c r="A385" s="15"/>
      <c r="B385" s="263"/>
      <c r="C385" s="264"/>
      <c r="D385" s="243" t="s">
        <v>199</v>
      </c>
      <c r="E385" s="265" t="s">
        <v>121</v>
      </c>
      <c r="F385" s="266" t="s">
        <v>145</v>
      </c>
      <c r="G385" s="264"/>
      <c r="H385" s="267">
        <v>80.5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3" t="s">
        <v>199</v>
      </c>
      <c r="AU385" s="273" t="s">
        <v>85</v>
      </c>
      <c r="AV385" s="15" t="s">
        <v>158</v>
      </c>
      <c r="AW385" s="15" t="s">
        <v>32</v>
      </c>
      <c r="AX385" s="15" t="s">
        <v>83</v>
      </c>
      <c r="AY385" s="273" t="s">
        <v>191</v>
      </c>
    </row>
    <row r="386" s="2" customFormat="1" ht="16.5" customHeight="1">
      <c r="A386" s="39"/>
      <c r="B386" s="40"/>
      <c r="C386" s="285" t="s">
        <v>588</v>
      </c>
      <c r="D386" s="285" t="s">
        <v>448</v>
      </c>
      <c r="E386" s="286" t="s">
        <v>1260</v>
      </c>
      <c r="F386" s="287" t="s">
        <v>601</v>
      </c>
      <c r="G386" s="288" t="s">
        <v>213</v>
      </c>
      <c r="H386" s="289">
        <v>81.707999999999998</v>
      </c>
      <c r="I386" s="290"/>
      <c r="J386" s="291">
        <f>ROUND(I386*H386,2)</f>
        <v>0</v>
      </c>
      <c r="K386" s="287" t="s">
        <v>1</v>
      </c>
      <c r="L386" s="292"/>
      <c r="M386" s="293" t="s">
        <v>1</v>
      </c>
      <c r="N386" s="294" t="s">
        <v>41</v>
      </c>
      <c r="O386" s="92"/>
      <c r="P386" s="237">
        <f>O386*H386</f>
        <v>0</v>
      </c>
      <c r="Q386" s="237">
        <v>0.00036999999999999999</v>
      </c>
      <c r="R386" s="237">
        <f>Q386*H386</f>
        <v>0.030231959999999999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119</v>
      </c>
      <c r="AT386" s="239" t="s">
        <v>448</v>
      </c>
      <c r="AU386" s="239" t="s">
        <v>85</v>
      </c>
      <c r="AY386" s="18" t="s">
        <v>191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158</v>
      </c>
      <c r="BM386" s="239" t="s">
        <v>1261</v>
      </c>
    </row>
    <row r="387" s="14" customFormat="1">
      <c r="A387" s="14"/>
      <c r="B387" s="252"/>
      <c r="C387" s="253"/>
      <c r="D387" s="243" t="s">
        <v>199</v>
      </c>
      <c r="E387" s="254" t="s">
        <v>1</v>
      </c>
      <c r="F387" s="255" t="s">
        <v>603</v>
      </c>
      <c r="G387" s="253"/>
      <c r="H387" s="256">
        <v>81.707999999999998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199</v>
      </c>
      <c r="AU387" s="262" t="s">
        <v>85</v>
      </c>
      <c r="AV387" s="14" t="s">
        <v>85</v>
      </c>
      <c r="AW387" s="14" t="s">
        <v>32</v>
      </c>
      <c r="AX387" s="14" t="s">
        <v>83</v>
      </c>
      <c r="AY387" s="262" t="s">
        <v>191</v>
      </c>
    </row>
    <row r="388" s="2" customFormat="1" ht="24.15" customHeight="1">
      <c r="A388" s="39"/>
      <c r="B388" s="40"/>
      <c r="C388" s="228" t="s">
        <v>594</v>
      </c>
      <c r="D388" s="228" t="s">
        <v>193</v>
      </c>
      <c r="E388" s="229" t="s">
        <v>1262</v>
      </c>
      <c r="F388" s="230" t="s">
        <v>1263</v>
      </c>
      <c r="G388" s="231" t="s">
        <v>213</v>
      </c>
      <c r="H388" s="232">
        <v>7</v>
      </c>
      <c r="I388" s="233"/>
      <c r="J388" s="234">
        <f>ROUND(I388*H388,2)</f>
        <v>0</v>
      </c>
      <c r="K388" s="230" t="s">
        <v>197</v>
      </c>
      <c r="L388" s="45"/>
      <c r="M388" s="235" t="s">
        <v>1</v>
      </c>
      <c r="N388" s="236" t="s">
        <v>41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158</v>
      </c>
      <c r="AT388" s="239" t="s">
        <v>193</v>
      </c>
      <c r="AU388" s="239" t="s">
        <v>85</v>
      </c>
      <c r="AY388" s="18" t="s">
        <v>191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158</v>
      </c>
      <c r="BM388" s="239" t="s">
        <v>1264</v>
      </c>
    </row>
    <row r="389" s="13" customFormat="1">
      <c r="A389" s="13"/>
      <c r="B389" s="241"/>
      <c r="C389" s="242"/>
      <c r="D389" s="243" t="s">
        <v>199</v>
      </c>
      <c r="E389" s="244" t="s">
        <v>1</v>
      </c>
      <c r="F389" s="245" t="s">
        <v>580</v>
      </c>
      <c r="G389" s="242"/>
      <c r="H389" s="244" t="s">
        <v>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199</v>
      </c>
      <c r="AU389" s="251" t="s">
        <v>85</v>
      </c>
      <c r="AV389" s="13" t="s">
        <v>83</v>
      </c>
      <c r="AW389" s="13" t="s">
        <v>32</v>
      </c>
      <c r="AX389" s="13" t="s">
        <v>76</v>
      </c>
      <c r="AY389" s="251" t="s">
        <v>191</v>
      </c>
    </row>
    <row r="390" s="14" customFormat="1">
      <c r="A390" s="14"/>
      <c r="B390" s="252"/>
      <c r="C390" s="253"/>
      <c r="D390" s="243" t="s">
        <v>199</v>
      </c>
      <c r="E390" s="254" t="s">
        <v>1</v>
      </c>
      <c r="F390" s="255" t="s">
        <v>1265</v>
      </c>
      <c r="G390" s="253"/>
      <c r="H390" s="256">
        <v>7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199</v>
      </c>
      <c r="AU390" s="262" t="s">
        <v>85</v>
      </c>
      <c r="AV390" s="14" t="s">
        <v>85</v>
      </c>
      <c r="AW390" s="14" t="s">
        <v>32</v>
      </c>
      <c r="AX390" s="14" t="s">
        <v>76</v>
      </c>
      <c r="AY390" s="262" t="s">
        <v>191</v>
      </c>
    </row>
    <row r="391" s="15" customFormat="1">
      <c r="A391" s="15"/>
      <c r="B391" s="263"/>
      <c r="C391" s="264"/>
      <c r="D391" s="243" t="s">
        <v>199</v>
      </c>
      <c r="E391" s="265" t="s">
        <v>124</v>
      </c>
      <c r="F391" s="266" t="s">
        <v>145</v>
      </c>
      <c r="G391" s="264"/>
      <c r="H391" s="267">
        <v>7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3" t="s">
        <v>199</v>
      </c>
      <c r="AU391" s="273" t="s">
        <v>85</v>
      </c>
      <c r="AV391" s="15" t="s">
        <v>158</v>
      </c>
      <c r="AW391" s="15" t="s">
        <v>32</v>
      </c>
      <c r="AX391" s="15" t="s">
        <v>83</v>
      </c>
      <c r="AY391" s="273" t="s">
        <v>191</v>
      </c>
    </row>
    <row r="392" s="2" customFormat="1" ht="16.5" customHeight="1">
      <c r="A392" s="39"/>
      <c r="B392" s="40"/>
      <c r="C392" s="285" t="s">
        <v>599</v>
      </c>
      <c r="D392" s="285" t="s">
        <v>448</v>
      </c>
      <c r="E392" s="286" t="s">
        <v>1266</v>
      </c>
      <c r="F392" s="287" t="s">
        <v>1267</v>
      </c>
      <c r="G392" s="288" t="s">
        <v>213</v>
      </c>
      <c r="H392" s="289">
        <v>7.1050000000000004</v>
      </c>
      <c r="I392" s="290"/>
      <c r="J392" s="291">
        <f>ROUND(I392*H392,2)</f>
        <v>0</v>
      </c>
      <c r="K392" s="287" t="s">
        <v>1</v>
      </c>
      <c r="L392" s="292"/>
      <c r="M392" s="293" t="s">
        <v>1</v>
      </c>
      <c r="N392" s="294" t="s">
        <v>41</v>
      </c>
      <c r="O392" s="92"/>
      <c r="P392" s="237">
        <f>O392*H392</f>
        <v>0</v>
      </c>
      <c r="Q392" s="237">
        <v>0.0010499999999999999</v>
      </c>
      <c r="R392" s="237">
        <f>Q392*H392</f>
        <v>0.0074602499999999999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119</v>
      </c>
      <c r="AT392" s="239" t="s">
        <v>448</v>
      </c>
      <c r="AU392" s="239" t="s">
        <v>85</v>
      </c>
      <c r="AY392" s="18" t="s">
        <v>191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158</v>
      </c>
      <c r="BM392" s="239" t="s">
        <v>1268</v>
      </c>
    </row>
    <row r="393" s="14" customFormat="1">
      <c r="A393" s="14"/>
      <c r="B393" s="252"/>
      <c r="C393" s="253"/>
      <c r="D393" s="243" t="s">
        <v>199</v>
      </c>
      <c r="E393" s="254" t="s">
        <v>1</v>
      </c>
      <c r="F393" s="255" t="s">
        <v>624</v>
      </c>
      <c r="G393" s="253"/>
      <c r="H393" s="256">
        <v>7.1050000000000004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199</v>
      </c>
      <c r="AU393" s="262" t="s">
        <v>85</v>
      </c>
      <c r="AV393" s="14" t="s">
        <v>85</v>
      </c>
      <c r="AW393" s="14" t="s">
        <v>32</v>
      </c>
      <c r="AX393" s="14" t="s">
        <v>83</v>
      </c>
      <c r="AY393" s="262" t="s">
        <v>191</v>
      </c>
    </row>
    <row r="394" s="2" customFormat="1" ht="16.5" customHeight="1">
      <c r="A394" s="39"/>
      <c r="B394" s="40"/>
      <c r="C394" s="285" t="s">
        <v>604</v>
      </c>
      <c r="D394" s="285" t="s">
        <v>448</v>
      </c>
      <c r="E394" s="286" t="s">
        <v>1269</v>
      </c>
      <c r="F394" s="287" t="s">
        <v>1270</v>
      </c>
      <c r="G394" s="288" t="s">
        <v>503</v>
      </c>
      <c r="H394" s="289">
        <v>16.16</v>
      </c>
      <c r="I394" s="290"/>
      <c r="J394" s="291">
        <f>ROUND(I394*H394,2)</f>
        <v>0</v>
      </c>
      <c r="K394" s="287" t="s">
        <v>1</v>
      </c>
      <c r="L394" s="292"/>
      <c r="M394" s="293" t="s">
        <v>1</v>
      </c>
      <c r="N394" s="294" t="s">
        <v>41</v>
      </c>
      <c r="O394" s="92"/>
      <c r="P394" s="237">
        <f>O394*H394</f>
        <v>0</v>
      </c>
      <c r="Q394" s="237">
        <v>0.00042999999999999999</v>
      </c>
      <c r="R394" s="237">
        <f>Q394*H394</f>
        <v>0.0069487999999999998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119</v>
      </c>
      <c r="AT394" s="239" t="s">
        <v>448</v>
      </c>
      <c r="AU394" s="239" t="s">
        <v>85</v>
      </c>
      <c r="AY394" s="18" t="s">
        <v>191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158</v>
      </c>
      <c r="BM394" s="239" t="s">
        <v>1271</v>
      </c>
    </row>
    <row r="395" s="13" customFormat="1">
      <c r="A395" s="13"/>
      <c r="B395" s="241"/>
      <c r="C395" s="242"/>
      <c r="D395" s="243" t="s">
        <v>199</v>
      </c>
      <c r="E395" s="244" t="s">
        <v>1</v>
      </c>
      <c r="F395" s="245" t="s">
        <v>580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199</v>
      </c>
      <c r="AU395" s="251" t="s">
        <v>85</v>
      </c>
      <c r="AV395" s="13" t="s">
        <v>83</v>
      </c>
      <c r="AW395" s="13" t="s">
        <v>32</v>
      </c>
      <c r="AX395" s="13" t="s">
        <v>76</v>
      </c>
      <c r="AY395" s="251" t="s">
        <v>191</v>
      </c>
    </row>
    <row r="396" s="14" customFormat="1">
      <c r="A396" s="14"/>
      <c r="B396" s="252"/>
      <c r="C396" s="253"/>
      <c r="D396" s="243" t="s">
        <v>199</v>
      </c>
      <c r="E396" s="254" t="s">
        <v>1</v>
      </c>
      <c r="F396" s="255" t="s">
        <v>1272</v>
      </c>
      <c r="G396" s="253"/>
      <c r="H396" s="256">
        <v>16.16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199</v>
      </c>
      <c r="AU396" s="262" t="s">
        <v>85</v>
      </c>
      <c r="AV396" s="14" t="s">
        <v>85</v>
      </c>
      <c r="AW396" s="14" t="s">
        <v>32</v>
      </c>
      <c r="AX396" s="14" t="s">
        <v>83</v>
      </c>
      <c r="AY396" s="262" t="s">
        <v>191</v>
      </c>
    </row>
    <row r="397" s="2" customFormat="1" ht="16.5" customHeight="1">
      <c r="A397" s="39"/>
      <c r="B397" s="40"/>
      <c r="C397" s="285" t="s">
        <v>609</v>
      </c>
      <c r="D397" s="285" t="s">
        <v>448</v>
      </c>
      <c r="E397" s="286" t="s">
        <v>1273</v>
      </c>
      <c r="F397" s="287" t="s">
        <v>1274</v>
      </c>
      <c r="G397" s="288" t="s">
        <v>503</v>
      </c>
      <c r="H397" s="289">
        <v>1.01</v>
      </c>
      <c r="I397" s="290"/>
      <c r="J397" s="291">
        <f>ROUND(I397*H397,2)</f>
        <v>0</v>
      </c>
      <c r="K397" s="287" t="s">
        <v>1</v>
      </c>
      <c r="L397" s="292"/>
      <c r="M397" s="293" t="s">
        <v>1</v>
      </c>
      <c r="N397" s="294" t="s">
        <v>41</v>
      </c>
      <c r="O397" s="92"/>
      <c r="P397" s="237">
        <f>O397*H397</f>
        <v>0</v>
      </c>
      <c r="Q397" s="237">
        <v>0.0022000000000000001</v>
      </c>
      <c r="R397" s="237">
        <f>Q397*H397</f>
        <v>0.002222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119</v>
      </c>
      <c r="AT397" s="239" t="s">
        <v>448</v>
      </c>
      <c r="AU397" s="239" t="s">
        <v>85</v>
      </c>
      <c r="AY397" s="18" t="s">
        <v>191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158</v>
      </c>
      <c r="BM397" s="239" t="s">
        <v>1275</v>
      </c>
    </row>
    <row r="398" s="13" customFormat="1">
      <c r="A398" s="13"/>
      <c r="B398" s="241"/>
      <c r="C398" s="242"/>
      <c r="D398" s="243" t="s">
        <v>199</v>
      </c>
      <c r="E398" s="244" t="s">
        <v>1</v>
      </c>
      <c r="F398" s="245" t="s">
        <v>580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199</v>
      </c>
      <c r="AU398" s="251" t="s">
        <v>85</v>
      </c>
      <c r="AV398" s="13" t="s">
        <v>83</v>
      </c>
      <c r="AW398" s="13" t="s">
        <v>32</v>
      </c>
      <c r="AX398" s="13" t="s">
        <v>76</v>
      </c>
      <c r="AY398" s="251" t="s">
        <v>191</v>
      </c>
    </row>
    <row r="399" s="14" customFormat="1">
      <c r="A399" s="14"/>
      <c r="B399" s="252"/>
      <c r="C399" s="253"/>
      <c r="D399" s="243" t="s">
        <v>199</v>
      </c>
      <c r="E399" s="254" t="s">
        <v>1</v>
      </c>
      <c r="F399" s="255" t="s">
        <v>708</v>
      </c>
      <c r="G399" s="253"/>
      <c r="H399" s="256">
        <v>1.01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199</v>
      </c>
      <c r="AU399" s="262" t="s">
        <v>85</v>
      </c>
      <c r="AV399" s="14" t="s">
        <v>85</v>
      </c>
      <c r="AW399" s="14" t="s">
        <v>32</v>
      </c>
      <c r="AX399" s="14" t="s">
        <v>83</v>
      </c>
      <c r="AY399" s="262" t="s">
        <v>191</v>
      </c>
    </row>
    <row r="400" s="2" customFormat="1" ht="24.15" customHeight="1">
      <c r="A400" s="39"/>
      <c r="B400" s="40"/>
      <c r="C400" s="228" t="s">
        <v>615</v>
      </c>
      <c r="D400" s="228" t="s">
        <v>193</v>
      </c>
      <c r="E400" s="229" t="s">
        <v>1276</v>
      </c>
      <c r="F400" s="230" t="s">
        <v>1277</v>
      </c>
      <c r="G400" s="231" t="s">
        <v>503</v>
      </c>
      <c r="H400" s="232">
        <v>16</v>
      </c>
      <c r="I400" s="233"/>
      <c r="J400" s="234">
        <f>ROUND(I400*H400,2)</f>
        <v>0</v>
      </c>
      <c r="K400" s="230" t="s">
        <v>197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0.00024000000000000001</v>
      </c>
      <c r="R400" s="237">
        <f>Q400*H400</f>
        <v>0.0038400000000000001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158</v>
      </c>
      <c r="AT400" s="239" t="s">
        <v>193</v>
      </c>
      <c r="AU400" s="239" t="s">
        <v>85</v>
      </c>
      <c r="AY400" s="18" t="s">
        <v>191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158</v>
      </c>
      <c r="BM400" s="239" t="s">
        <v>1278</v>
      </c>
    </row>
    <row r="401" s="13" customFormat="1">
      <c r="A401" s="13"/>
      <c r="B401" s="241"/>
      <c r="C401" s="242"/>
      <c r="D401" s="243" t="s">
        <v>199</v>
      </c>
      <c r="E401" s="244" t="s">
        <v>1</v>
      </c>
      <c r="F401" s="245" t="s">
        <v>580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199</v>
      </c>
      <c r="AU401" s="251" t="s">
        <v>85</v>
      </c>
      <c r="AV401" s="13" t="s">
        <v>83</v>
      </c>
      <c r="AW401" s="13" t="s">
        <v>32</v>
      </c>
      <c r="AX401" s="13" t="s">
        <v>76</v>
      </c>
      <c r="AY401" s="251" t="s">
        <v>191</v>
      </c>
    </row>
    <row r="402" s="14" customFormat="1">
      <c r="A402" s="14"/>
      <c r="B402" s="252"/>
      <c r="C402" s="253"/>
      <c r="D402" s="243" t="s">
        <v>199</v>
      </c>
      <c r="E402" s="254" t="s">
        <v>1</v>
      </c>
      <c r="F402" s="255" t="s">
        <v>265</v>
      </c>
      <c r="G402" s="253"/>
      <c r="H402" s="256">
        <v>16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199</v>
      </c>
      <c r="AU402" s="262" t="s">
        <v>85</v>
      </c>
      <c r="AV402" s="14" t="s">
        <v>85</v>
      </c>
      <c r="AW402" s="14" t="s">
        <v>32</v>
      </c>
      <c r="AX402" s="14" t="s">
        <v>83</v>
      </c>
      <c r="AY402" s="262" t="s">
        <v>191</v>
      </c>
    </row>
    <row r="403" s="2" customFormat="1" ht="16.5" customHeight="1">
      <c r="A403" s="39"/>
      <c r="B403" s="40"/>
      <c r="C403" s="285" t="s">
        <v>619</v>
      </c>
      <c r="D403" s="285" t="s">
        <v>448</v>
      </c>
      <c r="E403" s="286" t="s">
        <v>1279</v>
      </c>
      <c r="F403" s="287" t="s">
        <v>1280</v>
      </c>
      <c r="G403" s="288" t="s">
        <v>503</v>
      </c>
      <c r="H403" s="289">
        <v>16.16</v>
      </c>
      <c r="I403" s="290"/>
      <c r="J403" s="291">
        <f>ROUND(I403*H403,2)</f>
        <v>0</v>
      </c>
      <c r="K403" s="287" t="s">
        <v>1</v>
      </c>
      <c r="L403" s="292"/>
      <c r="M403" s="293" t="s">
        <v>1</v>
      </c>
      <c r="N403" s="294" t="s">
        <v>41</v>
      </c>
      <c r="O403" s="92"/>
      <c r="P403" s="237">
        <f>O403*H403</f>
        <v>0</v>
      </c>
      <c r="Q403" s="237">
        <v>0.0054200000000000003</v>
      </c>
      <c r="R403" s="237">
        <f>Q403*H403</f>
        <v>0.087587200000000004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119</v>
      </c>
      <c r="AT403" s="239" t="s">
        <v>448</v>
      </c>
      <c r="AU403" s="239" t="s">
        <v>85</v>
      </c>
      <c r="AY403" s="18" t="s">
        <v>191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158</v>
      </c>
      <c r="BM403" s="239" t="s">
        <v>1281</v>
      </c>
    </row>
    <row r="404" s="13" customFormat="1">
      <c r="A404" s="13"/>
      <c r="B404" s="241"/>
      <c r="C404" s="242"/>
      <c r="D404" s="243" t="s">
        <v>199</v>
      </c>
      <c r="E404" s="244" t="s">
        <v>1</v>
      </c>
      <c r="F404" s="245" t="s">
        <v>580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199</v>
      </c>
      <c r="AU404" s="251" t="s">
        <v>85</v>
      </c>
      <c r="AV404" s="13" t="s">
        <v>83</v>
      </c>
      <c r="AW404" s="13" t="s">
        <v>32</v>
      </c>
      <c r="AX404" s="13" t="s">
        <v>76</v>
      </c>
      <c r="AY404" s="251" t="s">
        <v>191</v>
      </c>
    </row>
    <row r="405" s="14" customFormat="1">
      <c r="A405" s="14"/>
      <c r="B405" s="252"/>
      <c r="C405" s="253"/>
      <c r="D405" s="243" t="s">
        <v>199</v>
      </c>
      <c r="E405" s="254" t="s">
        <v>1</v>
      </c>
      <c r="F405" s="255" t="s">
        <v>1272</v>
      </c>
      <c r="G405" s="253"/>
      <c r="H405" s="256">
        <v>16.16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199</v>
      </c>
      <c r="AU405" s="262" t="s">
        <v>85</v>
      </c>
      <c r="AV405" s="14" t="s">
        <v>85</v>
      </c>
      <c r="AW405" s="14" t="s">
        <v>32</v>
      </c>
      <c r="AX405" s="14" t="s">
        <v>83</v>
      </c>
      <c r="AY405" s="262" t="s">
        <v>191</v>
      </c>
    </row>
    <row r="406" s="2" customFormat="1" ht="24.15" customHeight="1">
      <c r="A406" s="39"/>
      <c r="B406" s="40"/>
      <c r="C406" s="228" t="s">
        <v>625</v>
      </c>
      <c r="D406" s="228" t="s">
        <v>193</v>
      </c>
      <c r="E406" s="229" t="s">
        <v>1282</v>
      </c>
      <c r="F406" s="230" t="s">
        <v>1283</v>
      </c>
      <c r="G406" s="231" t="s">
        <v>503</v>
      </c>
      <c r="H406" s="232">
        <v>1</v>
      </c>
      <c r="I406" s="233"/>
      <c r="J406" s="234">
        <f>ROUND(I406*H406,2)</f>
        <v>0</v>
      </c>
      <c r="K406" s="230" t="s">
        <v>197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0.00060999999999999997</v>
      </c>
      <c r="R406" s="237">
        <f>Q406*H406</f>
        <v>0.00060999999999999997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158</v>
      </c>
      <c r="AT406" s="239" t="s">
        <v>193</v>
      </c>
      <c r="AU406" s="239" t="s">
        <v>85</v>
      </c>
      <c r="AY406" s="18" t="s">
        <v>191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158</v>
      </c>
      <c r="BM406" s="239" t="s">
        <v>1284</v>
      </c>
    </row>
    <row r="407" s="13" customFormat="1">
      <c r="A407" s="13"/>
      <c r="B407" s="241"/>
      <c r="C407" s="242"/>
      <c r="D407" s="243" t="s">
        <v>199</v>
      </c>
      <c r="E407" s="244" t="s">
        <v>1</v>
      </c>
      <c r="F407" s="245" t="s">
        <v>580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199</v>
      </c>
      <c r="AU407" s="251" t="s">
        <v>85</v>
      </c>
      <c r="AV407" s="13" t="s">
        <v>83</v>
      </c>
      <c r="AW407" s="13" t="s">
        <v>32</v>
      </c>
      <c r="AX407" s="13" t="s">
        <v>76</v>
      </c>
      <c r="AY407" s="251" t="s">
        <v>191</v>
      </c>
    </row>
    <row r="408" s="14" customFormat="1">
      <c r="A408" s="14"/>
      <c r="B408" s="252"/>
      <c r="C408" s="253"/>
      <c r="D408" s="243" t="s">
        <v>199</v>
      </c>
      <c r="E408" s="254" t="s">
        <v>1</v>
      </c>
      <c r="F408" s="255" t="s">
        <v>83</v>
      </c>
      <c r="G408" s="253"/>
      <c r="H408" s="256">
        <v>1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199</v>
      </c>
      <c r="AU408" s="262" t="s">
        <v>85</v>
      </c>
      <c r="AV408" s="14" t="s">
        <v>85</v>
      </c>
      <c r="AW408" s="14" t="s">
        <v>32</v>
      </c>
      <c r="AX408" s="14" t="s">
        <v>83</v>
      </c>
      <c r="AY408" s="262" t="s">
        <v>191</v>
      </c>
    </row>
    <row r="409" s="2" customFormat="1" ht="16.5" customHeight="1">
      <c r="A409" s="39"/>
      <c r="B409" s="40"/>
      <c r="C409" s="285" t="s">
        <v>631</v>
      </c>
      <c r="D409" s="285" t="s">
        <v>448</v>
      </c>
      <c r="E409" s="286" t="s">
        <v>1285</v>
      </c>
      <c r="F409" s="287" t="s">
        <v>1286</v>
      </c>
      <c r="G409" s="288" t="s">
        <v>503</v>
      </c>
      <c r="H409" s="289">
        <v>1.01</v>
      </c>
      <c r="I409" s="290"/>
      <c r="J409" s="291">
        <f>ROUND(I409*H409,2)</f>
        <v>0</v>
      </c>
      <c r="K409" s="287" t="s">
        <v>1</v>
      </c>
      <c r="L409" s="292"/>
      <c r="M409" s="293" t="s">
        <v>1</v>
      </c>
      <c r="N409" s="294" t="s">
        <v>41</v>
      </c>
      <c r="O409" s="92"/>
      <c r="P409" s="237">
        <f>O409*H409</f>
        <v>0</v>
      </c>
      <c r="Q409" s="237">
        <v>0.0066</v>
      </c>
      <c r="R409" s="237">
        <f>Q409*H409</f>
        <v>0.0066660000000000001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119</v>
      </c>
      <c r="AT409" s="239" t="s">
        <v>448</v>
      </c>
      <c r="AU409" s="239" t="s">
        <v>85</v>
      </c>
      <c r="AY409" s="18" t="s">
        <v>191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158</v>
      </c>
      <c r="BM409" s="239" t="s">
        <v>1287</v>
      </c>
    </row>
    <row r="410" s="13" customFormat="1">
      <c r="A410" s="13"/>
      <c r="B410" s="241"/>
      <c r="C410" s="242"/>
      <c r="D410" s="243" t="s">
        <v>199</v>
      </c>
      <c r="E410" s="244" t="s">
        <v>1</v>
      </c>
      <c r="F410" s="245" t="s">
        <v>580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199</v>
      </c>
      <c r="AU410" s="251" t="s">
        <v>85</v>
      </c>
      <c r="AV410" s="13" t="s">
        <v>83</v>
      </c>
      <c r="AW410" s="13" t="s">
        <v>32</v>
      </c>
      <c r="AX410" s="13" t="s">
        <v>76</v>
      </c>
      <c r="AY410" s="251" t="s">
        <v>191</v>
      </c>
    </row>
    <row r="411" s="14" customFormat="1">
      <c r="A411" s="14"/>
      <c r="B411" s="252"/>
      <c r="C411" s="253"/>
      <c r="D411" s="243" t="s">
        <v>199</v>
      </c>
      <c r="E411" s="254" t="s">
        <v>1</v>
      </c>
      <c r="F411" s="255" t="s">
        <v>708</v>
      </c>
      <c r="G411" s="253"/>
      <c r="H411" s="256">
        <v>1.01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199</v>
      </c>
      <c r="AU411" s="262" t="s">
        <v>85</v>
      </c>
      <c r="AV411" s="14" t="s">
        <v>85</v>
      </c>
      <c r="AW411" s="14" t="s">
        <v>32</v>
      </c>
      <c r="AX411" s="14" t="s">
        <v>83</v>
      </c>
      <c r="AY411" s="262" t="s">
        <v>191</v>
      </c>
    </row>
    <row r="412" s="2" customFormat="1" ht="24.15" customHeight="1">
      <c r="A412" s="39"/>
      <c r="B412" s="40"/>
      <c r="C412" s="285" t="s">
        <v>637</v>
      </c>
      <c r="D412" s="285" t="s">
        <v>448</v>
      </c>
      <c r="E412" s="286" t="s">
        <v>1288</v>
      </c>
      <c r="F412" s="287" t="s">
        <v>1289</v>
      </c>
      <c r="G412" s="288" t="s">
        <v>503</v>
      </c>
      <c r="H412" s="289">
        <v>17</v>
      </c>
      <c r="I412" s="290"/>
      <c r="J412" s="291">
        <f>ROUND(I412*H412,2)</f>
        <v>0</v>
      </c>
      <c r="K412" s="287" t="s">
        <v>1</v>
      </c>
      <c r="L412" s="292"/>
      <c r="M412" s="293" t="s">
        <v>1</v>
      </c>
      <c r="N412" s="294" t="s">
        <v>41</v>
      </c>
      <c r="O412" s="92"/>
      <c r="P412" s="237">
        <f>O412*H412</f>
        <v>0</v>
      </c>
      <c r="Q412" s="237">
        <v>0.0073000000000000001</v>
      </c>
      <c r="R412" s="237">
        <f>Q412*H412</f>
        <v>0.1241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119</v>
      </c>
      <c r="AT412" s="239" t="s">
        <v>448</v>
      </c>
      <c r="AU412" s="239" t="s">
        <v>85</v>
      </c>
      <c r="AY412" s="18" t="s">
        <v>191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158</v>
      </c>
      <c r="BM412" s="239" t="s">
        <v>1290</v>
      </c>
    </row>
    <row r="413" s="13" customFormat="1">
      <c r="A413" s="13"/>
      <c r="B413" s="241"/>
      <c r="C413" s="242"/>
      <c r="D413" s="243" t="s">
        <v>199</v>
      </c>
      <c r="E413" s="244" t="s">
        <v>1</v>
      </c>
      <c r="F413" s="245" t="s">
        <v>580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199</v>
      </c>
      <c r="AU413" s="251" t="s">
        <v>85</v>
      </c>
      <c r="AV413" s="13" t="s">
        <v>83</v>
      </c>
      <c r="AW413" s="13" t="s">
        <v>32</v>
      </c>
      <c r="AX413" s="13" t="s">
        <v>76</v>
      </c>
      <c r="AY413" s="251" t="s">
        <v>191</v>
      </c>
    </row>
    <row r="414" s="14" customFormat="1">
      <c r="A414" s="14"/>
      <c r="B414" s="252"/>
      <c r="C414" s="253"/>
      <c r="D414" s="243" t="s">
        <v>199</v>
      </c>
      <c r="E414" s="254" t="s">
        <v>1</v>
      </c>
      <c r="F414" s="255" t="s">
        <v>269</v>
      </c>
      <c r="G414" s="253"/>
      <c r="H414" s="256">
        <v>17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199</v>
      </c>
      <c r="AU414" s="262" t="s">
        <v>85</v>
      </c>
      <c r="AV414" s="14" t="s">
        <v>85</v>
      </c>
      <c r="AW414" s="14" t="s">
        <v>32</v>
      </c>
      <c r="AX414" s="14" t="s">
        <v>83</v>
      </c>
      <c r="AY414" s="262" t="s">
        <v>191</v>
      </c>
    </row>
    <row r="415" s="2" customFormat="1" ht="24.15" customHeight="1">
      <c r="A415" s="39"/>
      <c r="B415" s="40"/>
      <c r="C415" s="228" t="s">
        <v>641</v>
      </c>
      <c r="D415" s="228" t="s">
        <v>193</v>
      </c>
      <c r="E415" s="229" t="s">
        <v>1291</v>
      </c>
      <c r="F415" s="230" t="s">
        <v>1292</v>
      </c>
      <c r="G415" s="231" t="s">
        <v>503</v>
      </c>
      <c r="H415" s="232">
        <v>17</v>
      </c>
      <c r="I415" s="233"/>
      <c r="J415" s="234">
        <f>ROUND(I415*H415,2)</f>
        <v>0</v>
      </c>
      <c r="K415" s="230" t="s">
        <v>197</v>
      </c>
      <c r="L415" s="45"/>
      <c r="M415" s="235" t="s">
        <v>1</v>
      </c>
      <c r="N415" s="236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158</v>
      </c>
      <c r="AT415" s="239" t="s">
        <v>193</v>
      </c>
      <c r="AU415" s="239" t="s">
        <v>85</v>
      </c>
      <c r="AY415" s="18" t="s">
        <v>191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158</v>
      </c>
      <c r="BM415" s="239" t="s">
        <v>1293</v>
      </c>
    </row>
    <row r="416" s="13" customFormat="1">
      <c r="A416" s="13"/>
      <c r="B416" s="241"/>
      <c r="C416" s="242"/>
      <c r="D416" s="243" t="s">
        <v>199</v>
      </c>
      <c r="E416" s="244" t="s">
        <v>1</v>
      </c>
      <c r="F416" s="245" t="s">
        <v>580</v>
      </c>
      <c r="G416" s="242"/>
      <c r="H416" s="244" t="s">
        <v>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199</v>
      </c>
      <c r="AU416" s="251" t="s">
        <v>85</v>
      </c>
      <c r="AV416" s="13" t="s">
        <v>83</v>
      </c>
      <c r="AW416" s="13" t="s">
        <v>32</v>
      </c>
      <c r="AX416" s="13" t="s">
        <v>76</v>
      </c>
      <c r="AY416" s="251" t="s">
        <v>191</v>
      </c>
    </row>
    <row r="417" s="14" customFormat="1">
      <c r="A417" s="14"/>
      <c r="B417" s="252"/>
      <c r="C417" s="253"/>
      <c r="D417" s="243" t="s">
        <v>199</v>
      </c>
      <c r="E417" s="254" t="s">
        <v>1</v>
      </c>
      <c r="F417" s="255" t="s">
        <v>1294</v>
      </c>
      <c r="G417" s="253"/>
      <c r="H417" s="256">
        <v>17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199</v>
      </c>
      <c r="AU417" s="262" t="s">
        <v>85</v>
      </c>
      <c r="AV417" s="14" t="s">
        <v>85</v>
      </c>
      <c r="AW417" s="14" t="s">
        <v>32</v>
      </c>
      <c r="AX417" s="14" t="s">
        <v>83</v>
      </c>
      <c r="AY417" s="262" t="s">
        <v>191</v>
      </c>
    </row>
    <row r="418" s="2" customFormat="1" ht="24.15" customHeight="1">
      <c r="A418" s="39"/>
      <c r="B418" s="40"/>
      <c r="C418" s="285" t="s">
        <v>647</v>
      </c>
      <c r="D418" s="285" t="s">
        <v>448</v>
      </c>
      <c r="E418" s="286" t="s">
        <v>1295</v>
      </c>
      <c r="F418" s="287" t="s">
        <v>1296</v>
      </c>
      <c r="G418" s="288" t="s">
        <v>503</v>
      </c>
      <c r="H418" s="289">
        <v>1.01</v>
      </c>
      <c r="I418" s="290"/>
      <c r="J418" s="291">
        <f>ROUND(I418*H418,2)</f>
        <v>0</v>
      </c>
      <c r="K418" s="287" t="s">
        <v>1</v>
      </c>
      <c r="L418" s="292"/>
      <c r="M418" s="293" t="s">
        <v>1</v>
      </c>
      <c r="N418" s="294" t="s">
        <v>41</v>
      </c>
      <c r="O418" s="92"/>
      <c r="P418" s="237">
        <f>O418*H418</f>
        <v>0</v>
      </c>
      <c r="Q418" s="237">
        <v>0.0050000000000000001</v>
      </c>
      <c r="R418" s="237">
        <f>Q418*H418</f>
        <v>0.0050499999999999998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119</v>
      </c>
      <c r="AT418" s="239" t="s">
        <v>448</v>
      </c>
      <c r="AU418" s="239" t="s">
        <v>85</v>
      </c>
      <c r="AY418" s="18" t="s">
        <v>191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158</v>
      </c>
      <c r="BM418" s="239" t="s">
        <v>1297</v>
      </c>
    </row>
    <row r="419" s="13" customFormat="1">
      <c r="A419" s="13"/>
      <c r="B419" s="241"/>
      <c r="C419" s="242"/>
      <c r="D419" s="243" t="s">
        <v>199</v>
      </c>
      <c r="E419" s="244" t="s">
        <v>1</v>
      </c>
      <c r="F419" s="245" t="s">
        <v>580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199</v>
      </c>
      <c r="AU419" s="251" t="s">
        <v>85</v>
      </c>
      <c r="AV419" s="13" t="s">
        <v>83</v>
      </c>
      <c r="AW419" s="13" t="s">
        <v>32</v>
      </c>
      <c r="AX419" s="13" t="s">
        <v>76</v>
      </c>
      <c r="AY419" s="251" t="s">
        <v>191</v>
      </c>
    </row>
    <row r="420" s="14" customFormat="1">
      <c r="A420" s="14"/>
      <c r="B420" s="252"/>
      <c r="C420" s="253"/>
      <c r="D420" s="243" t="s">
        <v>199</v>
      </c>
      <c r="E420" s="254" t="s">
        <v>1</v>
      </c>
      <c r="F420" s="255" t="s">
        <v>708</v>
      </c>
      <c r="G420" s="253"/>
      <c r="H420" s="256">
        <v>1.01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199</v>
      </c>
      <c r="AU420" s="262" t="s">
        <v>85</v>
      </c>
      <c r="AV420" s="14" t="s">
        <v>85</v>
      </c>
      <c r="AW420" s="14" t="s">
        <v>32</v>
      </c>
      <c r="AX420" s="14" t="s">
        <v>83</v>
      </c>
      <c r="AY420" s="262" t="s">
        <v>191</v>
      </c>
    </row>
    <row r="421" s="2" customFormat="1" ht="24.15" customHeight="1">
      <c r="A421" s="39"/>
      <c r="B421" s="40"/>
      <c r="C421" s="285" t="s">
        <v>651</v>
      </c>
      <c r="D421" s="285" t="s">
        <v>448</v>
      </c>
      <c r="E421" s="286" t="s">
        <v>1298</v>
      </c>
      <c r="F421" s="287" t="s">
        <v>1299</v>
      </c>
      <c r="G421" s="288" t="s">
        <v>503</v>
      </c>
      <c r="H421" s="289">
        <v>16.16</v>
      </c>
      <c r="I421" s="290"/>
      <c r="J421" s="291">
        <f>ROUND(I421*H421,2)</f>
        <v>0</v>
      </c>
      <c r="K421" s="287" t="s">
        <v>1</v>
      </c>
      <c r="L421" s="292"/>
      <c r="M421" s="293" t="s">
        <v>1</v>
      </c>
      <c r="N421" s="294" t="s">
        <v>41</v>
      </c>
      <c r="O421" s="92"/>
      <c r="P421" s="237">
        <f>O421*H421</f>
        <v>0</v>
      </c>
      <c r="Q421" s="237">
        <v>0.0050000000000000001</v>
      </c>
      <c r="R421" s="237">
        <f>Q421*H421</f>
        <v>0.080799999999999997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119</v>
      </c>
      <c r="AT421" s="239" t="s">
        <v>448</v>
      </c>
      <c r="AU421" s="239" t="s">
        <v>85</v>
      </c>
      <c r="AY421" s="18" t="s">
        <v>191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158</v>
      </c>
      <c r="BM421" s="239" t="s">
        <v>1300</v>
      </c>
    </row>
    <row r="422" s="13" customFormat="1">
      <c r="A422" s="13"/>
      <c r="B422" s="241"/>
      <c r="C422" s="242"/>
      <c r="D422" s="243" t="s">
        <v>199</v>
      </c>
      <c r="E422" s="244" t="s">
        <v>1</v>
      </c>
      <c r="F422" s="245" t="s">
        <v>580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199</v>
      </c>
      <c r="AU422" s="251" t="s">
        <v>85</v>
      </c>
      <c r="AV422" s="13" t="s">
        <v>83</v>
      </c>
      <c r="AW422" s="13" t="s">
        <v>32</v>
      </c>
      <c r="AX422" s="13" t="s">
        <v>76</v>
      </c>
      <c r="AY422" s="251" t="s">
        <v>191</v>
      </c>
    </row>
    <row r="423" s="14" customFormat="1">
      <c r="A423" s="14"/>
      <c r="B423" s="252"/>
      <c r="C423" s="253"/>
      <c r="D423" s="243" t="s">
        <v>199</v>
      </c>
      <c r="E423" s="254" t="s">
        <v>1</v>
      </c>
      <c r="F423" s="255" t="s">
        <v>1272</v>
      </c>
      <c r="G423" s="253"/>
      <c r="H423" s="256">
        <v>16.16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199</v>
      </c>
      <c r="AU423" s="262" t="s">
        <v>85</v>
      </c>
      <c r="AV423" s="14" t="s">
        <v>85</v>
      </c>
      <c r="AW423" s="14" t="s">
        <v>32</v>
      </c>
      <c r="AX423" s="14" t="s">
        <v>83</v>
      </c>
      <c r="AY423" s="262" t="s">
        <v>191</v>
      </c>
    </row>
    <row r="424" s="2" customFormat="1" ht="16.5" customHeight="1">
      <c r="A424" s="39"/>
      <c r="B424" s="40"/>
      <c r="C424" s="228" t="s">
        <v>657</v>
      </c>
      <c r="D424" s="228" t="s">
        <v>193</v>
      </c>
      <c r="E424" s="229" t="s">
        <v>1301</v>
      </c>
      <c r="F424" s="230" t="s">
        <v>1302</v>
      </c>
      <c r="G424" s="231" t="s">
        <v>503</v>
      </c>
      <c r="H424" s="232">
        <v>17</v>
      </c>
      <c r="I424" s="233"/>
      <c r="J424" s="234">
        <f>ROUND(I424*H424,2)</f>
        <v>0</v>
      </c>
      <c r="K424" s="230" t="s">
        <v>197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0.040000000000000001</v>
      </c>
      <c r="R424" s="237">
        <f>Q424*H424</f>
        <v>0.68000000000000005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158</v>
      </c>
      <c r="AT424" s="239" t="s">
        <v>193</v>
      </c>
      <c r="AU424" s="239" t="s">
        <v>85</v>
      </c>
      <c r="AY424" s="18" t="s">
        <v>191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158</v>
      </c>
      <c r="BM424" s="239" t="s">
        <v>1303</v>
      </c>
    </row>
    <row r="425" s="13" customFormat="1">
      <c r="A425" s="13"/>
      <c r="B425" s="241"/>
      <c r="C425" s="242"/>
      <c r="D425" s="243" t="s">
        <v>199</v>
      </c>
      <c r="E425" s="244" t="s">
        <v>1</v>
      </c>
      <c r="F425" s="245" t="s">
        <v>580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199</v>
      </c>
      <c r="AU425" s="251" t="s">
        <v>85</v>
      </c>
      <c r="AV425" s="13" t="s">
        <v>83</v>
      </c>
      <c r="AW425" s="13" t="s">
        <v>32</v>
      </c>
      <c r="AX425" s="13" t="s">
        <v>76</v>
      </c>
      <c r="AY425" s="251" t="s">
        <v>191</v>
      </c>
    </row>
    <row r="426" s="14" customFormat="1">
      <c r="A426" s="14"/>
      <c r="B426" s="252"/>
      <c r="C426" s="253"/>
      <c r="D426" s="243" t="s">
        <v>199</v>
      </c>
      <c r="E426" s="254" t="s">
        <v>1</v>
      </c>
      <c r="F426" s="255" t="s">
        <v>269</v>
      </c>
      <c r="G426" s="253"/>
      <c r="H426" s="256">
        <v>17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199</v>
      </c>
      <c r="AU426" s="262" t="s">
        <v>85</v>
      </c>
      <c r="AV426" s="14" t="s">
        <v>85</v>
      </c>
      <c r="AW426" s="14" t="s">
        <v>32</v>
      </c>
      <c r="AX426" s="14" t="s">
        <v>83</v>
      </c>
      <c r="AY426" s="262" t="s">
        <v>191</v>
      </c>
    </row>
    <row r="427" s="2" customFormat="1" ht="16.5" customHeight="1">
      <c r="A427" s="39"/>
      <c r="B427" s="40"/>
      <c r="C427" s="285" t="s">
        <v>662</v>
      </c>
      <c r="D427" s="285" t="s">
        <v>448</v>
      </c>
      <c r="E427" s="286" t="s">
        <v>1304</v>
      </c>
      <c r="F427" s="287" t="s">
        <v>1305</v>
      </c>
      <c r="G427" s="288" t="s">
        <v>503</v>
      </c>
      <c r="H427" s="289">
        <v>17</v>
      </c>
      <c r="I427" s="290"/>
      <c r="J427" s="291">
        <f>ROUND(I427*H427,2)</f>
        <v>0</v>
      </c>
      <c r="K427" s="287" t="s">
        <v>197</v>
      </c>
      <c r="L427" s="292"/>
      <c r="M427" s="293" t="s">
        <v>1</v>
      </c>
      <c r="N427" s="294" t="s">
        <v>41</v>
      </c>
      <c r="O427" s="92"/>
      <c r="P427" s="237">
        <f>O427*H427</f>
        <v>0</v>
      </c>
      <c r="Q427" s="237">
        <v>0.0073000000000000001</v>
      </c>
      <c r="R427" s="237">
        <f>Q427*H427</f>
        <v>0.1241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119</v>
      </c>
      <c r="AT427" s="239" t="s">
        <v>448</v>
      </c>
      <c r="AU427" s="239" t="s">
        <v>85</v>
      </c>
      <c r="AY427" s="18" t="s">
        <v>191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83</v>
      </c>
      <c r="BK427" s="240">
        <f>ROUND(I427*H427,2)</f>
        <v>0</v>
      </c>
      <c r="BL427" s="18" t="s">
        <v>158</v>
      </c>
      <c r="BM427" s="239" t="s">
        <v>1306</v>
      </c>
    </row>
    <row r="428" s="13" customFormat="1">
      <c r="A428" s="13"/>
      <c r="B428" s="241"/>
      <c r="C428" s="242"/>
      <c r="D428" s="243" t="s">
        <v>199</v>
      </c>
      <c r="E428" s="244" t="s">
        <v>1</v>
      </c>
      <c r="F428" s="245" t="s">
        <v>580</v>
      </c>
      <c r="G428" s="242"/>
      <c r="H428" s="244" t="s">
        <v>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199</v>
      </c>
      <c r="AU428" s="251" t="s">
        <v>85</v>
      </c>
      <c r="AV428" s="13" t="s">
        <v>83</v>
      </c>
      <c r="AW428" s="13" t="s">
        <v>32</v>
      </c>
      <c r="AX428" s="13" t="s">
        <v>76</v>
      </c>
      <c r="AY428" s="251" t="s">
        <v>191</v>
      </c>
    </row>
    <row r="429" s="14" customFormat="1">
      <c r="A429" s="14"/>
      <c r="B429" s="252"/>
      <c r="C429" s="253"/>
      <c r="D429" s="243" t="s">
        <v>199</v>
      </c>
      <c r="E429" s="254" t="s">
        <v>1</v>
      </c>
      <c r="F429" s="255" t="s">
        <v>269</v>
      </c>
      <c r="G429" s="253"/>
      <c r="H429" s="256">
        <v>17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199</v>
      </c>
      <c r="AU429" s="262" t="s">
        <v>85</v>
      </c>
      <c r="AV429" s="14" t="s">
        <v>85</v>
      </c>
      <c r="AW429" s="14" t="s">
        <v>32</v>
      </c>
      <c r="AX429" s="14" t="s">
        <v>83</v>
      </c>
      <c r="AY429" s="262" t="s">
        <v>191</v>
      </c>
    </row>
    <row r="430" s="2" customFormat="1" ht="24.15" customHeight="1">
      <c r="A430" s="39"/>
      <c r="B430" s="40"/>
      <c r="C430" s="285" t="s">
        <v>667</v>
      </c>
      <c r="D430" s="285" t="s">
        <v>448</v>
      </c>
      <c r="E430" s="286" t="s">
        <v>1307</v>
      </c>
      <c r="F430" s="287" t="s">
        <v>1308</v>
      </c>
      <c r="G430" s="288" t="s">
        <v>503</v>
      </c>
      <c r="H430" s="289">
        <v>17</v>
      </c>
      <c r="I430" s="290"/>
      <c r="J430" s="291">
        <f>ROUND(I430*H430,2)</f>
        <v>0</v>
      </c>
      <c r="K430" s="287" t="s">
        <v>197</v>
      </c>
      <c r="L430" s="292"/>
      <c r="M430" s="293" t="s">
        <v>1</v>
      </c>
      <c r="N430" s="294" t="s">
        <v>41</v>
      </c>
      <c r="O430" s="92"/>
      <c r="P430" s="237">
        <f>O430*H430</f>
        <v>0</v>
      </c>
      <c r="Q430" s="237">
        <v>0.00029999999999999997</v>
      </c>
      <c r="R430" s="237">
        <f>Q430*H430</f>
        <v>0.0050999999999999995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119</v>
      </c>
      <c r="AT430" s="239" t="s">
        <v>448</v>
      </c>
      <c r="AU430" s="239" t="s">
        <v>85</v>
      </c>
      <c r="AY430" s="18" t="s">
        <v>191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83</v>
      </c>
      <c r="BK430" s="240">
        <f>ROUND(I430*H430,2)</f>
        <v>0</v>
      </c>
      <c r="BL430" s="18" t="s">
        <v>158</v>
      </c>
      <c r="BM430" s="239" t="s">
        <v>1309</v>
      </c>
    </row>
    <row r="431" s="13" customFormat="1">
      <c r="A431" s="13"/>
      <c r="B431" s="241"/>
      <c r="C431" s="242"/>
      <c r="D431" s="243" t="s">
        <v>199</v>
      </c>
      <c r="E431" s="244" t="s">
        <v>1</v>
      </c>
      <c r="F431" s="245" t="s">
        <v>580</v>
      </c>
      <c r="G431" s="242"/>
      <c r="H431" s="244" t="s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199</v>
      </c>
      <c r="AU431" s="251" t="s">
        <v>85</v>
      </c>
      <c r="AV431" s="13" t="s">
        <v>83</v>
      </c>
      <c r="AW431" s="13" t="s">
        <v>32</v>
      </c>
      <c r="AX431" s="13" t="s">
        <v>76</v>
      </c>
      <c r="AY431" s="251" t="s">
        <v>191</v>
      </c>
    </row>
    <row r="432" s="14" customFormat="1">
      <c r="A432" s="14"/>
      <c r="B432" s="252"/>
      <c r="C432" s="253"/>
      <c r="D432" s="243" t="s">
        <v>199</v>
      </c>
      <c r="E432" s="254" t="s">
        <v>1</v>
      </c>
      <c r="F432" s="255" t="s">
        <v>269</v>
      </c>
      <c r="G432" s="253"/>
      <c r="H432" s="256">
        <v>17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199</v>
      </c>
      <c r="AU432" s="262" t="s">
        <v>85</v>
      </c>
      <c r="AV432" s="14" t="s">
        <v>85</v>
      </c>
      <c r="AW432" s="14" t="s">
        <v>32</v>
      </c>
      <c r="AX432" s="14" t="s">
        <v>83</v>
      </c>
      <c r="AY432" s="262" t="s">
        <v>191</v>
      </c>
    </row>
    <row r="433" s="2" customFormat="1" ht="24.15" customHeight="1">
      <c r="A433" s="39"/>
      <c r="B433" s="40"/>
      <c r="C433" s="228" t="s">
        <v>672</v>
      </c>
      <c r="D433" s="228" t="s">
        <v>193</v>
      </c>
      <c r="E433" s="229" t="s">
        <v>910</v>
      </c>
      <c r="F433" s="230" t="s">
        <v>911</v>
      </c>
      <c r="G433" s="231" t="s">
        <v>503</v>
      </c>
      <c r="H433" s="232">
        <v>17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41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0.050000000000000003</v>
      </c>
      <c r="T433" s="238">
        <f>S433*H433</f>
        <v>0.85000000000000009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158</v>
      </c>
      <c r="AT433" s="239" t="s">
        <v>193</v>
      </c>
      <c r="AU433" s="239" t="s">
        <v>85</v>
      </c>
      <c r="AY433" s="18" t="s">
        <v>191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83</v>
      </c>
      <c r="BK433" s="240">
        <f>ROUND(I433*H433,2)</f>
        <v>0</v>
      </c>
      <c r="BL433" s="18" t="s">
        <v>158</v>
      </c>
      <c r="BM433" s="239" t="s">
        <v>1310</v>
      </c>
    </row>
    <row r="434" s="13" customFormat="1">
      <c r="A434" s="13"/>
      <c r="B434" s="241"/>
      <c r="C434" s="242"/>
      <c r="D434" s="243" t="s">
        <v>199</v>
      </c>
      <c r="E434" s="244" t="s">
        <v>1</v>
      </c>
      <c r="F434" s="245" t="s">
        <v>200</v>
      </c>
      <c r="G434" s="242"/>
      <c r="H434" s="244" t="s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199</v>
      </c>
      <c r="AU434" s="251" t="s">
        <v>85</v>
      </c>
      <c r="AV434" s="13" t="s">
        <v>83</v>
      </c>
      <c r="AW434" s="13" t="s">
        <v>32</v>
      </c>
      <c r="AX434" s="13" t="s">
        <v>76</v>
      </c>
      <c r="AY434" s="251" t="s">
        <v>191</v>
      </c>
    </row>
    <row r="435" s="14" customFormat="1">
      <c r="A435" s="14"/>
      <c r="B435" s="252"/>
      <c r="C435" s="253"/>
      <c r="D435" s="243" t="s">
        <v>199</v>
      </c>
      <c r="E435" s="254" t="s">
        <v>1</v>
      </c>
      <c r="F435" s="255" t="s">
        <v>1311</v>
      </c>
      <c r="G435" s="253"/>
      <c r="H435" s="256">
        <v>17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199</v>
      </c>
      <c r="AU435" s="262" t="s">
        <v>85</v>
      </c>
      <c r="AV435" s="14" t="s">
        <v>85</v>
      </c>
      <c r="AW435" s="14" t="s">
        <v>32</v>
      </c>
      <c r="AX435" s="14" t="s">
        <v>83</v>
      </c>
      <c r="AY435" s="262" t="s">
        <v>191</v>
      </c>
    </row>
    <row r="436" s="2" customFormat="1" ht="16.5" customHeight="1">
      <c r="A436" s="39"/>
      <c r="B436" s="40"/>
      <c r="C436" s="228" t="s">
        <v>676</v>
      </c>
      <c r="D436" s="228" t="s">
        <v>193</v>
      </c>
      <c r="E436" s="229" t="s">
        <v>1312</v>
      </c>
      <c r="F436" s="230" t="s">
        <v>1313</v>
      </c>
      <c r="G436" s="231" t="s">
        <v>503</v>
      </c>
      <c r="H436" s="232">
        <v>17</v>
      </c>
      <c r="I436" s="233"/>
      <c r="J436" s="234">
        <f>ROUND(I436*H436,2)</f>
        <v>0</v>
      </c>
      <c r="K436" s="230" t="s">
        <v>1</v>
      </c>
      <c r="L436" s="45"/>
      <c r="M436" s="235" t="s">
        <v>1</v>
      </c>
      <c r="N436" s="236" t="s">
        <v>41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0.049619999999999997</v>
      </c>
      <c r="T436" s="238">
        <f>S436*H436</f>
        <v>0.84353999999999996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265</v>
      </c>
      <c r="AT436" s="239" t="s">
        <v>193</v>
      </c>
      <c r="AU436" s="239" t="s">
        <v>85</v>
      </c>
      <c r="AY436" s="18" t="s">
        <v>191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83</v>
      </c>
      <c r="BK436" s="240">
        <f>ROUND(I436*H436,2)</f>
        <v>0</v>
      </c>
      <c r="BL436" s="18" t="s">
        <v>265</v>
      </c>
      <c r="BM436" s="239" t="s">
        <v>1314</v>
      </c>
    </row>
    <row r="437" s="13" customFormat="1">
      <c r="A437" s="13"/>
      <c r="B437" s="241"/>
      <c r="C437" s="242"/>
      <c r="D437" s="243" t="s">
        <v>199</v>
      </c>
      <c r="E437" s="244" t="s">
        <v>1</v>
      </c>
      <c r="F437" s="245" t="s">
        <v>580</v>
      </c>
      <c r="G437" s="242"/>
      <c r="H437" s="244" t="s">
        <v>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199</v>
      </c>
      <c r="AU437" s="251" t="s">
        <v>85</v>
      </c>
      <c r="AV437" s="13" t="s">
        <v>83</v>
      </c>
      <c r="AW437" s="13" t="s">
        <v>32</v>
      </c>
      <c r="AX437" s="13" t="s">
        <v>76</v>
      </c>
      <c r="AY437" s="251" t="s">
        <v>191</v>
      </c>
    </row>
    <row r="438" s="14" customFormat="1">
      <c r="A438" s="14"/>
      <c r="B438" s="252"/>
      <c r="C438" s="253"/>
      <c r="D438" s="243" t="s">
        <v>199</v>
      </c>
      <c r="E438" s="254" t="s">
        <v>1</v>
      </c>
      <c r="F438" s="255" t="s">
        <v>269</v>
      </c>
      <c r="G438" s="253"/>
      <c r="H438" s="256">
        <v>17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199</v>
      </c>
      <c r="AU438" s="262" t="s">
        <v>85</v>
      </c>
      <c r="AV438" s="14" t="s">
        <v>85</v>
      </c>
      <c r="AW438" s="14" t="s">
        <v>32</v>
      </c>
      <c r="AX438" s="14" t="s">
        <v>83</v>
      </c>
      <c r="AY438" s="262" t="s">
        <v>191</v>
      </c>
    </row>
    <row r="439" s="2" customFormat="1" ht="16.5" customHeight="1">
      <c r="A439" s="39"/>
      <c r="B439" s="40"/>
      <c r="C439" s="228" t="s">
        <v>681</v>
      </c>
      <c r="D439" s="228" t="s">
        <v>193</v>
      </c>
      <c r="E439" s="229" t="s">
        <v>876</v>
      </c>
      <c r="F439" s="230" t="s">
        <v>1315</v>
      </c>
      <c r="G439" s="231" t="s">
        <v>213</v>
      </c>
      <c r="H439" s="232">
        <v>87.5</v>
      </c>
      <c r="I439" s="233"/>
      <c r="J439" s="234">
        <f>ROUND(I439*H439,2)</f>
        <v>0</v>
      </c>
      <c r="K439" s="230" t="s">
        <v>197</v>
      </c>
      <c r="L439" s="45"/>
      <c r="M439" s="235" t="s">
        <v>1</v>
      </c>
      <c r="N439" s="236" t="s">
        <v>41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158</v>
      </c>
      <c r="AT439" s="239" t="s">
        <v>193</v>
      </c>
      <c r="AU439" s="239" t="s">
        <v>85</v>
      </c>
      <c r="AY439" s="18" t="s">
        <v>191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83</v>
      </c>
      <c r="BK439" s="240">
        <f>ROUND(I439*H439,2)</f>
        <v>0</v>
      </c>
      <c r="BL439" s="18" t="s">
        <v>158</v>
      </c>
      <c r="BM439" s="239" t="s">
        <v>878</v>
      </c>
    </row>
    <row r="440" s="13" customFormat="1">
      <c r="A440" s="13"/>
      <c r="B440" s="241"/>
      <c r="C440" s="242"/>
      <c r="D440" s="243" t="s">
        <v>199</v>
      </c>
      <c r="E440" s="244" t="s">
        <v>1</v>
      </c>
      <c r="F440" s="245" t="s">
        <v>473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199</v>
      </c>
      <c r="AU440" s="251" t="s">
        <v>85</v>
      </c>
      <c r="AV440" s="13" t="s">
        <v>83</v>
      </c>
      <c r="AW440" s="13" t="s">
        <v>32</v>
      </c>
      <c r="AX440" s="13" t="s">
        <v>76</v>
      </c>
      <c r="AY440" s="251" t="s">
        <v>191</v>
      </c>
    </row>
    <row r="441" s="14" customFormat="1">
      <c r="A441" s="14"/>
      <c r="B441" s="252"/>
      <c r="C441" s="253"/>
      <c r="D441" s="243" t="s">
        <v>199</v>
      </c>
      <c r="E441" s="254" t="s">
        <v>104</v>
      </c>
      <c r="F441" s="255" t="s">
        <v>1079</v>
      </c>
      <c r="G441" s="253"/>
      <c r="H441" s="256">
        <v>87.5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199</v>
      </c>
      <c r="AU441" s="262" t="s">
        <v>85</v>
      </c>
      <c r="AV441" s="14" t="s">
        <v>85</v>
      </c>
      <c r="AW441" s="14" t="s">
        <v>32</v>
      </c>
      <c r="AX441" s="14" t="s">
        <v>83</v>
      </c>
      <c r="AY441" s="262" t="s">
        <v>191</v>
      </c>
    </row>
    <row r="442" s="2" customFormat="1" ht="24.15" customHeight="1">
      <c r="A442" s="39"/>
      <c r="B442" s="40"/>
      <c r="C442" s="228" t="s">
        <v>686</v>
      </c>
      <c r="D442" s="228" t="s">
        <v>193</v>
      </c>
      <c r="E442" s="229" t="s">
        <v>885</v>
      </c>
      <c r="F442" s="230" t="s">
        <v>886</v>
      </c>
      <c r="G442" s="231" t="s">
        <v>213</v>
      </c>
      <c r="H442" s="232">
        <v>87.5</v>
      </c>
      <c r="I442" s="233"/>
      <c r="J442" s="234">
        <f>ROUND(I442*H442,2)</f>
        <v>0</v>
      </c>
      <c r="K442" s="230" t="s">
        <v>197</v>
      </c>
      <c r="L442" s="45"/>
      <c r="M442" s="235" t="s">
        <v>1</v>
      </c>
      <c r="N442" s="236" t="s">
        <v>41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158</v>
      </c>
      <c r="AT442" s="239" t="s">
        <v>193</v>
      </c>
      <c r="AU442" s="239" t="s">
        <v>85</v>
      </c>
      <c r="AY442" s="18" t="s">
        <v>191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83</v>
      </c>
      <c r="BK442" s="240">
        <f>ROUND(I442*H442,2)</f>
        <v>0</v>
      </c>
      <c r="BL442" s="18" t="s">
        <v>158</v>
      </c>
      <c r="BM442" s="239" t="s">
        <v>1316</v>
      </c>
    </row>
    <row r="443" s="14" customFormat="1">
      <c r="A443" s="14"/>
      <c r="B443" s="252"/>
      <c r="C443" s="253"/>
      <c r="D443" s="243" t="s">
        <v>199</v>
      </c>
      <c r="E443" s="254" t="s">
        <v>1</v>
      </c>
      <c r="F443" s="255" t="s">
        <v>104</v>
      </c>
      <c r="G443" s="253"/>
      <c r="H443" s="256">
        <v>87.5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199</v>
      </c>
      <c r="AU443" s="262" t="s">
        <v>85</v>
      </c>
      <c r="AV443" s="14" t="s">
        <v>85</v>
      </c>
      <c r="AW443" s="14" t="s">
        <v>32</v>
      </c>
      <c r="AX443" s="14" t="s">
        <v>83</v>
      </c>
      <c r="AY443" s="262" t="s">
        <v>191</v>
      </c>
    </row>
    <row r="444" s="2" customFormat="1" ht="16.5" customHeight="1">
      <c r="A444" s="39"/>
      <c r="B444" s="40"/>
      <c r="C444" s="228" t="s">
        <v>690</v>
      </c>
      <c r="D444" s="228" t="s">
        <v>193</v>
      </c>
      <c r="E444" s="229" t="s">
        <v>937</v>
      </c>
      <c r="F444" s="230" t="s">
        <v>938</v>
      </c>
      <c r="G444" s="231" t="s">
        <v>448</v>
      </c>
      <c r="H444" s="232">
        <v>87.5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41</v>
      </c>
      <c r="O444" s="92"/>
      <c r="P444" s="237">
        <f>O444*H444</f>
        <v>0</v>
      </c>
      <c r="Q444" s="237">
        <v>2.0000000000000002E-05</v>
      </c>
      <c r="R444" s="237">
        <f>Q444*H444</f>
        <v>0.00175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158</v>
      </c>
      <c r="AT444" s="239" t="s">
        <v>193</v>
      </c>
      <c r="AU444" s="239" t="s">
        <v>85</v>
      </c>
      <c r="AY444" s="18" t="s">
        <v>191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83</v>
      </c>
      <c r="BK444" s="240">
        <f>ROUND(I444*H444,2)</f>
        <v>0</v>
      </c>
      <c r="BL444" s="18" t="s">
        <v>158</v>
      </c>
      <c r="BM444" s="239" t="s">
        <v>939</v>
      </c>
    </row>
    <row r="445" s="14" customFormat="1">
      <c r="A445" s="14"/>
      <c r="B445" s="252"/>
      <c r="C445" s="253"/>
      <c r="D445" s="243" t="s">
        <v>199</v>
      </c>
      <c r="E445" s="254" t="s">
        <v>1</v>
      </c>
      <c r="F445" s="255" t="s">
        <v>104</v>
      </c>
      <c r="G445" s="253"/>
      <c r="H445" s="256">
        <v>87.5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199</v>
      </c>
      <c r="AU445" s="262" t="s">
        <v>85</v>
      </c>
      <c r="AV445" s="14" t="s">
        <v>85</v>
      </c>
      <c r="AW445" s="14" t="s">
        <v>32</v>
      </c>
      <c r="AX445" s="14" t="s">
        <v>83</v>
      </c>
      <c r="AY445" s="262" t="s">
        <v>191</v>
      </c>
    </row>
    <row r="446" s="2" customFormat="1" ht="16.5" customHeight="1">
      <c r="A446" s="39"/>
      <c r="B446" s="40"/>
      <c r="C446" s="285" t="s">
        <v>694</v>
      </c>
      <c r="D446" s="285" t="s">
        <v>448</v>
      </c>
      <c r="E446" s="286" t="s">
        <v>941</v>
      </c>
      <c r="F446" s="287" t="s">
        <v>942</v>
      </c>
      <c r="G446" s="288" t="s">
        <v>448</v>
      </c>
      <c r="H446" s="289">
        <v>98.875</v>
      </c>
      <c r="I446" s="290"/>
      <c r="J446" s="291">
        <f>ROUND(I446*H446,2)</f>
        <v>0</v>
      </c>
      <c r="K446" s="287" t="s">
        <v>1</v>
      </c>
      <c r="L446" s="292"/>
      <c r="M446" s="293" t="s">
        <v>1</v>
      </c>
      <c r="N446" s="294" t="s">
        <v>41</v>
      </c>
      <c r="O446" s="92"/>
      <c r="P446" s="237">
        <f>O446*H446</f>
        <v>0</v>
      </c>
      <c r="Q446" s="237">
        <v>0.00024000000000000001</v>
      </c>
      <c r="R446" s="237">
        <f>Q446*H446</f>
        <v>0.023730000000000001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119</v>
      </c>
      <c r="AT446" s="239" t="s">
        <v>448</v>
      </c>
      <c r="AU446" s="239" t="s">
        <v>85</v>
      </c>
      <c r="AY446" s="18" t="s">
        <v>191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158</v>
      </c>
      <c r="BM446" s="239" t="s">
        <v>943</v>
      </c>
    </row>
    <row r="447" s="14" customFormat="1">
      <c r="A447" s="14"/>
      <c r="B447" s="252"/>
      <c r="C447" s="253"/>
      <c r="D447" s="243" t="s">
        <v>199</v>
      </c>
      <c r="E447" s="254" t="s">
        <v>1</v>
      </c>
      <c r="F447" s="255" t="s">
        <v>944</v>
      </c>
      <c r="G447" s="253"/>
      <c r="H447" s="256">
        <v>98.875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199</v>
      </c>
      <c r="AU447" s="262" t="s">
        <v>85</v>
      </c>
      <c r="AV447" s="14" t="s">
        <v>85</v>
      </c>
      <c r="AW447" s="14" t="s">
        <v>32</v>
      </c>
      <c r="AX447" s="14" t="s">
        <v>83</v>
      </c>
      <c r="AY447" s="262" t="s">
        <v>191</v>
      </c>
    </row>
    <row r="448" s="2" customFormat="1" ht="21.75" customHeight="1">
      <c r="A448" s="39"/>
      <c r="B448" s="40"/>
      <c r="C448" s="228" t="s">
        <v>699</v>
      </c>
      <c r="D448" s="228" t="s">
        <v>193</v>
      </c>
      <c r="E448" s="229" t="s">
        <v>946</v>
      </c>
      <c r="F448" s="230" t="s">
        <v>947</v>
      </c>
      <c r="G448" s="231" t="s">
        <v>213</v>
      </c>
      <c r="H448" s="232">
        <v>91.875</v>
      </c>
      <c r="I448" s="233"/>
      <c r="J448" s="234">
        <f>ROUND(I448*H448,2)</f>
        <v>0</v>
      </c>
      <c r="K448" s="230" t="s">
        <v>197</v>
      </c>
      <c r="L448" s="45"/>
      <c r="M448" s="235" t="s">
        <v>1</v>
      </c>
      <c r="N448" s="236" t="s">
        <v>41</v>
      </c>
      <c r="O448" s="92"/>
      <c r="P448" s="237">
        <f>O448*H448</f>
        <v>0</v>
      </c>
      <c r="Q448" s="237">
        <v>0.00012999999999999999</v>
      </c>
      <c r="R448" s="237">
        <f>Q448*H448</f>
        <v>0.01194375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158</v>
      </c>
      <c r="AT448" s="239" t="s">
        <v>193</v>
      </c>
      <c r="AU448" s="239" t="s">
        <v>85</v>
      </c>
      <c r="AY448" s="18" t="s">
        <v>191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83</v>
      </c>
      <c r="BK448" s="240">
        <f>ROUND(I448*H448,2)</f>
        <v>0</v>
      </c>
      <c r="BL448" s="18" t="s">
        <v>158</v>
      </c>
      <c r="BM448" s="239" t="s">
        <v>948</v>
      </c>
    </row>
    <row r="449" s="13" customFormat="1">
      <c r="A449" s="13"/>
      <c r="B449" s="241"/>
      <c r="C449" s="242"/>
      <c r="D449" s="243" t="s">
        <v>199</v>
      </c>
      <c r="E449" s="244" t="s">
        <v>1</v>
      </c>
      <c r="F449" s="245" t="s">
        <v>1317</v>
      </c>
      <c r="G449" s="242"/>
      <c r="H449" s="244" t="s">
        <v>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199</v>
      </c>
      <c r="AU449" s="251" t="s">
        <v>85</v>
      </c>
      <c r="AV449" s="13" t="s">
        <v>83</v>
      </c>
      <c r="AW449" s="13" t="s">
        <v>32</v>
      </c>
      <c r="AX449" s="13" t="s">
        <v>76</v>
      </c>
      <c r="AY449" s="251" t="s">
        <v>191</v>
      </c>
    </row>
    <row r="450" s="14" customFormat="1">
      <c r="A450" s="14"/>
      <c r="B450" s="252"/>
      <c r="C450" s="253"/>
      <c r="D450" s="243" t="s">
        <v>199</v>
      </c>
      <c r="E450" s="254" t="s">
        <v>1</v>
      </c>
      <c r="F450" s="255" t="s">
        <v>949</v>
      </c>
      <c r="G450" s="253"/>
      <c r="H450" s="256">
        <v>91.875</v>
      </c>
      <c r="I450" s="257"/>
      <c r="J450" s="253"/>
      <c r="K450" s="253"/>
      <c r="L450" s="258"/>
      <c r="M450" s="259"/>
      <c r="N450" s="260"/>
      <c r="O450" s="260"/>
      <c r="P450" s="260"/>
      <c r="Q450" s="260"/>
      <c r="R450" s="260"/>
      <c r="S450" s="260"/>
      <c r="T450" s="26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2" t="s">
        <v>199</v>
      </c>
      <c r="AU450" s="262" t="s">
        <v>85</v>
      </c>
      <c r="AV450" s="14" t="s">
        <v>85</v>
      </c>
      <c r="AW450" s="14" t="s">
        <v>32</v>
      </c>
      <c r="AX450" s="14" t="s">
        <v>83</v>
      </c>
      <c r="AY450" s="262" t="s">
        <v>191</v>
      </c>
    </row>
    <row r="451" s="2" customFormat="1" ht="37.8" customHeight="1">
      <c r="A451" s="39"/>
      <c r="B451" s="40"/>
      <c r="C451" s="228" t="s">
        <v>704</v>
      </c>
      <c r="D451" s="228" t="s">
        <v>193</v>
      </c>
      <c r="E451" s="229" t="s">
        <v>1318</v>
      </c>
      <c r="F451" s="230" t="s">
        <v>1319</v>
      </c>
      <c r="G451" s="231" t="s">
        <v>503</v>
      </c>
      <c r="H451" s="232">
        <v>2</v>
      </c>
      <c r="I451" s="233"/>
      <c r="J451" s="234">
        <f>ROUND(I451*H451,2)</f>
        <v>0</v>
      </c>
      <c r="K451" s="230" t="s">
        <v>197</v>
      </c>
      <c r="L451" s="45"/>
      <c r="M451" s="235" t="s">
        <v>1</v>
      </c>
      <c r="N451" s="236" t="s">
        <v>41</v>
      </c>
      <c r="O451" s="92"/>
      <c r="P451" s="237">
        <f>O451*H451</f>
        <v>0</v>
      </c>
      <c r="Q451" s="237">
        <v>0.089999999999999997</v>
      </c>
      <c r="R451" s="237">
        <f>Q451*H451</f>
        <v>0.17999999999999999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158</v>
      </c>
      <c r="AT451" s="239" t="s">
        <v>193</v>
      </c>
      <c r="AU451" s="239" t="s">
        <v>85</v>
      </c>
      <c r="AY451" s="18" t="s">
        <v>191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83</v>
      </c>
      <c r="BK451" s="240">
        <f>ROUND(I451*H451,2)</f>
        <v>0</v>
      </c>
      <c r="BL451" s="18" t="s">
        <v>158</v>
      </c>
      <c r="BM451" s="239" t="s">
        <v>1320</v>
      </c>
    </row>
    <row r="452" s="13" customFormat="1">
      <c r="A452" s="13"/>
      <c r="B452" s="241"/>
      <c r="C452" s="242"/>
      <c r="D452" s="243" t="s">
        <v>199</v>
      </c>
      <c r="E452" s="244" t="s">
        <v>1</v>
      </c>
      <c r="F452" s="245" t="s">
        <v>200</v>
      </c>
      <c r="G452" s="242"/>
      <c r="H452" s="244" t="s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199</v>
      </c>
      <c r="AU452" s="251" t="s">
        <v>85</v>
      </c>
      <c r="AV452" s="13" t="s">
        <v>83</v>
      </c>
      <c r="AW452" s="13" t="s">
        <v>32</v>
      </c>
      <c r="AX452" s="13" t="s">
        <v>76</v>
      </c>
      <c r="AY452" s="251" t="s">
        <v>191</v>
      </c>
    </row>
    <row r="453" s="14" customFormat="1">
      <c r="A453" s="14"/>
      <c r="B453" s="252"/>
      <c r="C453" s="253"/>
      <c r="D453" s="243" t="s">
        <v>199</v>
      </c>
      <c r="E453" s="254" t="s">
        <v>1</v>
      </c>
      <c r="F453" s="255" t="s">
        <v>85</v>
      </c>
      <c r="G453" s="253"/>
      <c r="H453" s="256">
        <v>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199</v>
      </c>
      <c r="AU453" s="262" t="s">
        <v>85</v>
      </c>
      <c r="AV453" s="14" t="s">
        <v>85</v>
      </c>
      <c r="AW453" s="14" t="s">
        <v>32</v>
      </c>
      <c r="AX453" s="14" t="s">
        <v>83</v>
      </c>
      <c r="AY453" s="262" t="s">
        <v>191</v>
      </c>
    </row>
    <row r="454" s="2" customFormat="1" ht="24.15" customHeight="1">
      <c r="A454" s="39"/>
      <c r="B454" s="40"/>
      <c r="C454" s="285" t="s">
        <v>709</v>
      </c>
      <c r="D454" s="285" t="s">
        <v>448</v>
      </c>
      <c r="E454" s="286" t="s">
        <v>1321</v>
      </c>
      <c r="F454" s="287" t="s">
        <v>1322</v>
      </c>
      <c r="G454" s="288" t="s">
        <v>503</v>
      </c>
      <c r="H454" s="289">
        <v>2</v>
      </c>
      <c r="I454" s="290"/>
      <c r="J454" s="291">
        <f>ROUND(I454*H454,2)</f>
        <v>0</v>
      </c>
      <c r="K454" s="287" t="s">
        <v>1</v>
      </c>
      <c r="L454" s="292"/>
      <c r="M454" s="293" t="s">
        <v>1</v>
      </c>
      <c r="N454" s="294" t="s">
        <v>41</v>
      </c>
      <c r="O454" s="92"/>
      <c r="P454" s="237">
        <f>O454*H454</f>
        <v>0</v>
      </c>
      <c r="Q454" s="237">
        <v>0.19600000000000001</v>
      </c>
      <c r="R454" s="237">
        <f>Q454*H454</f>
        <v>0.39200000000000002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119</v>
      </c>
      <c r="AT454" s="239" t="s">
        <v>448</v>
      </c>
      <c r="AU454" s="239" t="s">
        <v>85</v>
      </c>
      <c r="AY454" s="18" t="s">
        <v>191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158</v>
      </c>
      <c r="BM454" s="239" t="s">
        <v>1323</v>
      </c>
    </row>
    <row r="455" s="13" customFormat="1">
      <c r="A455" s="13"/>
      <c r="B455" s="241"/>
      <c r="C455" s="242"/>
      <c r="D455" s="243" t="s">
        <v>199</v>
      </c>
      <c r="E455" s="244" t="s">
        <v>1</v>
      </c>
      <c r="F455" s="245" t="s">
        <v>200</v>
      </c>
      <c r="G455" s="242"/>
      <c r="H455" s="244" t="s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199</v>
      </c>
      <c r="AU455" s="251" t="s">
        <v>85</v>
      </c>
      <c r="AV455" s="13" t="s">
        <v>83</v>
      </c>
      <c r="AW455" s="13" t="s">
        <v>32</v>
      </c>
      <c r="AX455" s="13" t="s">
        <v>76</v>
      </c>
      <c r="AY455" s="251" t="s">
        <v>191</v>
      </c>
    </row>
    <row r="456" s="14" customFormat="1">
      <c r="A456" s="14"/>
      <c r="B456" s="252"/>
      <c r="C456" s="253"/>
      <c r="D456" s="243" t="s">
        <v>199</v>
      </c>
      <c r="E456" s="254" t="s">
        <v>1</v>
      </c>
      <c r="F456" s="255" t="s">
        <v>85</v>
      </c>
      <c r="G456" s="253"/>
      <c r="H456" s="256">
        <v>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2" t="s">
        <v>199</v>
      </c>
      <c r="AU456" s="262" t="s">
        <v>85</v>
      </c>
      <c r="AV456" s="14" t="s">
        <v>85</v>
      </c>
      <c r="AW456" s="14" t="s">
        <v>32</v>
      </c>
      <c r="AX456" s="14" t="s">
        <v>83</v>
      </c>
      <c r="AY456" s="262" t="s">
        <v>191</v>
      </c>
    </row>
    <row r="457" s="2" customFormat="1" ht="33" customHeight="1">
      <c r="A457" s="39"/>
      <c r="B457" s="40"/>
      <c r="C457" s="228" t="s">
        <v>714</v>
      </c>
      <c r="D457" s="228" t="s">
        <v>193</v>
      </c>
      <c r="E457" s="229" t="s">
        <v>1324</v>
      </c>
      <c r="F457" s="230" t="s">
        <v>1325</v>
      </c>
      <c r="G457" s="231" t="s">
        <v>503</v>
      </c>
      <c r="H457" s="232">
        <v>2</v>
      </c>
      <c r="I457" s="233"/>
      <c r="J457" s="234">
        <f>ROUND(I457*H457,2)</f>
        <v>0</v>
      </c>
      <c r="K457" s="230" t="s">
        <v>197</v>
      </c>
      <c r="L457" s="45"/>
      <c r="M457" s="235" t="s">
        <v>1</v>
      </c>
      <c r="N457" s="236" t="s">
        <v>41</v>
      </c>
      <c r="O457" s="92"/>
      <c r="P457" s="237">
        <f>O457*H457</f>
        <v>0</v>
      </c>
      <c r="Q457" s="237">
        <v>2.0183800000000001</v>
      </c>
      <c r="R457" s="237">
        <f>Q457*H457</f>
        <v>4.0367600000000001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158</v>
      </c>
      <c r="AT457" s="239" t="s">
        <v>193</v>
      </c>
      <c r="AU457" s="239" t="s">
        <v>85</v>
      </c>
      <c r="AY457" s="18" t="s">
        <v>191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83</v>
      </c>
      <c r="BK457" s="240">
        <f>ROUND(I457*H457,2)</f>
        <v>0</v>
      </c>
      <c r="BL457" s="18" t="s">
        <v>158</v>
      </c>
      <c r="BM457" s="239" t="s">
        <v>1326</v>
      </c>
    </row>
    <row r="458" s="13" customFormat="1">
      <c r="A458" s="13"/>
      <c r="B458" s="241"/>
      <c r="C458" s="242"/>
      <c r="D458" s="243" t="s">
        <v>199</v>
      </c>
      <c r="E458" s="244" t="s">
        <v>1</v>
      </c>
      <c r="F458" s="245" t="s">
        <v>200</v>
      </c>
      <c r="G458" s="242"/>
      <c r="H458" s="244" t="s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199</v>
      </c>
      <c r="AU458" s="251" t="s">
        <v>85</v>
      </c>
      <c r="AV458" s="13" t="s">
        <v>83</v>
      </c>
      <c r="AW458" s="13" t="s">
        <v>32</v>
      </c>
      <c r="AX458" s="13" t="s">
        <v>76</v>
      </c>
      <c r="AY458" s="251" t="s">
        <v>191</v>
      </c>
    </row>
    <row r="459" s="14" customFormat="1">
      <c r="A459" s="14"/>
      <c r="B459" s="252"/>
      <c r="C459" s="253"/>
      <c r="D459" s="243" t="s">
        <v>199</v>
      </c>
      <c r="E459" s="254" t="s">
        <v>1</v>
      </c>
      <c r="F459" s="255" t="s">
        <v>85</v>
      </c>
      <c r="G459" s="253"/>
      <c r="H459" s="256">
        <v>2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199</v>
      </c>
      <c r="AU459" s="262" t="s">
        <v>85</v>
      </c>
      <c r="AV459" s="14" t="s">
        <v>85</v>
      </c>
      <c r="AW459" s="14" t="s">
        <v>32</v>
      </c>
      <c r="AX459" s="14" t="s">
        <v>83</v>
      </c>
      <c r="AY459" s="262" t="s">
        <v>191</v>
      </c>
    </row>
    <row r="460" s="2" customFormat="1" ht="24.15" customHeight="1">
      <c r="A460" s="39"/>
      <c r="B460" s="40"/>
      <c r="C460" s="285" t="s">
        <v>719</v>
      </c>
      <c r="D460" s="285" t="s">
        <v>448</v>
      </c>
      <c r="E460" s="286" t="s">
        <v>1327</v>
      </c>
      <c r="F460" s="287" t="s">
        <v>1328</v>
      </c>
      <c r="G460" s="288" t="s">
        <v>503</v>
      </c>
      <c r="H460" s="289">
        <v>2</v>
      </c>
      <c r="I460" s="290"/>
      <c r="J460" s="291">
        <f>ROUND(I460*H460,2)</f>
        <v>0</v>
      </c>
      <c r="K460" s="287" t="s">
        <v>197</v>
      </c>
      <c r="L460" s="292"/>
      <c r="M460" s="293" t="s">
        <v>1</v>
      </c>
      <c r="N460" s="294" t="s">
        <v>41</v>
      </c>
      <c r="O460" s="92"/>
      <c r="P460" s="237">
        <f>O460*H460</f>
        <v>0</v>
      </c>
      <c r="Q460" s="237">
        <v>0.095000000000000001</v>
      </c>
      <c r="R460" s="237">
        <f>Q460*H460</f>
        <v>0.19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119</v>
      </c>
      <c r="AT460" s="239" t="s">
        <v>448</v>
      </c>
      <c r="AU460" s="239" t="s">
        <v>85</v>
      </c>
      <c r="AY460" s="18" t="s">
        <v>191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83</v>
      </c>
      <c r="BK460" s="240">
        <f>ROUND(I460*H460,2)</f>
        <v>0</v>
      </c>
      <c r="BL460" s="18" t="s">
        <v>158</v>
      </c>
      <c r="BM460" s="239" t="s">
        <v>1329</v>
      </c>
    </row>
    <row r="461" s="13" customFormat="1">
      <c r="A461" s="13"/>
      <c r="B461" s="241"/>
      <c r="C461" s="242"/>
      <c r="D461" s="243" t="s">
        <v>199</v>
      </c>
      <c r="E461" s="244" t="s">
        <v>1</v>
      </c>
      <c r="F461" s="245" t="s">
        <v>200</v>
      </c>
      <c r="G461" s="242"/>
      <c r="H461" s="244" t="s">
        <v>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199</v>
      </c>
      <c r="AU461" s="251" t="s">
        <v>85</v>
      </c>
      <c r="AV461" s="13" t="s">
        <v>83</v>
      </c>
      <c r="AW461" s="13" t="s">
        <v>32</v>
      </c>
      <c r="AX461" s="13" t="s">
        <v>76</v>
      </c>
      <c r="AY461" s="251" t="s">
        <v>191</v>
      </c>
    </row>
    <row r="462" s="14" customFormat="1">
      <c r="A462" s="14"/>
      <c r="B462" s="252"/>
      <c r="C462" s="253"/>
      <c r="D462" s="243" t="s">
        <v>199</v>
      </c>
      <c r="E462" s="254" t="s">
        <v>1</v>
      </c>
      <c r="F462" s="255" t="s">
        <v>85</v>
      </c>
      <c r="G462" s="253"/>
      <c r="H462" s="256">
        <v>2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2" t="s">
        <v>199</v>
      </c>
      <c r="AU462" s="262" t="s">
        <v>85</v>
      </c>
      <c r="AV462" s="14" t="s">
        <v>85</v>
      </c>
      <c r="AW462" s="14" t="s">
        <v>32</v>
      </c>
      <c r="AX462" s="14" t="s">
        <v>83</v>
      </c>
      <c r="AY462" s="262" t="s">
        <v>191</v>
      </c>
    </row>
    <row r="463" s="2" customFormat="1" ht="24.15" customHeight="1">
      <c r="A463" s="39"/>
      <c r="B463" s="40"/>
      <c r="C463" s="228" t="s">
        <v>723</v>
      </c>
      <c r="D463" s="228" t="s">
        <v>193</v>
      </c>
      <c r="E463" s="229" t="s">
        <v>1330</v>
      </c>
      <c r="F463" s="230" t="s">
        <v>1331</v>
      </c>
      <c r="G463" s="231" t="s">
        <v>503</v>
      </c>
      <c r="H463" s="232">
        <v>2</v>
      </c>
      <c r="I463" s="233"/>
      <c r="J463" s="234">
        <f>ROUND(I463*H463,2)</f>
        <v>0</v>
      </c>
      <c r="K463" s="230" t="s">
        <v>197</v>
      </c>
      <c r="L463" s="45"/>
      <c r="M463" s="235" t="s">
        <v>1</v>
      </c>
      <c r="N463" s="236" t="s">
        <v>41</v>
      </c>
      <c r="O463" s="92"/>
      <c r="P463" s="237">
        <f>O463*H463</f>
        <v>0</v>
      </c>
      <c r="Q463" s="237">
        <v>0.050500000000000003</v>
      </c>
      <c r="R463" s="237">
        <f>Q463*H463</f>
        <v>0.10100000000000001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158</v>
      </c>
      <c r="AT463" s="239" t="s">
        <v>193</v>
      </c>
      <c r="AU463" s="239" t="s">
        <v>85</v>
      </c>
      <c r="AY463" s="18" t="s">
        <v>191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83</v>
      </c>
      <c r="BK463" s="240">
        <f>ROUND(I463*H463,2)</f>
        <v>0</v>
      </c>
      <c r="BL463" s="18" t="s">
        <v>158</v>
      </c>
      <c r="BM463" s="239" t="s">
        <v>1332</v>
      </c>
    </row>
    <row r="464" s="13" customFormat="1">
      <c r="A464" s="13"/>
      <c r="B464" s="241"/>
      <c r="C464" s="242"/>
      <c r="D464" s="243" t="s">
        <v>199</v>
      </c>
      <c r="E464" s="244" t="s">
        <v>1</v>
      </c>
      <c r="F464" s="245" t="s">
        <v>200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199</v>
      </c>
      <c r="AU464" s="251" t="s">
        <v>85</v>
      </c>
      <c r="AV464" s="13" t="s">
        <v>83</v>
      </c>
      <c r="AW464" s="13" t="s">
        <v>32</v>
      </c>
      <c r="AX464" s="13" t="s">
        <v>76</v>
      </c>
      <c r="AY464" s="251" t="s">
        <v>191</v>
      </c>
    </row>
    <row r="465" s="14" customFormat="1">
      <c r="A465" s="14"/>
      <c r="B465" s="252"/>
      <c r="C465" s="253"/>
      <c r="D465" s="243" t="s">
        <v>199</v>
      </c>
      <c r="E465" s="254" t="s">
        <v>1</v>
      </c>
      <c r="F465" s="255" t="s">
        <v>85</v>
      </c>
      <c r="G465" s="253"/>
      <c r="H465" s="256">
        <v>2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199</v>
      </c>
      <c r="AU465" s="262" t="s">
        <v>85</v>
      </c>
      <c r="AV465" s="14" t="s">
        <v>85</v>
      </c>
      <c r="AW465" s="14" t="s">
        <v>32</v>
      </c>
      <c r="AX465" s="14" t="s">
        <v>83</v>
      </c>
      <c r="AY465" s="262" t="s">
        <v>191</v>
      </c>
    </row>
    <row r="466" s="2" customFormat="1" ht="24.15" customHeight="1">
      <c r="A466" s="39"/>
      <c r="B466" s="40"/>
      <c r="C466" s="285" t="s">
        <v>728</v>
      </c>
      <c r="D466" s="285" t="s">
        <v>448</v>
      </c>
      <c r="E466" s="286" t="s">
        <v>1333</v>
      </c>
      <c r="F466" s="287" t="s">
        <v>1334</v>
      </c>
      <c r="G466" s="288" t="s">
        <v>503</v>
      </c>
      <c r="H466" s="289">
        <v>2.02</v>
      </c>
      <c r="I466" s="290"/>
      <c r="J466" s="291">
        <f>ROUND(I466*H466,2)</f>
        <v>0</v>
      </c>
      <c r="K466" s="287" t="s">
        <v>1</v>
      </c>
      <c r="L466" s="292"/>
      <c r="M466" s="293" t="s">
        <v>1</v>
      </c>
      <c r="N466" s="294" t="s">
        <v>41</v>
      </c>
      <c r="O466" s="92"/>
      <c r="P466" s="237">
        <f>O466*H466</f>
        <v>0</v>
      </c>
      <c r="Q466" s="237">
        <v>0.53300000000000003</v>
      </c>
      <c r="R466" s="237">
        <f>Q466*H466</f>
        <v>1.0766600000000002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119</v>
      </c>
      <c r="AT466" s="239" t="s">
        <v>448</v>
      </c>
      <c r="AU466" s="239" t="s">
        <v>85</v>
      </c>
      <c r="AY466" s="18" t="s">
        <v>191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83</v>
      </c>
      <c r="BK466" s="240">
        <f>ROUND(I466*H466,2)</f>
        <v>0</v>
      </c>
      <c r="BL466" s="18" t="s">
        <v>158</v>
      </c>
      <c r="BM466" s="239" t="s">
        <v>1335</v>
      </c>
    </row>
    <row r="467" s="13" customFormat="1">
      <c r="A467" s="13"/>
      <c r="B467" s="241"/>
      <c r="C467" s="242"/>
      <c r="D467" s="243" t="s">
        <v>199</v>
      </c>
      <c r="E467" s="244" t="s">
        <v>1</v>
      </c>
      <c r="F467" s="245" t="s">
        <v>200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199</v>
      </c>
      <c r="AU467" s="251" t="s">
        <v>85</v>
      </c>
      <c r="AV467" s="13" t="s">
        <v>83</v>
      </c>
      <c r="AW467" s="13" t="s">
        <v>32</v>
      </c>
      <c r="AX467" s="13" t="s">
        <v>76</v>
      </c>
      <c r="AY467" s="251" t="s">
        <v>191</v>
      </c>
    </row>
    <row r="468" s="14" customFormat="1">
      <c r="A468" s="14"/>
      <c r="B468" s="252"/>
      <c r="C468" s="253"/>
      <c r="D468" s="243" t="s">
        <v>199</v>
      </c>
      <c r="E468" s="254" t="s">
        <v>1</v>
      </c>
      <c r="F468" s="255" t="s">
        <v>805</v>
      </c>
      <c r="G468" s="253"/>
      <c r="H468" s="256">
        <v>2.02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199</v>
      </c>
      <c r="AU468" s="262" t="s">
        <v>85</v>
      </c>
      <c r="AV468" s="14" t="s">
        <v>85</v>
      </c>
      <c r="AW468" s="14" t="s">
        <v>32</v>
      </c>
      <c r="AX468" s="14" t="s">
        <v>83</v>
      </c>
      <c r="AY468" s="262" t="s">
        <v>191</v>
      </c>
    </row>
    <row r="469" s="2" customFormat="1" ht="24.15" customHeight="1">
      <c r="A469" s="39"/>
      <c r="B469" s="40"/>
      <c r="C469" s="228" t="s">
        <v>734</v>
      </c>
      <c r="D469" s="228" t="s">
        <v>193</v>
      </c>
      <c r="E469" s="229" t="s">
        <v>1336</v>
      </c>
      <c r="F469" s="230" t="s">
        <v>1337</v>
      </c>
      <c r="G469" s="231" t="s">
        <v>280</v>
      </c>
      <c r="H469" s="232">
        <v>2.952</v>
      </c>
      <c r="I469" s="233"/>
      <c r="J469" s="234">
        <f>ROUND(I469*H469,2)</f>
        <v>0</v>
      </c>
      <c r="K469" s="230" t="s">
        <v>197</v>
      </c>
      <c r="L469" s="45"/>
      <c r="M469" s="235" t="s">
        <v>1</v>
      </c>
      <c r="N469" s="236" t="s">
        <v>41</v>
      </c>
      <c r="O469" s="92"/>
      <c r="P469" s="237">
        <f>O469*H469</f>
        <v>0</v>
      </c>
      <c r="Q469" s="237">
        <v>2.3010199999999998</v>
      </c>
      <c r="R469" s="237">
        <f>Q469*H469</f>
        <v>6.7926110399999997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158</v>
      </c>
      <c r="AT469" s="239" t="s">
        <v>193</v>
      </c>
      <c r="AU469" s="239" t="s">
        <v>85</v>
      </c>
      <c r="AY469" s="18" t="s">
        <v>191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83</v>
      </c>
      <c r="BK469" s="240">
        <f>ROUND(I469*H469,2)</f>
        <v>0</v>
      </c>
      <c r="BL469" s="18" t="s">
        <v>158</v>
      </c>
      <c r="BM469" s="239" t="s">
        <v>1338</v>
      </c>
    </row>
    <row r="470" s="13" customFormat="1">
      <c r="A470" s="13"/>
      <c r="B470" s="241"/>
      <c r="C470" s="242"/>
      <c r="D470" s="243" t="s">
        <v>199</v>
      </c>
      <c r="E470" s="244" t="s">
        <v>1</v>
      </c>
      <c r="F470" s="245" t="s">
        <v>200</v>
      </c>
      <c r="G470" s="242"/>
      <c r="H470" s="244" t="s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199</v>
      </c>
      <c r="AU470" s="251" t="s">
        <v>85</v>
      </c>
      <c r="AV470" s="13" t="s">
        <v>83</v>
      </c>
      <c r="AW470" s="13" t="s">
        <v>32</v>
      </c>
      <c r="AX470" s="13" t="s">
        <v>76</v>
      </c>
      <c r="AY470" s="251" t="s">
        <v>191</v>
      </c>
    </row>
    <row r="471" s="14" customFormat="1">
      <c r="A471" s="14"/>
      <c r="B471" s="252"/>
      <c r="C471" s="253"/>
      <c r="D471" s="243" t="s">
        <v>199</v>
      </c>
      <c r="E471" s="254" t="s">
        <v>1</v>
      </c>
      <c r="F471" s="255" t="s">
        <v>1339</v>
      </c>
      <c r="G471" s="253"/>
      <c r="H471" s="256">
        <v>2.952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199</v>
      </c>
      <c r="AU471" s="262" t="s">
        <v>85</v>
      </c>
      <c r="AV471" s="14" t="s">
        <v>85</v>
      </c>
      <c r="AW471" s="14" t="s">
        <v>32</v>
      </c>
      <c r="AX471" s="14" t="s">
        <v>83</v>
      </c>
      <c r="AY471" s="262" t="s">
        <v>191</v>
      </c>
    </row>
    <row r="472" s="2" customFormat="1" ht="24.15" customHeight="1">
      <c r="A472" s="39"/>
      <c r="B472" s="40"/>
      <c r="C472" s="228" t="s">
        <v>739</v>
      </c>
      <c r="D472" s="228" t="s">
        <v>193</v>
      </c>
      <c r="E472" s="229" t="s">
        <v>1340</v>
      </c>
      <c r="F472" s="230" t="s">
        <v>1341</v>
      </c>
      <c r="G472" s="231" t="s">
        <v>196</v>
      </c>
      <c r="H472" s="232">
        <v>29.52</v>
      </c>
      <c r="I472" s="233"/>
      <c r="J472" s="234">
        <f>ROUND(I472*H472,2)</f>
        <v>0</v>
      </c>
      <c r="K472" s="230" t="s">
        <v>197</v>
      </c>
      <c r="L472" s="45"/>
      <c r="M472" s="235" t="s">
        <v>1</v>
      </c>
      <c r="N472" s="236" t="s">
        <v>41</v>
      </c>
      <c r="O472" s="92"/>
      <c r="P472" s="237">
        <f>O472*H472</f>
        <v>0</v>
      </c>
      <c r="Q472" s="237">
        <v>0.0045999999999999999</v>
      </c>
      <c r="R472" s="237">
        <f>Q472*H472</f>
        <v>0.135792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158</v>
      </c>
      <c r="AT472" s="239" t="s">
        <v>193</v>
      </c>
      <c r="AU472" s="239" t="s">
        <v>85</v>
      </c>
      <c r="AY472" s="18" t="s">
        <v>191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83</v>
      </c>
      <c r="BK472" s="240">
        <f>ROUND(I472*H472,2)</f>
        <v>0</v>
      </c>
      <c r="BL472" s="18" t="s">
        <v>158</v>
      </c>
      <c r="BM472" s="239" t="s">
        <v>1342</v>
      </c>
    </row>
    <row r="473" s="13" customFormat="1">
      <c r="A473" s="13"/>
      <c r="B473" s="241"/>
      <c r="C473" s="242"/>
      <c r="D473" s="243" t="s">
        <v>199</v>
      </c>
      <c r="E473" s="244" t="s">
        <v>1</v>
      </c>
      <c r="F473" s="245" t="s">
        <v>200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199</v>
      </c>
      <c r="AU473" s="251" t="s">
        <v>85</v>
      </c>
      <c r="AV473" s="13" t="s">
        <v>83</v>
      </c>
      <c r="AW473" s="13" t="s">
        <v>32</v>
      </c>
      <c r="AX473" s="13" t="s">
        <v>76</v>
      </c>
      <c r="AY473" s="251" t="s">
        <v>191</v>
      </c>
    </row>
    <row r="474" s="14" customFormat="1">
      <c r="A474" s="14"/>
      <c r="B474" s="252"/>
      <c r="C474" s="253"/>
      <c r="D474" s="243" t="s">
        <v>199</v>
      </c>
      <c r="E474" s="254" t="s">
        <v>1</v>
      </c>
      <c r="F474" s="255" t="s">
        <v>1343</v>
      </c>
      <c r="G474" s="253"/>
      <c r="H474" s="256">
        <v>29.52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199</v>
      </c>
      <c r="AU474" s="262" t="s">
        <v>85</v>
      </c>
      <c r="AV474" s="14" t="s">
        <v>85</v>
      </c>
      <c r="AW474" s="14" t="s">
        <v>32</v>
      </c>
      <c r="AX474" s="14" t="s">
        <v>83</v>
      </c>
      <c r="AY474" s="262" t="s">
        <v>191</v>
      </c>
    </row>
    <row r="475" s="2" customFormat="1" ht="24.15" customHeight="1">
      <c r="A475" s="39"/>
      <c r="B475" s="40"/>
      <c r="C475" s="228" t="s">
        <v>743</v>
      </c>
      <c r="D475" s="228" t="s">
        <v>193</v>
      </c>
      <c r="E475" s="229" t="s">
        <v>1344</v>
      </c>
      <c r="F475" s="230" t="s">
        <v>1345</v>
      </c>
      <c r="G475" s="231" t="s">
        <v>196</v>
      </c>
      <c r="H475" s="232">
        <v>29.52</v>
      </c>
      <c r="I475" s="233"/>
      <c r="J475" s="234">
        <f>ROUND(I475*H475,2)</f>
        <v>0</v>
      </c>
      <c r="K475" s="230" t="s">
        <v>197</v>
      </c>
      <c r="L475" s="45"/>
      <c r="M475" s="235" t="s">
        <v>1</v>
      </c>
      <c r="N475" s="236" t="s">
        <v>41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158</v>
      </c>
      <c r="AT475" s="239" t="s">
        <v>193</v>
      </c>
      <c r="AU475" s="239" t="s">
        <v>85</v>
      </c>
      <c r="AY475" s="18" t="s">
        <v>191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83</v>
      </c>
      <c r="BK475" s="240">
        <f>ROUND(I475*H475,2)</f>
        <v>0</v>
      </c>
      <c r="BL475" s="18" t="s">
        <v>158</v>
      </c>
      <c r="BM475" s="239" t="s">
        <v>1346</v>
      </c>
    </row>
    <row r="476" s="13" customFormat="1">
      <c r="A476" s="13"/>
      <c r="B476" s="241"/>
      <c r="C476" s="242"/>
      <c r="D476" s="243" t="s">
        <v>199</v>
      </c>
      <c r="E476" s="244" t="s">
        <v>1</v>
      </c>
      <c r="F476" s="245" t="s">
        <v>200</v>
      </c>
      <c r="G476" s="242"/>
      <c r="H476" s="244" t="s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199</v>
      </c>
      <c r="AU476" s="251" t="s">
        <v>85</v>
      </c>
      <c r="AV476" s="13" t="s">
        <v>83</v>
      </c>
      <c r="AW476" s="13" t="s">
        <v>32</v>
      </c>
      <c r="AX476" s="13" t="s">
        <v>76</v>
      </c>
      <c r="AY476" s="251" t="s">
        <v>191</v>
      </c>
    </row>
    <row r="477" s="14" customFormat="1">
      <c r="A477" s="14"/>
      <c r="B477" s="252"/>
      <c r="C477" s="253"/>
      <c r="D477" s="243" t="s">
        <v>199</v>
      </c>
      <c r="E477" s="254" t="s">
        <v>1</v>
      </c>
      <c r="F477" s="255" t="s">
        <v>1343</v>
      </c>
      <c r="G477" s="253"/>
      <c r="H477" s="256">
        <v>29.52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199</v>
      </c>
      <c r="AU477" s="262" t="s">
        <v>85</v>
      </c>
      <c r="AV477" s="14" t="s">
        <v>85</v>
      </c>
      <c r="AW477" s="14" t="s">
        <v>32</v>
      </c>
      <c r="AX477" s="14" t="s">
        <v>83</v>
      </c>
      <c r="AY477" s="262" t="s">
        <v>191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234</v>
      </c>
      <c r="F478" s="226" t="s">
        <v>950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SUM(P479:P509)</f>
        <v>0</v>
      </c>
      <c r="Q478" s="220"/>
      <c r="R478" s="221">
        <f>SUM(R479:R509)</f>
        <v>7.5725800000000003</v>
      </c>
      <c r="S478" s="220"/>
      <c r="T478" s="222">
        <f>SUM(T479:T509)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83</v>
      </c>
      <c r="AT478" s="224" t="s">
        <v>75</v>
      </c>
      <c r="AU478" s="224" t="s">
        <v>83</v>
      </c>
      <c r="AY478" s="223" t="s">
        <v>191</v>
      </c>
      <c r="BK478" s="225">
        <f>SUM(BK479:BK509)</f>
        <v>0</v>
      </c>
    </row>
    <row r="479" s="2" customFormat="1" ht="24.15" customHeight="1">
      <c r="A479" s="39"/>
      <c r="B479" s="40"/>
      <c r="C479" s="228" t="s">
        <v>748</v>
      </c>
      <c r="D479" s="228" t="s">
        <v>193</v>
      </c>
      <c r="E479" s="229" t="s">
        <v>952</v>
      </c>
      <c r="F479" s="230" t="s">
        <v>953</v>
      </c>
      <c r="G479" s="231" t="s">
        <v>213</v>
      </c>
      <c r="H479" s="232">
        <v>34</v>
      </c>
      <c r="I479" s="233"/>
      <c r="J479" s="234">
        <f>ROUND(I479*H479,2)</f>
        <v>0</v>
      </c>
      <c r="K479" s="230" t="s">
        <v>197</v>
      </c>
      <c r="L479" s="45"/>
      <c r="M479" s="235" t="s">
        <v>1</v>
      </c>
      <c r="N479" s="236" t="s">
        <v>41</v>
      </c>
      <c r="O479" s="92"/>
      <c r="P479" s="237">
        <f>O479*H479</f>
        <v>0</v>
      </c>
      <c r="Q479" s="237">
        <v>0.071900000000000006</v>
      </c>
      <c r="R479" s="237">
        <f>Q479*H479</f>
        <v>2.4446000000000003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158</v>
      </c>
      <c r="AT479" s="239" t="s">
        <v>193</v>
      </c>
      <c r="AU479" s="239" t="s">
        <v>85</v>
      </c>
      <c r="AY479" s="18" t="s">
        <v>191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158</v>
      </c>
      <c r="BM479" s="239" t="s">
        <v>1347</v>
      </c>
    </row>
    <row r="480" s="13" customFormat="1">
      <c r="A480" s="13"/>
      <c r="B480" s="241"/>
      <c r="C480" s="242"/>
      <c r="D480" s="243" t="s">
        <v>199</v>
      </c>
      <c r="E480" s="244" t="s">
        <v>1</v>
      </c>
      <c r="F480" s="245" t="s">
        <v>200</v>
      </c>
      <c r="G480" s="242"/>
      <c r="H480" s="244" t="s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199</v>
      </c>
      <c r="AU480" s="251" t="s">
        <v>85</v>
      </c>
      <c r="AV480" s="13" t="s">
        <v>83</v>
      </c>
      <c r="AW480" s="13" t="s">
        <v>32</v>
      </c>
      <c r="AX480" s="13" t="s">
        <v>76</v>
      </c>
      <c r="AY480" s="251" t="s">
        <v>191</v>
      </c>
    </row>
    <row r="481" s="14" customFormat="1">
      <c r="A481" s="14"/>
      <c r="B481" s="252"/>
      <c r="C481" s="253"/>
      <c r="D481" s="243" t="s">
        <v>199</v>
      </c>
      <c r="E481" s="254" t="s">
        <v>1</v>
      </c>
      <c r="F481" s="255" t="s">
        <v>1126</v>
      </c>
      <c r="G481" s="253"/>
      <c r="H481" s="256">
        <v>34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199</v>
      </c>
      <c r="AU481" s="262" t="s">
        <v>85</v>
      </c>
      <c r="AV481" s="14" t="s">
        <v>85</v>
      </c>
      <c r="AW481" s="14" t="s">
        <v>32</v>
      </c>
      <c r="AX481" s="14" t="s">
        <v>83</v>
      </c>
      <c r="AY481" s="262" t="s">
        <v>191</v>
      </c>
    </row>
    <row r="482" s="2" customFormat="1" ht="16.5" customHeight="1">
      <c r="A482" s="39"/>
      <c r="B482" s="40"/>
      <c r="C482" s="285" t="s">
        <v>753</v>
      </c>
      <c r="D482" s="285" t="s">
        <v>448</v>
      </c>
      <c r="E482" s="286" t="s">
        <v>956</v>
      </c>
      <c r="F482" s="287" t="s">
        <v>957</v>
      </c>
      <c r="G482" s="288" t="s">
        <v>196</v>
      </c>
      <c r="H482" s="289">
        <v>0.69399999999999995</v>
      </c>
      <c r="I482" s="290"/>
      <c r="J482" s="291">
        <f>ROUND(I482*H482,2)</f>
        <v>0</v>
      </c>
      <c r="K482" s="287" t="s">
        <v>197</v>
      </c>
      <c r="L482" s="292"/>
      <c r="M482" s="293" t="s">
        <v>1</v>
      </c>
      <c r="N482" s="294" t="s">
        <v>41</v>
      </c>
      <c r="O482" s="92"/>
      <c r="P482" s="237">
        <f>O482*H482</f>
        <v>0</v>
      </c>
      <c r="Q482" s="237">
        <v>0.222</v>
      </c>
      <c r="R482" s="237">
        <f>Q482*H482</f>
        <v>0.15406799999999998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119</v>
      </c>
      <c r="AT482" s="239" t="s">
        <v>448</v>
      </c>
      <c r="AU482" s="239" t="s">
        <v>85</v>
      </c>
      <c r="AY482" s="18" t="s">
        <v>191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83</v>
      </c>
      <c r="BK482" s="240">
        <f>ROUND(I482*H482,2)</f>
        <v>0</v>
      </c>
      <c r="BL482" s="18" t="s">
        <v>158</v>
      </c>
      <c r="BM482" s="239" t="s">
        <v>1348</v>
      </c>
    </row>
    <row r="483" s="13" customFormat="1">
      <c r="A483" s="13"/>
      <c r="B483" s="241"/>
      <c r="C483" s="242"/>
      <c r="D483" s="243" t="s">
        <v>199</v>
      </c>
      <c r="E483" s="244" t="s">
        <v>1</v>
      </c>
      <c r="F483" s="245" t="s">
        <v>200</v>
      </c>
      <c r="G483" s="242"/>
      <c r="H483" s="244" t="s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199</v>
      </c>
      <c r="AU483" s="251" t="s">
        <v>85</v>
      </c>
      <c r="AV483" s="13" t="s">
        <v>83</v>
      </c>
      <c r="AW483" s="13" t="s">
        <v>32</v>
      </c>
      <c r="AX483" s="13" t="s">
        <v>76</v>
      </c>
      <c r="AY483" s="251" t="s">
        <v>191</v>
      </c>
    </row>
    <row r="484" s="14" customFormat="1">
      <c r="A484" s="14"/>
      <c r="B484" s="252"/>
      <c r="C484" s="253"/>
      <c r="D484" s="243" t="s">
        <v>199</v>
      </c>
      <c r="E484" s="254" t="s">
        <v>1</v>
      </c>
      <c r="F484" s="255" t="s">
        <v>1349</v>
      </c>
      <c r="G484" s="253"/>
      <c r="H484" s="256">
        <v>0.69399999999999995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2" t="s">
        <v>199</v>
      </c>
      <c r="AU484" s="262" t="s">
        <v>85</v>
      </c>
      <c r="AV484" s="14" t="s">
        <v>85</v>
      </c>
      <c r="AW484" s="14" t="s">
        <v>32</v>
      </c>
      <c r="AX484" s="14" t="s">
        <v>83</v>
      </c>
      <c r="AY484" s="262" t="s">
        <v>191</v>
      </c>
    </row>
    <row r="485" s="2" customFormat="1" ht="33" customHeight="1">
      <c r="A485" s="39"/>
      <c r="B485" s="40"/>
      <c r="C485" s="228" t="s">
        <v>757</v>
      </c>
      <c r="D485" s="228" t="s">
        <v>193</v>
      </c>
      <c r="E485" s="229" t="s">
        <v>962</v>
      </c>
      <c r="F485" s="230" t="s">
        <v>963</v>
      </c>
      <c r="G485" s="231" t="s">
        <v>213</v>
      </c>
      <c r="H485" s="232">
        <v>2</v>
      </c>
      <c r="I485" s="233"/>
      <c r="J485" s="234">
        <f>ROUND(I485*H485,2)</f>
        <v>0</v>
      </c>
      <c r="K485" s="230" t="s">
        <v>197</v>
      </c>
      <c r="L485" s="45"/>
      <c r="M485" s="235" t="s">
        <v>1</v>
      </c>
      <c r="N485" s="236" t="s">
        <v>41</v>
      </c>
      <c r="O485" s="92"/>
      <c r="P485" s="237">
        <f>O485*H485</f>
        <v>0</v>
      </c>
      <c r="Q485" s="237">
        <v>0.095990000000000006</v>
      </c>
      <c r="R485" s="237">
        <f>Q485*H485</f>
        <v>0.19198000000000001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158</v>
      </c>
      <c r="AT485" s="239" t="s">
        <v>193</v>
      </c>
      <c r="AU485" s="239" t="s">
        <v>85</v>
      </c>
      <c r="AY485" s="18" t="s">
        <v>191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83</v>
      </c>
      <c r="BK485" s="240">
        <f>ROUND(I485*H485,2)</f>
        <v>0</v>
      </c>
      <c r="BL485" s="18" t="s">
        <v>158</v>
      </c>
      <c r="BM485" s="239" t="s">
        <v>1350</v>
      </c>
    </row>
    <row r="486" s="13" customFormat="1">
      <c r="A486" s="13"/>
      <c r="B486" s="241"/>
      <c r="C486" s="242"/>
      <c r="D486" s="243" t="s">
        <v>199</v>
      </c>
      <c r="E486" s="244" t="s">
        <v>1</v>
      </c>
      <c r="F486" s="245" t="s">
        <v>200</v>
      </c>
      <c r="G486" s="242"/>
      <c r="H486" s="244" t="s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199</v>
      </c>
      <c r="AU486" s="251" t="s">
        <v>85</v>
      </c>
      <c r="AV486" s="13" t="s">
        <v>83</v>
      </c>
      <c r="AW486" s="13" t="s">
        <v>32</v>
      </c>
      <c r="AX486" s="13" t="s">
        <v>76</v>
      </c>
      <c r="AY486" s="251" t="s">
        <v>191</v>
      </c>
    </row>
    <row r="487" s="14" customFormat="1">
      <c r="A487" s="14"/>
      <c r="B487" s="252"/>
      <c r="C487" s="253"/>
      <c r="D487" s="243" t="s">
        <v>199</v>
      </c>
      <c r="E487" s="254" t="s">
        <v>1</v>
      </c>
      <c r="F487" s="255" t="s">
        <v>215</v>
      </c>
      <c r="G487" s="253"/>
      <c r="H487" s="256">
        <v>2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199</v>
      </c>
      <c r="AU487" s="262" t="s">
        <v>85</v>
      </c>
      <c r="AV487" s="14" t="s">
        <v>85</v>
      </c>
      <c r="AW487" s="14" t="s">
        <v>32</v>
      </c>
      <c r="AX487" s="14" t="s">
        <v>83</v>
      </c>
      <c r="AY487" s="262" t="s">
        <v>191</v>
      </c>
    </row>
    <row r="488" s="2" customFormat="1" ht="24.15" customHeight="1">
      <c r="A488" s="39"/>
      <c r="B488" s="40"/>
      <c r="C488" s="228" t="s">
        <v>761</v>
      </c>
      <c r="D488" s="228" t="s">
        <v>193</v>
      </c>
      <c r="E488" s="229" t="s">
        <v>966</v>
      </c>
      <c r="F488" s="230" t="s">
        <v>967</v>
      </c>
      <c r="G488" s="231" t="s">
        <v>213</v>
      </c>
      <c r="H488" s="232">
        <v>34</v>
      </c>
      <c r="I488" s="233"/>
      <c r="J488" s="234">
        <f>ROUND(I488*H488,2)</f>
        <v>0</v>
      </c>
      <c r="K488" s="230" t="s">
        <v>197</v>
      </c>
      <c r="L488" s="45"/>
      <c r="M488" s="235" t="s">
        <v>1</v>
      </c>
      <c r="N488" s="236" t="s">
        <v>41</v>
      </c>
      <c r="O488" s="92"/>
      <c r="P488" s="237">
        <f>O488*H488</f>
        <v>0</v>
      </c>
      <c r="Q488" s="237">
        <v>0.13944999999999999</v>
      </c>
      <c r="R488" s="237">
        <f>Q488*H488</f>
        <v>4.7412999999999998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158</v>
      </c>
      <c r="AT488" s="239" t="s">
        <v>193</v>
      </c>
      <c r="AU488" s="239" t="s">
        <v>85</v>
      </c>
      <c r="AY488" s="18" t="s">
        <v>191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158</v>
      </c>
      <c r="BM488" s="239" t="s">
        <v>1351</v>
      </c>
    </row>
    <row r="489" s="13" customFormat="1">
      <c r="A489" s="13"/>
      <c r="B489" s="241"/>
      <c r="C489" s="242"/>
      <c r="D489" s="243" t="s">
        <v>199</v>
      </c>
      <c r="E489" s="244" t="s">
        <v>1</v>
      </c>
      <c r="F489" s="245" t="s">
        <v>200</v>
      </c>
      <c r="G489" s="242"/>
      <c r="H489" s="244" t="s">
        <v>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199</v>
      </c>
      <c r="AU489" s="251" t="s">
        <v>85</v>
      </c>
      <c r="AV489" s="13" t="s">
        <v>83</v>
      </c>
      <c r="AW489" s="13" t="s">
        <v>32</v>
      </c>
      <c r="AX489" s="13" t="s">
        <v>76</v>
      </c>
      <c r="AY489" s="251" t="s">
        <v>191</v>
      </c>
    </row>
    <row r="490" s="14" customFormat="1">
      <c r="A490" s="14"/>
      <c r="B490" s="252"/>
      <c r="C490" s="253"/>
      <c r="D490" s="243" t="s">
        <v>199</v>
      </c>
      <c r="E490" s="254" t="s">
        <v>1</v>
      </c>
      <c r="F490" s="255" t="s">
        <v>1122</v>
      </c>
      <c r="G490" s="253"/>
      <c r="H490" s="256">
        <v>34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199</v>
      </c>
      <c r="AU490" s="262" t="s">
        <v>85</v>
      </c>
      <c r="AV490" s="14" t="s">
        <v>85</v>
      </c>
      <c r="AW490" s="14" t="s">
        <v>32</v>
      </c>
      <c r="AX490" s="14" t="s">
        <v>83</v>
      </c>
      <c r="AY490" s="262" t="s">
        <v>191</v>
      </c>
    </row>
    <row r="491" s="2" customFormat="1" ht="24.15" customHeight="1">
      <c r="A491" s="39"/>
      <c r="B491" s="40"/>
      <c r="C491" s="228" t="s">
        <v>765</v>
      </c>
      <c r="D491" s="228" t="s">
        <v>193</v>
      </c>
      <c r="E491" s="229" t="s">
        <v>970</v>
      </c>
      <c r="F491" s="230" t="s">
        <v>971</v>
      </c>
      <c r="G491" s="231" t="s">
        <v>213</v>
      </c>
      <c r="H491" s="232">
        <v>369.19999999999999</v>
      </c>
      <c r="I491" s="233"/>
      <c r="J491" s="234">
        <f>ROUND(I491*H491,2)</f>
        <v>0</v>
      </c>
      <c r="K491" s="230" t="s">
        <v>197</v>
      </c>
      <c r="L491" s="45"/>
      <c r="M491" s="235" t="s">
        <v>1</v>
      </c>
      <c r="N491" s="236" t="s">
        <v>41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158</v>
      </c>
      <c r="AT491" s="239" t="s">
        <v>193</v>
      </c>
      <c r="AU491" s="239" t="s">
        <v>85</v>
      </c>
      <c r="AY491" s="18" t="s">
        <v>191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83</v>
      </c>
      <c r="BK491" s="240">
        <f>ROUND(I491*H491,2)</f>
        <v>0</v>
      </c>
      <c r="BL491" s="18" t="s">
        <v>158</v>
      </c>
      <c r="BM491" s="239" t="s">
        <v>1352</v>
      </c>
    </row>
    <row r="492" s="13" customFormat="1">
      <c r="A492" s="13"/>
      <c r="B492" s="241"/>
      <c r="C492" s="242"/>
      <c r="D492" s="243" t="s">
        <v>199</v>
      </c>
      <c r="E492" s="244" t="s">
        <v>1</v>
      </c>
      <c r="F492" s="245" t="s">
        <v>530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199</v>
      </c>
      <c r="AU492" s="251" t="s">
        <v>85</v>
      </c>
      <c r="AV492" s="13" t="s">
        <v>83</v>
      </c>
      <c r="AW492" s="13" t="s">
        <v>32</v>
      </c>
      <c r="AX492" s="13" t="s">
        <v>76</v>
      </c>
      <c r="AY492" s="251" t="s">
        <v>191</v>
      </c>
    </row>
    <row r="493" s="14" customFormat="1">
      <c r="A493" s="14"/>
      <c r="B493" s="252"/>
      <c r="C493" s="253"/>
      <c r="D493" s="243" t="s">
        <v>199</v>
      </c>
      <c r="E493" s="254" t="s">
        <v>1</v>
      </c>
      <c r="F493" s="255" t="s">
        <v>1353</v>
      </c>
      <c r="G493" s="253"/>
      <c r="H493" s="256">
        <v>252.19999999999999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199</v>
      </c>
      <c r="AU493" s="262" t="s">
        <v>85</v>
      </c>
      <c r="AV493" s="14" t="s">
        <v>85</v>
      </c>
      <c r="AW493" s="14" t="s">
        <v>32</v>
      </c>
      <c r="AX493" s="14" t="s">
        <v>76</v>
      </c>
      <c r="AY493" s="262" t="s">
        <v>191</v>
      </c>
    </row>
    <row r="494" s="14" customFormat="1">
      <c r="A494" s="14"/>
      <c r="B494" s="252"/>
      <c r="C494" s="253"/>
      <c r="D494" s="243" t="s">
        <v>199</v>
      </c>
      <c r="E494" s="254" t="s">
        <v>1</v>
      </c>
      <c r="F494" s="255" t="s">
        <v>1354</v>
      </c>
      <c r="G494" s="253"/>
      <c r="H494" s="256">
        <v>117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199</v>
      </c>
      <c r="AU494" s="262" t="s">
        <v>85</v>
      </c>
      <c r="AV494" s="14" t="s">
        <v>85</v>
      </c>
      <c r="AW494" s="14" t="s">
        <v>32</v>
      </c>
      <c r="AX494" s="14" t="s">
        <v>76</v>
      </c>
      <c r="AY494" s="262" t="s">
        <v>191</v>
      </c>
    </row>
    <row r="495" s="15" customFormat="1">
      <c r="A495" s="15"/>
      <c r="B495" s="263"/>
      <c r="C495" s="264"/>
      <c r="D495" s="243" t="s">
        <v>199</v>
      </c>
      <c r="E495" s="265" t="s">
        <v>129</v>
      </c>
      <c r="F495" s="266" t="s">
        <v>145</v>
      </c>
      <c r="G495" s="264"/>
      <c r="H495" s="267">
        <v>369.19999999999999</v>
      </c>
      <c r="I495" s="268"/>
      <c r="J495" s="264"/>
      <c r="K495" s="264"/>
      <c r="L495" s="269"/>
      <c r="M495" s="270"/>
      <c r="N495" s="271"/>
      <c r="O495" s="271"/>
      <c r="P495" s="271"/>
      <c r="Q495" s="271"/>
      <c r="R495" s="271"/>
      <c r="S495" s="271"/>
      <c r="T495" s="27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3" t="s">
        <v>199</v>
      </c>
      <c r="AU495" s="273" t="s">
        <v>85</v>
      </c>
      <c r="AV495" s="15" t="s">
        <v>158</v>
      </c>
      <c r="AW495" s="15" t="s">
        <v>32</v>
      </c>
      <c r="AX495" s="15" t="s">
        <v>83</v>
      </c>
      <c r="AY495" s="273" t="s">
        <v>191</v>
      </c>
    </row>
    <row r="496" s="2" customFormat="1" ht="24.15" customHeight="1">
      <c r="A496" s="39"/>
      <c r="B496" s="40"/>
      <c r="C496" s="228" t="s">
        <v>769</v>
      </c>
      <c r="D496" s="228" t="s">
        <v>193</v>
      </c>
      <c r="E496" s="229" t="s">
        <v>976</v>
      </c>
      <c r="F496" s="230" t="s">
        <v>977</v>
      </c>
      <c r="G496" s="231" t="s">
        <v>213</v>
      </c>
      <c r="H496" s="232">
        <v>369.19999999999999</v>
      </c>
      <c r="I496" s="233"/>
      <c r="J496" s="234">
        <f>ROUND(I496*H496,2)</f>
        <v>0</v>
      </c>
      <c r="K496" s="230" t="s">
        <v>197</v>
      </c>
      <c r="L496" s="45"/>
      <c r="M496" s="235" t="s">
        <v>1</v>
      </c>
      <c r="N496" s="236" t="s">
        <v>41</v>
      </c>
      <c r="O496" s="92"/>
      <c r="P496" s="237">
        <f>O496*H496</f>
        <v>0</v>
      </c>
      <c r="Q496" s="237">
        <v>0.00011</v>
      </c>
      <c r="R496" s="237">
        <f>Q496*H496</f>
        <v>0.040612000000000002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158</v>
      </c>
      <c r="AT496" s="239" t="s">
        <v>193</v>
      </c>
      <c r="AU496" s="239" t="s">
        <v>85</v>
      </c>
      <c r="AY496" s="18" t="s">
        <v>191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83</v>
      </c>
      <c r="BK496" s="240">
        <f>ROUND(I496*H496,2)</f>
        <v>0</v>
      </c>
      <c r="BL496" s="18" t="s">
        <v>158</v>
      </c>
      <c r="BM496" s="239" t="s">
        <v>1355</v>
      </c>
    </row>
    <row r="497" s="14" customFormat="1">
      <c r="A497" s="14"/>
      <c r="B497" s="252"/>
      <c r="C497" s="253"/>
      <c r="D497" s="243" t="s">
        <v>199</v>
      </c>
      <c r="E497" s="254" t="s">
        <v>1</v>
      </c>
      <c r="F497" s="255" t="s">
        <v>129</v>
      </c>
      <c r="G497" s="253"/>
      <c r="H497" s="256">
        <v>369.19999999999999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199</v>
      </c>
      <c r="AU497" s="262" t="s">
        <v>85</v>
      </c>
      <c r="AV497" s="14" t="s">
        <v>85</v>
      </c>
      <c r="AW497" s="14" t="s">
        <v>32</v>
      </c>
      <c r="AX497" s="14" t="s">
        <v>83</v>
      </c>
      <c r="AY497" s="262" t="s">
        <v>191</v>
      </c>
    </row>
    <row r="498" s="2" customFormat="1" ht="16.5" customHeight="1">
      <c r="A498" s="39"/>
      <c r="B498" s="40"/>
      <c r="C498" s="228" t="s">
        <v>773</v>
      </c>
      <c r="D498" s="228" t="s">
        <v>193</v>
      </c>
      <c r="E498" s="229" t="s">
        <v>980</v>
      </c>
      <c r="F498" s="230" t="s">
        <v>981</v>
      </c>
      <c r="G498" s="231" t="s">
        <v>213</v>
      </c>
      <c r="H498" s="232">
        <v>181.19999999999999</v>
      </c>
      <c r="I498" s="233"/>
      <c r="J498" s="234">
        <f>ROUND(I498*H498,2)</f>
        <v>0</v>
      </c>
      <c r="K498" s="230" t="s">
        <v>197</v>
      </c>
      <c r="L498" s="45"/>
      <c r="M498" s="235" t="s">
        <v>1</v>
      </c>
      <c r="N498" s="236" t="s">
        <v>41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158</v>
      </c>
      <c r="AT498" s="239" t="s">
        <v>193</v>
      </c>
      <c r="AU498" s="239" t="s">
        <v>85</v>
      </c>
      <c r="AY498" s="18" t="s">
        <v>191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83</v>
      </c>
      <c r="BK498" s="240">
        <f>ROUND(I498*H498,2)</f>
        <v>0</v>
      </c>
      <c r="BL498" s="18" t="s">
        <v>158</v>
      </c>
      <c r="BM498" s="239" t="s">
        <v>1356</v>
      </c>
    </row>
    <row r="499" s="13" customFormat="1">
      <c r="A499" s="13"/>
      <c r="B499" s="241"/>
      <c r="C499" s="242"/>
      <c r="D499" s="243" t="s">
        <v>199</v>
      </c>
      <c r="E499" s="244" t="s">
        <v>1</v>
      </c>
      <c r="F499" s="245" t="s">
        <v>473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199</v>
      </c>
      <c r="AU499" s="251" t="s">
        <v>85</v>
      </c>
      <c r="AV499" s="13" t="s">
        <v>83</v>
      </c>
      <c r="AW499" s="13" t="s">
        <v>32</v>
      </c>
      <c r="AX499" s="13" t="s">
        <v>76</v>
      </c>
      <c r="AY499" s="251" t="s">
        <v>191</v>
      </c>
    </row>
    <row r="500" s="14" customFormat="1">
      <c r="A500" s="14"/>
      <c r="B500" s="252"/>
      <c r="C500" s="253"/>
      <c r="D500" s="243" t="s">
        <v>199</v>
      </c>
      <c r="E500" s="254" t="s">
        <v>1</v>
      </c>
      <c r="F500" s="255" t="s">
        <v>1357</v>
      </c>
      <c r="G500" s="253"/>
      <c r="H500" s="256">
        <v>181.19999999999999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199</v>
      </c>
      <c r="AU500" s="262" t="s">
        <v>85</v>
      </c>
      <c r="AV500" s="14" t="s">
        <v>85</v>
      </c>
      <c r="AW500" s="14" t="s">
        <v>32</v>
      </c>
      <c r="AX500" s="14" t="s">
        <v>83</v>
      </c>
      <c r="AY500" s="262" t="s">
        <v>191</v>
      </c>
    </row>
    <row r="501" s="2" customFormat="1" ht="24.15" customHeight="1">
      <c r="A501" s="39"/>
      <c r="B501" s="40"/>
      <c r="C501" s="228" t="s">
        <v>777</v>
      </c>
      <c r="D501" s="228" t="s">
        <v>193</v>
      </c>
      <c r="E501" s="229" t="s">
        <v>1358</v>
      </c>
      <c r="F501" s="230" t="s">
        <v>1359</v>
      </c>
      <c r="G501" s="231" t="s">
        <v>213</v>
      </c>
      <c r="H501" s="232">
        <v>1</v>
      </c>
      <c r="I501" s="233"/>
      <c r="J501" s="234">
        <f>ROUND(I501*H501,2)</f>
        <v>0</v>
      </c>
      <c r="K501" s="230" t="s">
        <v>197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2.0000000000000002E-05</v>
      </c>
      <c r="R501" s="237">
        <f>Q501*H501</f>
        <v>2.0000000000000002E-05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158</v>
      </c>
      <c r="AT501" s="239" t="s">
        <v>193</v>
      </c>
      <c r="AU501" s="239" t="s">
        <v>85</v>
      </c>
      <c r="AY501" s="18" t="s">
        <v>191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83</v>
      </c>
      <c r="BK501" s="240">
        <f>ROUND(I501*H501,2)</f>
        <v>0</v>
      </c>
      <c r="BL501" s="18" t="s">
        <v>158</v>
      </c>
      <c r="BM501" s="239" t="s">
        <v>1360</v>
      </c>
    </row>
    <row r="502" s="13" customFormat="1">
      <c r="A502" s="13"/>
      <c r="B502" s="241"/>
      <c r="C502" s="242"/>
      <c r="D502" s="243" t="s">
        <v>199</v>
      </c>
      <c r="E502" s="244" t="s">
        <v>1</v>
      </c>
      <c r="F502" s="245" t="s">
        <v>200</v>
      </c>
      <c r="G502" s="242"/>
      <c r="H502" s="244" t="s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199</v>
      </c>
      <c r="AU502" s="251" t="s">
        <v>85</v>
      </c>
      <c r="AV502" s="13" t="s">
        <v>83</v>
      </c>
      <c r="AW502" s="13" t="s">
        <v>32</v>
      </c>
      <c r="AX502" s="13" t="s">
        <v>76</v>
      </c>
      <c r="AY502" s="251" t="s">
        <v>191</v>
      </c>
    </row>
    <row r="503" s="14" customFormat="1">
      <c r="A503" s="14"/>
      <c r="B503" s="252"/>
      <c r="C503" s="253"/>
      <c r="D503" s="243" t="s">
        <v>199</v>
      </c>
      <c r="E503" s="254" t="s">
        <v>1</v>
      </c>
      <c r="F503" s="255" t="s">
        <v>1361</v>
      </c>
      <c r="G503" s="253"/>
      <c r="H503" s="256">
        <v>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199</v>
      </c>
      <c r="AU503" s="262" t="s">
        <v>85</v>
      </c>
      <c r="AV503" s="14" t="s">
        <v>85</v>
      </c>
      <c r="AW503" s="14" t="s">
        <v>32</v>
      </c>
      <c r="AX503" s="14" t="s">
        <v>83</v>
      </c>
      <c r="AY503" s="262" t="s">
        <v>191</v>
      </c>
    </row>
    <row r="504" s="2" customFormat="1" ht="24.15" customHeight="1">
      <c r="A504" s="39"/>
      <c r="B504" s="40"/>
      <c r="C504" s="228" t="s">
        <v>781</v>
      </c>
      <c r="D504" s="228" t="s">
        <v>193</v>
      </c>
      <c r="E504" s="229" t="s">
        <v>996</v>
      </c>
      <c r="F504" s="230" t="s">
        <v>997</v>
      </c>
      <c r="G504" s="231" t="s">
        <v>213</v>
      </c>
      <c r="H504" s="232">
        <v>2</v>
      </c>
      <c r="I504" s="233"/>
      <c r="J504" s="234">
        <f>ROUND(I504*H504,2)</f>
        <v>0</v>
      </c>
      <c r="K504" s="230" t="s">
        <v>197</v>
      </c>
      <c r="L504" s="45"/>
      <c r="M504" s="235" t="s">
        <v>1</v>
      </c>
      <c r="N504" s="236" t="s">
        <v>41</v>
      </c>
      <c r="O504" s="92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158</v>
      </c>
      <c r="AT504" s="239" t="s">
        <v>193</v>
      </c>
      <c r="AU504" s="239" t="s">
        <v>85</v>
      </c>
      <c r="AY504" s="18" t="s">
        <v>191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83</v>
      </c>
      <c r="BK504" s="240">
        <f>ROUND(I504*H504,2)</f>
        <v>0</v>
      </c>
      <c r="BL504" s="18" t="s">
        <v>158</v>
      </c>
      <c r="BM504" s="239" t="s">
        <v>1362</v>
      </c>
    </row>
    <row r="505" s="13" customFormat="1">
      <c r="A505" s="13"/>
      <c r="B505" s="241"/>
      <c r="C505" s="242"/>
      <c r="D505" s="243" t="s">
        <v>199</v>
      </c>
      <c r="E505" s="244" t="s">
        <v>1</v>
      </c>
      <c r="F505" s="245" t="s">
        <v>200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199</v>
      </c>
      <c r="AU505" s="251" t="s">
        <v>85</v>
      </c>
      <c r="AV505" s="13" t="s">
        <v>83</v>
      </c>
      <c r="AW505" s="13" t="s">
        <v>32</v>
      </c>
      <c r="AX505" s="13" t="s">
        <v>76</v>
      </c>
      <c r="AY505" s="251" t="s">
        <v>191</v>
      </c>
    </row>
    <row r="506" s="14" customFormat="1">
      <c r="A506" s="14"/>
      <c r="B506" s="252"/>
      <c r="C506" s="253"/>
      <c r="D506" s="243" t="s">
        <v>199</v>
      </c>
      <c r="E506" s="254" t="s">
        <v>1</v>
      </c>
      <c r="F506" s="255" t="s">
        <v>215</v>
      </c>
      <c r="G506" s="253"/>
      <c r="H506" s="256">
        <v>2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199</v>
      </c>
      <c r="AU506" s="262" t="s">
        <v>85</v>
      </c>
      <c r="AV506" s="14" t="s">
        <v>85</v>
      </c>
      <c r="AW506" s="14" t="s">
        <v>32</v>
      </c>
      <c r="AX506" s="14" t="s">
        <v>83</v>
      </c>
      <c r="AY506" s="262" t="s">
        <v>191</v>
      </c>
    </row>
    <row r="507" s="2" customFormat="1" ht="21.75" customHeight="1">
      <c r="A507" s="39"/>
      <c r="B507" s="40"/>
      <c r="C507" s="228" t="s">
        <v>785</v>
      </c>
      <c r="D507" s="228" t="s">
        <v>193</v>
      </c>
      <c r="E507" s="229" t="s">
        <v>1000</v>
      </c>
      <c r="F507" s="230" t="s">
        <v>1001</v>
      </c>
      <c r="G507" s="231" t="s">
        <v>213</v>
      </c>
      <c r="H507" s="232">
        <v>34</v>
      </c>
      <c r="I507" s="233"/>
      <c r="J507" s="234">
        <f>ROUND(I507*H507,2)</f>
        <v>0</v>
      </c>
      <c r="K507" s="230" t="s">
        <v>197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158</v>
      </c>
      <c r="AT507" s="239" t="s">
        <v>193</v>
      </c>
      <c r="AU507" s="239" t="s">
        <v>85</v>
      </c>
      <c r="AY507" s="18" t="s">
        <v>191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83</v>
      </c>
      <c r="BK507" s="240">
        <f>ROUND(I507*H507,2)</f>
        <v>0</v>
      </c>
      <c r="BL507" s="18" t="s">
        <v>158</v>
      </c>
      <c r="BM507" s="239" t="s">
        <v>1363</v>
      </c>
    </row>
    <row r="508" s="13" customFormat="1">
      <c r="A508" s="13"/>
      <c r="B508" s="241"/>
      <c r="C508" s="242"/>
      <c r="D508" s="243" t="s">
        <v>199</v>
      </c>
      <c r="E508" s="244" t="s">
        <v>1</v>
      </c>
      <c r="F508" s="245" t="s">
        <v>200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199</v>
      </c>
      <c r="AU508" s="251" t="s">
        <v>85</v>
      </c>
      <c r="AV508" s="13" t="s">
        <v>83</v>
      </c>
      <c r="AW508" s="13" t="s">
        <v>32</v>
      </c>
      <c r="AX508" s="13" t="s">
        <v>76</v>
      </c>
      <c r="AY508" s="251" t="s">
        <v>191</v>
      </c>
    </row>
    <row r="509" s="14" customFormat="1">
      <c r="A509" s="14"/>
      <c r="B509" s="252"/>
      <c r="C509" s="253"/>
      <c r="D509" s="243" t="s">
        <v>199</v>
      </c>
      <c r="E509" s="254" t="s">
        <v>1</v>
      </c>
      <c r="F509" s="255" t="s">
        <v>1122</v>
      </c>
      <c r="G509" s="253"/>
      <c r="H509" s="256">
        <v>34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199</v>
      </c>
      <c r="AU509" s="262" t="s">
        <v>85</v>
      </c>
      <c r="AV509" s="14" t="s">
        <v>85</v>
      </c>
      <c r="AW509" s="14" t="s">
        <v>32</v>
      </c>
      <c r="AX509" s="14" t="s">
        <v>83</v>
      </c>
      <c r="AY509" s="262" t="s">
        <v>191</v>
      </c>
    </row>
    <row r="510" s="12" customFormat="1" ht="22.8" customHeight="1">
      <c r="A510" s="12"/>
      <c r="B510" s="212"/>
      <c r="C510" s="213"/>
      <c r="D510" s="214" t="s">
        <v>75</v>
      </c>
      <c r="E510" s="226" t="s">
        <v>734</v>
      </c>
      <c r="F510" s="226" t="s">
        <v>1008</v>
      </c>
      <c r="G510" s="213"/>
      <c r="H510" s="213"/>
      <c r="I510" s="216"/>
      <c r="J510" s="227">
        <f>BK510</f>
        <v>0</v>
      </c>
      <c r="K510" s="213"/>
      <c r="L510" s="218"/>
      <c r="M510" s="219"/>
      <c r="N510" s="220"/>
      <c r="O510" s="220"/>
      <c r="P510" s="221">
        <f>SUM(P511:P512)</f>
        <v>0</v>
      </c>
      <c r="Q510" s="220"/>
      <c r="R510" s="221">
        <f>SUM(R511:R512)</f>
        <v>0</v>
      </c>
      <c r="S510" s="220"/>
      <c r="T510" s="222">
        <f>SUM(T511:T512)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3" t="s">
        <v>83</v>
      </c>
      <c r="AT510" s="224" t="s">
        <v>75</v>
      </c>
      <c r="AU510" s="224" t="s">
        <v>83</v>
      </c>
      <c r="AY510" s="223" t="s">
        <v>191</v>
      </c>
      <c r="BK510" s="225">
        <f>SUM(BK511:BK512)</f>
        <v>0</v>
      </c>
    </row>
    <row r="511" s="2" customFormat="1" ht="24.15" customHeight="1">
      <c r="A511" s="39"/>
      <c r="B511" s="40"/>
      <c r="C511" s="228" t="s">
        <v>789</v>
      </c>
      <c r="D511" s="228" t="s">
        <v>193</v>
      </c>
      <c r="E511" s="229" t="s">
        <v>1010</v>
      </c>
      <c r="F511" s="230" t="s">
        <v>1011</v>
      </c>
      <c r="G511" s="231" t="s">
        <v>420</v>
      </c>
      <c r="H511" s="232">
        <v>31.814</v>
      </c>
      <c r="I511" s="233"/>
      <c r="J511" s="234">
        <f>ROUND(I511*H511,2)</f>
        <v>0</v>
      </c>
      <c r="K511" s="230" t="s">
        <v>197</v>
      </c>
      <c r="L511" s="45"/>
      <c r="M511" s="235" t="s">
        <v>1</v>
      </c>
      <c r="N511" s="236" t="s">
        <v>41</v>
      </c>
      <c r="O511" s="92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158</v>
      </c>
      <c r="AT511" s="239" t="s">
        <v>193</v>
      </c>
      <c r="AU511" s="239" t="s">
        <v>85</v>
      </c>
      <c r="AY511" s="18" t="s">
        <v>191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83</v>
      </c>
      <c r="BK511" s="240">
        <f>ROUND(I511*H511,2)</f>
        <v>0</v>
      </c>
      <c r="BL511" s="18" t="s">
        <v>158</v>
      </c>
      <c r="BM511" s="239" t="s">
        <v>1012</v>
      </c>
    </row>
    <row r="512" s="14" customFormat="1">
      <c r="A512" s="14"/>
      <c r="B512" s="252"/>
      <c r="C512" s="253"/>
      <c r="D512" s="243" t="s">
        <v>199</v>
      </c>
      <c r="E512" s="254" t="s">
        <v>1</v>
      </c>
      <c r="F512" s="255" t="s">
        <v>1364</v>
      </c>
      <c r="G512" s="253"/>
      <c r="H512" s="256">
        <v>31.814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199</v>
      </c>
      <c r="AU512" s="262" t="s">
        <v>85</v>
      </c>
      <c r="AV512" s="14" t="s">
        <v>85</v>
      </c>
      <c r="AW512" s="14" t="s">
        <v>32</v>
      </c>
      <c r="AX512" s="14" t="s">
        <v>83</v>
      </c>
      <c r="AY512" s="262" t="s">
        <v>191</v>
      </c>
    </row>
    <row r="513" s="12" customFormat="1" ht="22.8" customHeight="1">
      <c r="A513" s="12"/>
      <c r="B513" s="212"/>
      <c r="C513" s="213"/>
      <c r="D513" s="214" t="s">
        <v>75</v>
      </c>
      <c r="E513" s="226" t="s">
        <v>1014</v>
      </c>
      <c r="F513" s="226" t="s">
        <v>1015</v>
      </c>
      <c r="G513" s="213"/>
      <c r="H513" s="213"/>
      <c r="I513" s="216"/>
      <c r="J513" s="227">
        <f>BK513</f>
        <v>0</v>
      </c>
      <c r="K513" s="213"/>
      <c r="L513" s="218"/>
      <c r="M513" s="219"/>
      <c r="N513" s="220"/>
      <c r="O513" s="220"/>
      <c r="P513" s="221">
        <f>SUM(P514:P532)</f>
        <v>0</v>
      </c>
      <c r="Q513" s="220"/>
      <c r="R513" s="221">
        <f>SUM(R514:R532)</f>
        <v>0</v>
      </c>
      <c r="S513" s="220"/>
      <c r="T513" s="222">
        <f>SUM(T514:T532)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3" t="s">
        <v>83</v>
      </c>
      <c r="AT513" s="224" t="s">
        <v>75</v>
      </c>
      <c r="AU513" s="224" t="s">
        <v>83</v>
      </c>
      <c r="AY513" s="223" t="s">
        <v>191</v>
      </c>
      <c r="BK513" s="225">
        <f>SUM(BK514:BK532)</f>
        <v>0</v>
      </c>
    </row>
    <row r="514" s="2" customFormat="1" ht="21.75" customHeight="1">
      <c r="A514" s="39"/>
      <c r="B514" s="40"/>
      <c r="C514" s="228" t="s">
        <v>793</v>
      </c>
      <c r="D514" s="228" t="s">
        <v>193</v>
      </c>
      <c r="E514" s="229" t="s">
        <v>1017</v>
      </c>
      <c r="F514" s="230" t="s">
        <v>1018</v>
      </c>
      <c r="G514" s="231" t="s">
        <v>420</v>
      </c>
      <c r="H514" s="232">
        <v>186.946</v>
      </c>
      <c r="I514" s="233"/>
      <c r="J514" s="234">
        <f>ROUND(I514*H514,2)</f>
        <v>0</v>
      </c>
      <c r="K514" s="230" t="s">
        <v>197</v>
      </c>
      <c r="L514" s="45"/>
      <c r="M514" s="235" t="s">
        <v>1</v>
      </c>
      <c r="N514" s="236" t="s">
        <v>41</v>
      </c>
      <c r="O514" s="92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158</v>
      </c>
      <c r="AT514" s="239" t="s">
        <v>193</v>
      </c>
      <c r="AU514" s="239" t="s">
        <v>85</v>
      </c>
      <c r="AY514" s="18" t="s">
        <v>191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83</v>
      </c>
      <c r="BK514" s="240">
        <f>ROUND(I514*H514,2)</f>
        <v>0</v>
      </c>
      <c r="BL514" s="18" t="s">
        <v>158</v>
      </c>
      <c r="BM514" s="239" t="s">
        <v>1365</v>
      </c>
    </row>
    <row r="515" s="14" customFormat="1">
      <c r="A515" s="14"/>
      <c r="B515" s="252"/>
      <c r="C515" s="253"/>
      <c r="D515" s="243" t="s">
        <v>199</v>
      </c>
      <c r="E515" s="254" t="s">
        <v>112</v>
      </c>
      <c r="F515" s="255" t="s">
        <v>1366</v>
      </c>
      <c r="G515" s="253"/>
      <c r="H515" s="256">
        <v>93.472999999999999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199</v>
      </c>
      <c r="AU515" s="262" t="s">
        <v>85</v>
      </c>
      <c r="AV515" s="14" t="s">
        <v>85</v>
      </c>
      <c r="AW515" s="14" t="s">
        <v>32</v>
      </c>
      <c r="AX515" s="14" t="s">
        <v>76</v>
      </c>
      <c r="AY515" s="262" t="s">
        <v>191</v>
      </c>
    </row>
    <row r="516" s="14" customFormat="1">
      <c r="A516" s="14"/>
      <c r="B516" s="252"/>
      <c r="C516" s="253"/>
      <c r="D516" s="243" t="s">
        <v>199</v>
      </c>
      <c r="E516" s="254" t="s">
        <v>1</v>
      </c>
      <c r="F516" s="255" t="s">
        <v>1021</v>
      </c>
      <c r="G516" s="253"/>
      <c r="H516" s="256">
        <v>93.472999999999999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199</v>
      </c>
      <c r="AU516" s="262" t="s">
        <v>85</v>
      </c>
      <c r="AV516" s="14" t="s">
        <v>85</v>
      </c>
      <c r="AW516" s="14" t="s">
        <v>32</v>
      </c>
      <c r="AX516" s="14" t="s">
        <v>76</v>
      </c>
      <c r="AY516" s="262" t="s">
        <v>191</v>
      </c>
    </row>
    <row r="517" s="15" customFormat="1">
      <c r="A517" s="15"/>
      <c r="B517" s="263"/>
      <c r="C517" s="264"/>
      <c r="D517" s="243" t="s">
        <v>199</v>
      </c>
      <c r="E517" s="265" t="s">
        <v>1</v>
      </c>
      <c r="F517" s="266" t="s">
        <v>145</v>
      </c>
      <c r="G517" s="264"/>
      <c r="H517" s="267">
        <v>186.946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3" t="s">
        <v>199</v>
      </c>
      <c r="AU517" s="273" t="s">
        <v>85</v>
      </c>
      <c r="AV517" s="15" t="s">
        <v>158</v>
      </c>
      <c r="AW517" s="15" t="s">
        <v>32</v>
      </c>
      <c r="AX517" s="15" t="s">
        <v>83</v>
      </c>
      <c r="AY517" s="273" t="s">
        <v>191</v>
      </c>
    </row>
    <row r="518" s="2" customFormat="1" ht="24.15" customHeight="1">
      <c r="A518" s="39"/>
      <c r="B518" s="40"/>
      <c r="C518" s="228" t="s">
        <v>797</v>
      </c>
      <c r="D518" s="228" t="s">
        <v>193</v>
      </c>
      <c r="E518" s="229" t="s">
        <v>1023</v>
      </c>
      <c r="F518" s="230" t="s">
        <v>1024</v>
      </c>
      <c r="G518" s="231" t="s">
        <v>420</v>
      </c>
      <c r="H518" s="232">
        <v>934.73000000000002</v>
      </c>
      <c r="I518" s="233"/>
      <c r="J518" s="234">
        <f>ROUND(I518*H518,2)</f>
        <v>0</v>
      </c>
      <c r="K518" s="230" t="s">
        <v>197</v>
      </c>
      <c r="L518" s="45"/>
      <c r="M518" s="235" t="s">
        <v>1</v>
      </c>
      <c r="N518" s="236" t="s">
        <v>41</v>
      </c>
      <c r="O518" s="92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158</v>
      </c>
      <c r="AT518" s="239" t="s">
        <v>193</v>
      </c>
      <c r="AU518" s="239" t="s">
        <v>85</v>
      </c>
      <c r="AY518" s="18" t="s">
        <v>191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83</v>
      </c>
      <c r="BK518" s="240">
        <f>ROUND(I518*H518,2)</f>
        <v>0</v>
      </c>
      <c r="BL518" s="18" t="s">
        <v>158</v>
      </c>
      <c r="BM518" s="239" t="s">
        <v>1367</v>
      </c>
    </row>
    <row r="519" s="13" customFormat="1">
      <c r="A519" s="13"/>
      <c r="B519" s="241"/>
      <c r="C519" s="242"/>
      <c r="D519" s="243" t="s">
        <v>199</v>
      </c>
      <c r="E519" s="244" t="s">
        <v>1</v>
      </c>
      <c r="F519" s="245" t="s">
        <v>1026</v>
      </c>
      <c r="G519" s="242"/>
      <c r="H519" s="244" t="s">
        <v>1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199</v>
      </c>
      <c r="AU519" s="251" t="s">
        <v>85</v>
      </c>
      <c r="AV519" s="13" t="s">
        <v>83</v>
      </c>
      <c r="AW519" s="13" t="s">
        <v>32</v>
      </c>
      <c r="AX519" s="13" t="s">
        <v>76</v>
      </c>
      <c r="AY519" s="251" t="s">
        <v>191</v>
      </c>
    </row>
    <row r="520" s="14" customFormat="1">
      <c r="A520" s="14"/>
      <c r="B520" s="252"/>
      <c r="C520" s="253"/>
      <c r="D520" s="243" t="s">
        <v>199</v>
      </c>
      <c r="E520" s="254" t="s">
        <v>1</v>
      </c>
      <c r="F520" s="255" t="s">
        <v>1027</v>
      </c>
      <c r="G520" s="253"/>
      <c r="H520" s="256">
        <v>934.73000000000002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199</v>
      </c>
      <c r="AU520" s="262" t="s">
        <v>85</v>
      </c>
      <c r="AV520" s="14" t="s">
        <v>85</v>
      </c>
      <c r="AW520" s="14" t="s">
        <v>32</v>
      </c>
      <c r="AX520" s="14" t="s">
        <v>83</v>
      </c>
      <c r="AY520" s="262" t="s">
        <v>191</v>
      </c>
    </row>
    <row r="521" s="2" customFormat="1" ht="24.15" customHeight="1">
      <c r="A521" s="39"/>
      <c r="B521" s="40"/>
      <c r="C521" s="228" t="s">
        <v>801</v>
      </c>
      <c r="D521" s="228" t="s">
        <v>193</v>
      </c>
      <c r="E521" s="229" t="s">
        <v>1029</v>
      </c>
      <c r="F521" s="230" t="s">
        <v>1030</v>
      </c>
      <c r="G521" s="231" t="s">
        <v>420</v>
      </c>
      <c r="H521" s="232">
        <v>186.946</v>
      </c>
      <c r="I521" s="233"/>
      <c r="J521" s="234">
        <f>ROUND(I521*H521,2)</f>
        <v>0</v>
      </c>
      <c r="K521" s="230" t="s">
        <v>197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158</v>
      </c>
      <c r="AT521" s="239" t="s">
        <v>193</v>
      </c>
      <c r="AU521" s="239" t="s">
        <v>85</v>
      </c>
      <c r="AY521" s="18" t="s">
        <v>191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83</v>
      </c>
      <c r="BK521" s="240">
        <f>ROUND(I521*H521,2)</f>
        <v>0</v>
      </c>
      <c r="BL521" s="18" t="s">
        <v>158</v>
      </c>
      <c r="BM521" s="239" t="s">
        <v>1368</v>
      </c>
    </row>
    <row r="522" s="14" customFormat="1">
      <c r="A522" s="14"/>
      <c r="B522" s="252"/>
      <c r="C522" s="253"/>
      <c r="D522" s="243" t="s">
        <v>199</v>
      </c>
      <c r="E522" s="254" t="s">
        <v>1</v>
      </c>
      <c r="F522" s="255" t="s">
        <v>1032</v>
      </c>
      <c r="G522" s="253"/>
      <c r="H522" s="256">
        <v>93.472999999999999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199</v>
      </c>
      <c r="AU522" s="262" t="s">
        <v>85</v>
      </c>
      <c r="AV522" s="14" t="s">
        <v>85</v>
      </c>
      <c r="AW522" s="14" t="s">
        <v>32</v>
      </c>
      <c r="AX522" s="14" t="s">
        <v>76</v>
      </c>
      <c r="AY522" s="262" t="s">
        <v>191</v>
      </c>
    </row>
    <row r="523" s="14" customFormat="1">
      <c r="A523" s="14"/>
      <c r="B523" s="252"/>
      <c r="C523" s="253"/>
      <c r="D523" s="243" t="s">
        <v>199</v>
      </c>
      <c r="E523" s="254" t="s">
        <v>1</v>
      </c>
      <c r="F523" s="255" t="s">
        <v>1033</v>
      </c>
      <c r="G523" s="253"/>
      <c r="H523" s="256">
        <v>93.472999999999999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199</v>
      </c>
      <c r="AU523" s="262" t="s">
        <v>85</v>
      </c>
      <c r="AV523" s="14" t="s">
        <v>85</v>
      </c>
      <c r="AW523" s="14" t="s">
        <v>32</v>
      </c>
      <c r="AX523" s="14" t="s">
        <v>76</v>
      </c>
      <c r="AY523" s="262" t="s">
        <v>191</v>
      </c>
    </row>
    <row r="524" s="15" customFormat="1">
      <c r="A524" s="15"/>
      <c r="B524" s="263"/>
      <c r="C524" s="264"/>
      <c r="D524" s="243" t="s">
        <v>199</v>
      </c>
      <c r="E524" s="265" t="s">
        <v>1</v>
      </c>
      <c r="F524" s="266" t="s">
        <v>145</v>
      </c>
      <c r="G524" s="264"/>
      <c r="H524" s="267">
        <v>186.946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3" t="s">
        <v>199</v>
      </c>
      <c r="AU524" s="273" t="s">
        <v>85</v>
      </c>
      <c r="AV524" s="15" t="s">
        <v>158</v>
      </c>
      <c r="AW524" s="15" t="s">
        <v>32</v>
      </c>
      <c r="AX524" s="15" t="s">
        <v>83</v>
      </c>
      <c r="AY524" s="273" t="s">
        <v>191</v>
      </c>
    </row>
    <row r="525" s="2" customFormat="1" ht="24.15" customHeight="1">
      <c r="A525" s="39"/>
      <c r="B525" s="40"/>
      <c r="C525" s="228" t="s">
        <v>806</v>
      </c>
      <c r="D525" s="228" t="s">
        <v>193</v>
      </c>
      <c r="E525" s="229" t="s">
        <v>1035</v>
      </c>
      <c r="F525" s="230" t="s">
        <v>1036</v>
      </c>
      <c r="G525" s="231" t="s">
        <v>420</v>
      </c>
      <c r="H525" s="232">
        <v>0.84999999999999998</v>
      </c>
      <c r="I525" s="233"/>
      <c r="J525" s="234">
        <f>ROUND(I525*H525,2)</f>
        <v>0</v>
      </c>
      <c r="K525" s="230" t="s">
        <v>1</v>
      </c>
      <c r="L525" s="45"/>
      <c r="M525" s="235" t="s">
        <v>1</v>
      </c>
      <c r="N525" s="236" t="s">
        <v>41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158</v>
      </c>
      <c r="AT525" s="239" t="s">
        <v>193</v>
      </c>
      <c r="AU525" s="239" t="s">
        <v>85</v>
      </c>
      <c r="AY525" s="18" t="s">
        <v>191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83</v>
      </c>
      <c r="BK525" s="240">
        <f>ROUND(I525*H525,2)</f>
        <v>0</v>
      </c>
      <c r="BL525" s="18" t="s">
        <v>158</v>
      </c>
      <c r="BM525" s="239" t="s">
        <v>1369</v>
      </c>
    </row>
    <row r="526" s="14" customFormat="1">
      <c r="A526" s="14"/>
      <c r="B526" s="252"/>
      <c r="C526" s="253"/>
      <c r="D526" s="243" t="s">
        <v>199</v>
      </c>
      <c r="E526" s="254" t="s">
        <v>1</v>
      </c>
      <c r="F526" s="255" t="s">
        <v>1370</v>
      </c>
      <c r="G526" s="253"/>
      <c r="H526" s="256">
        <v>0.84999999999999998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2" t="s">
        <v>199</v>
      </c>
      <c r="AU526" s="262" t="s">
        <v>85</v>
      </c>
      <c r="AV526" s="14" t="s">
        <v>85</v>
      </c>
      <c r="AW526" s="14" t="s">
        <v>32</v>
      </c>
      <c r="AX526" s="14" t="s">
        <v>83</v>
      </c>
      <c r="AY526" s="262" t="s">
        <v>191</v>
      </c>
    </row>
    <row r="527" s="2" customFormat="1" ht="37.8" customHeight="1">
      <c r="A527" s="39"/>
      <c r="B527" s="40"/>
      <c r="C527" s="228" t="s">
        <v>810</v>
      </c>
      <c r="D527" s="228" t="s">
        <v>193</v>
      </c>
      <c r="E527" s="229" t="s">
        <v>1040</v>
      </c>
      <c r="F527" s="230" t="s">
        <v>1371</v>
      </c>
      <c r="G527" s="231" t="s">
        <v>420</v>
      </c>
      <c r="H527" s="232">
        <v>0.071999999999999995</v>
      </c>
      <c r="I527" s="233"/>
      <c r="J527" s="234">
        <f>ROUND(I527*H527,2)</f>
        <v>0</v>
      </c>
      <c r="K527" s="230" t="s">
        <v>197</v>
      </c>
      <c r="L527" s="45"/>
      <c r="M527" s="235" t="s">
        <v>1</v>
      </c>
      <c r="N527" s="236" t="s">
        <v>41</v>
      </c>
      <c r="O527" s="92"/>
      <c r="P527" s="237">
        <f>O527*H527</f>
        <v>0</v>
      </c>
      <c r="Q527" s="237">
        <v>0</v>
      </c>
      <c r="R527" s="237">
        <f>Q527*H527</f>
        <v>0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158</v>
      </c>
      <c r="AT527" s="239" t="s">
        <v>193</v>
      </c>
      <c r="AU527" s="239" t="s">
        <v>85</v>
      </c>
      <c r="AY527" s="18" t="s">
        <v>191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83</v>
      </c>
      <c r="BK527" s="240">
        <f>ROUND(I527*H527,2)</f>
        <v>0</v>
      </c>
      <c r="BL527" s="18" t="s">
        <v>158</v>
      </c>
      <c r="BM527" s="239" t="s">
        <v>1372</v>
      </c>
    </row>
    <row r="528" s="14" customFormat="1">
      <c r="A528" s="14"/>
      <c r="B528" s="252"/>
      <c r="C528" s="253"/>
      <c r="D528" s="243" t="s">
        <v>199</v>
      </c>
      <c r="E528" s="254" t="s">
        <v>1</v>
      </c>
      <c r="F528" s="255" t="s">
        <v>1373</v>
      </c>
      <c r="G528" s="253"/>
      <c r="H528" s="256">
        <v>0.071999999999999995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199</v>
      </c>
      <c r="AU528" s="262" t="s">
        <v>85</v>
      </c>
      <c r="AV528" s="14" t="s">
        <v>85</v>
      </c>
      <c r="AW528" s="14" t="s">
        <v>32</v>
      </c>
      <c r="AX528" s="14" t="s">
        <v>83</v>
      </c>
      <c r="AY528" s="262" t="s">
        <v>191</v>
      </c>
    </row>
    <row r="529" s="2" customFormat="1" ht="44.25" customHeight="1">
      <c r="A529" s="39"/>
      <c r="B529" s="40"/>
      <c r="C529" s="228" t="s">
        <v>814</v>
      </c>
      <c r="D529" s="228" t="s">
        <v>193</v>
      </c>
      <c r="E529" s="229" t="s">
        <v>1045</v>
      </c>
      <c r="F529" s="230" t="s">
        <v>1046</v>
      </c>
      <c r="G529" s="231" t="s">
        <v>420</v>
      </c>
      <c r="H529" s="232">
        <v>61.25</v>
      </c>
      <c r="I529" s="233"/>
      <c r="J529" s="234">
        <f>ROUND(I529*H529,2)</f>
        <v>0</v>
      </c>
      <c r="K529" s="230" t="s">
        <v>197</v>
      </c>
      <c r="L529" s="45"/>
      <c r="M529" s="235" t="s">
        <v>1</v>
      </c>
      <c r="N529" s="236" t="s">
        <v>41</v>
      </c>
      <c r="O529" s="92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158</v>
      </c>
      <c r="AT529" s="239" t="s">
        <v>193</v>
      </c>
      <c r="AU529" s="239" t="s">
        <v>85</v>
      </c>
      <c r="AY529" s="18" t="s">
        <v>191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83</v>
      </c>
      <c r="BK529" s="240">
        <f>ROUND(I529*H529,2)</f>
        <v>0</v>
      </c>
      <c r="BL529" s="18" t="s">
        <v>158</v>
      </c>
      <c r="BM529" s="239" t="s">
        <v>1374</v>
      </c>
    </row>
    <row r="530" s="14" customFormat="1">
      <c r="A530" s="14"/>
      <c r="B530" s="252"/>
      <c r="C530" s="253"/>
      <c r="D530" s="243" t="s">
        <v>199</v>
      </c>
      <c r="E530" s="254" t="s">
        <v>1</v>
      </c>
      <c r="F530" s="255" t="s">
        <v>1375</v>
      </c>
      <c r="G530" s="253"/>
      <c r="H530" s="256">
        <v>61.25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199</v>
      </c>
      <c r="AU530" s="262" t="s">
        <v>85</v>
      </c>
      <c r="AV530" s="14" t="s">
        <v>85</v>
      </c>
      <c r="AW530" s="14" t="s">
        <v>32</v>
      </c>
      <c r="AX530" s="14" t="s">
        <v>83</v>
      </c>
      <c r="AY530" s="262" t="s">
        <v>191</v>
      </c>
    </row>
    <row r="531" s="2" customFormat="1" ht="44.25" customHeight="1">
      <c r="A531" s="39"/>
      <c r="B531" s="40"/>
      <c r="C531" s="228" t="s">
        <v>818</v>
      </c>
      <c r="D531" s="228" t="s">
        <v>193</v>
      </c>
      <c r="E531" s="229" t="s">
        <v>1050</v>
      </c>
      <c r="F531" s="230" t="s">
        <v>1051</v>
      </c>
      <c r="G531" s="231" t="s">
        <v>420</v>
      </c>
      <c r="H531" s="232">
        <v>32.151000000000003</v>
      </c>
      <c r="I531" s="233"/>
      <c r="J531" s="234">
        <f>ROUND(I531*H531,2)</f>
        <v>0</v>
      </c>
      <c r="K531" s="230" t="s">
        <v>197</v>
      </c>
      <c r="L531" s="45"/>
      <c r="M531" s="235" t="s">
        <v>1</v>
      </c>
      <c r="N531" s="236" t="s">
        <v>41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158</v>
      </c>
      <c r="AT531" s="239" t="s">
        <v>193</v>
      </c>
      <c r="AU531" s="239" t="s">
        <v>85</v>
      </c>
      <c r="AY531" s="18" t="s">
        <v>191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83</v>
      </c>
      <c r="BK531" s="240">
        <f>ROUND(I531*H531,2)</f>
        <v>0</v>
      </c>
      <c r="BL531" s="18" t="s">
        <v>158</v>
      </c>
      <c r="BM531" s="239" t="s">
        <v>1376</v>
      </c>
    </row>
    <row r="532" s="14" customFormat="1">
      <c r="A532" s="14"/>
      <c r="B532" s="252"/>
      <c r="C532" s="253"/>
      <c r="D532" s="243" t="s">
        <v>199</v>
      </c>
      <c r="E532" s="254" t="s">
        <v>1</v>
      </c>
      <c r="F532" s="255" t="s">
        <v>1377</v>
      </c>
      <c r="G532" s="253"/>
      <c r="H532" s="256">
        <v>32.151000000000003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199</v>
      </c>
      <c r="AU532" s="262" t="s">
        <v>85</v>
      </c>
      <c r="AV532" s="14" t="s">
        <v>85</v>
      </c>
      <c r="AW532" s="14" t="s">
        <v>32</v>
      </c>
      <c r="AX532" s="14" t="s">
        <v>83</v>
      </c>
      <c r="AY532" s="262" t="s">
        <v>191</v>
      </c>
    </row>
    <row r="533" s="12" customFormat="1" ht="22.8" customHeight="1">
      <c r="A533" s="12"/>
      <c r="B533" s="212"/>
      <c r="C533" s="213"/>
      <c r="D533" s="214" t="s">
        <v>75</v>
      </c>
      <c r="E533" s="226" t="s">
        <v>1054</v>
      </c>
      <c r="F533" s="226" t="s">
        <v>1008</v>
      </c>
      <c r="G533" s="213"/>
      <c r="H533" s="213"/>
      <c r="I533" s="216"/>
      <c r="J533" s="227">
        <f>BK533</f>
        <v>0</v>
      </c>
      <c r="K533" s="213"/>
      <c r="L533" s="218"/>
      <c r="M533" s="219"/>
      <c r="N533" s="220"/>
      <c r="O533" s="220"/>
      <c r="P533" s="221">
        <f>SUM(P534:P535)</f>
        <v>0</v>
      </c>
      <c r="Q533" s="220"/>
      <c r="R533" s="221">
        <f>SUM(R534:R535)</f>
        <v>0</v>
      </c>
      <c r="S533" s="220"/>
      <c r="T533" s="222">
        <f>SUM(T534:T535)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3" t="s">
        <v>83</v>
      </c>
      <c r="AT533" s="224" t="s">
        <v>75</v>
      </c>
      <c r="AU533" s="224" t="s">
        <v>83</v>
      </c>
      <c r="AY533" s="223" t="s">
        <v>191</v>
      </c>
      <c r="BK533" s="225">
        <f>SUM(BK534:BK535)</f>
        <v>0</v>
      </c>
    </row>
    <row r="534" s="2" customFormat="1" ht="33" customHeight="1">
      <c r="A534" s="39"/>
      <c r="B534" s="40"/>
      <c r="C534" s="228" t="s">
        <v>822</v>
      </c>
      <c r="D534" s="228" t="s">
        <v>193</v>
      </c>
      <c r="E534" s="229" t="s">
        <v>1056</v>
      </c>
      <c r="F534" s="230" t="s">
        <v>1057</v>
      </c>
      <c r="G534" s="231" t="s">
        <v>420</v>
      </c>
      <c r="H534" s="232">
        <v>136.231</v>
      </c>
      <c r="I534" s="233"/>
      <c r="J534" s="234">
        <f>ROUND(I534*H534,2)</f>
        <v>0</v>
      </c>
      <c r="K534" s="230" t="s">
        <v>197</v>
      </c>
      <c r="L534" s="45"/>
      <c r="M534" s="235" t="s">
        <v>1</v>
      </c>
      <c r="N534" s="236" t="s">
        <v>41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158</v>
      </c>
      <c r="AT534" s="239" t="s">
        <v>193</v>
      </c>
      <c r="AU534" s="239" t="s">
        <v>85</v>
      </c>
      <c r="AY534" s="18" t="s">
        <v>191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83</v>
      </c>
      <c r="BK534" s="240">
        <f>ROUND(I534*H534,2)</f>
        <v>0</v>
      </c>
      <c r="BL534" s="18" t="s">
        <v>158</v>
      </c>
      <c r="BM534" s="239" t="s">
        <v>1378</v>
      </c>
    </row>
    <row r="535" s="14" customFormat="1">
      <c r="A535" s="14"/>
      <c r="B535" s="252"/>
      <c r="C535" s="253"/>
      <c r="D535" s="243" t="s">
        <v>199</v>
      </c>
      <c r="E535" s="254" t="s">
        <v>1</v>
      </c>
      <c r="F535" s="255" t="s">
        <v>1379</v>
      </c>
      <c r="G535" s="253"/>
      <c r="H535" s="256">
        <v>136.231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199</v>
      </c>
      <c r="AU535" s="262" t="s">
        <v>85</v>
      </c>
      <c r="AV535" s="14" t="s">
        <v>85</v>
      </c>
      <c r="AW535" s="14" t="s">
        <v>32</v>
      </c>
      <c r="AX535" s="14" t="s">
        <v>83</v>
      </c>
      <c r="AY535" s="262" t="s">
        <v>191</v>
      </c>
    </row>
    <row r="536" s="12" customFormat="1" ht="25.92" customHeight="1">
      <c r="A536" s="12"/>
      <c r="B536" s="212"/>
      <c r="C536" s="213"/>
      <c r="D536" s="214" t="s">
        <v>75</v>
      </c>
      <c r="E536" s="215" t="s">
        <v>1380</v>
      </c>
      <c r="F536" s="215" t="s">
        <v>1381</v>
      </c>
      <c r="G536" s="213"/>
      <c r="H536" s="213"/>
      <c r="I536" s="216"/>
      <c r="J536" s="217">
        <f>BK536</f>
        <v>0</v>
      </c>
      <c r="K536" s="213"/>
      <c r="L536" s="218"/>
      <c r="M536" s="219"/>
      <c r="N536" s="220"/>
      <c r="O536" s="220"/>
      <c r="P536" s="221">
        <f>P537</f>
        <v>0</v>
      </c>
      <c r="Q536" s="220"/>
      <c r="R536" s="221">
        <f>R537</f>
        <v>0.0040000000000000001</v>
      </c>
      <c r="S536" s="220"/>
      <c r="T536" s="222">
        <f>T537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3" t="s">
        <v>85</v>
      </c>
      <c r="AT536" s="224" t="s">
        <v>75</v>
      </c>
      <c r="AU536" s="224" t="s">
        <v>76</v>
      </c>
      <c r="AY536" s="223" t="s">
        <v>191</v>
      </c>
      <c r="BK536" s="225">
        <f>BK537</f>
        <v>0</v>
      </c>
    </row>
    <row r="537" s="12" customFormat="1" ht="22.8" customHeight="1">
      <c r="A537" s="12"/>
      <c r="B537" s="212"/>
      <c r="C537" s="213"/>
      <c r="D537" s="214" t="s">
        <v>75</v>
      </c>
      <c r="E537" s="226" t="s">
        <v>1382</v>
      </c>
      <c r="F537" s="226" t="s">
        <v>1383</v>
      </c>
      <c r="G537" s="213"/>
      <c r="H537" s="213"/>
      <c r="I537" s="216"/>
      <c r="J537" s="227">
        <f>BK537</f>
        <v>0</v>
      </c>
      <c r="K537" s="213"/>
      <c r="L537" s="218"/>
      <c r="M537" s="219"/>
      <c r="N537" s="220"/>
      <c r="O537" s="220"/>
      <c r="P537" s="221">
        <f>SUM(P538:P542)</f>
        <v>0</v>
      </c>
      <c r="Q537" s="220"/>
      <c r="R537" s="221">
        <f>SUM(R538:R542)</f>
        <v>0.0040000000000000001</v>
      </c>
      <c r="S537" s="220"/>
      <c r="T537" s="222">
        <f>SUM(T538:T542)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23" t="s">
        <v>85</v>
      </c>
      <c r="AT537" s="224" t="s">
        <v>75</v>
      </c>
      <c r="AU537" s="224" t="s">
        <v>83</v>
      </c>
      <c r="AY537" s="223" t="s">
        <v>191</v>
      </c>
      <c r="BK537" s="225">
        <f>SUM(BK538:BK542)</f>
        <v>0</v>
      </c>
    </row>
    <row r="538" s="2" customFormat="1" ht="16.5" customHeight="1">
      <c r="A538" s="39"/>
      <c r="B538" s="40"/>
      <c r="C538" s="228" t="s">
        <v>826</v>
      </c>
      <c r="D538" s="228" t="s">
        <v>193</v>
      </c>
      <c r="E538" s="229" t="s">
        <v>1384</v>
      </c>
      <c r="F538" s="230" t="s">
        <v>1385</v>
      </c>
      <c r="G538" s="231" t="s">
        <v>1386</v>
      </c>
      <c r="H538" s="232">
        <v>2</v>
      </c>
      <c r="I538" s="233"/>
      <c r="J538" s="234">
        <f>ROUND(I538*H538,2)</f>
        <v>0</v>
      </c>
      <c r="K538" s="230" t="s">
        <v>197</v>
      </c>
      <c r="L538" s="45"/>
      <c r="M538" s="235" t="s">
        <v>1</v>
      </c>
      <c r="N538" s="236" t="s">
        <v>41</v>
      </c>
      <c r="O538" s="92"/>
      <c r="P538" s="237">
        <f>O538*H538</f>
        <v>0</v>
      </c>
      <c r="Q538" s="237">
        <v>0.002</v>
      </c>
      <c r="R538" s="237">
        <f>Q538*H538</f>
        <v>0.0040000000000000001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265</v>
      </c>
      <c r="AT538" s="239" t="s">
        <v>193</v>
      </c>
      <c r="AU538" s="239" t="s">
        <v>85</v>
      </c>
      <c r="AY538" s="18" t="s">
        <v>191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83</v>
      </c>
      <c r="BK538" s="240">
        <f>ROUND(I538*H538,2)</f>
        <v>0</v>
      </c>
      <c r="BL538" s="18" t="s">
        <v>265</v>
      </c>
      <c r="BM538" s="239" t="s">
        <v>1387</v>
      </c>
    </row>
    <row r="539" s="13" customFormat="1">
      <c r="A539" s="13"/>
      <c r="B539" s="241"/>
      <c r="C539" s="242"/>
      <c r="D539" s="243" t="s">
        <v>199</v>
      </c>
      <c r="E539" s="244" t="s">
        <v>1</v>
      </c>
      <c r="F539" s="245" t="s">
        <v>580</v>
      </c>
      <c r="G539" s="242"/>
      <c r="H539" s="244" t="s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199</v>
      </c>
      <c r="AU539" s="251" t="s">
        <v>85</v>
      </c>
      <c r="AV539" s="13" t="s">
        <v>83</v>
      </c>
      <c r="AW539" s="13" t="s">
        <v>32</v>
      </c>
      <c r="AX539" s="13" t="s">
        <v>76</v>
      </c>
      <c r="AY539" s="251" t="s">
        <v>191</v>
      </c>
    </row>
    <row r="540" s="14" customFormat="1">
      <c r="A540" s="14"/>
      <c r="B540" s="252"/>
      <c r="C540" s="253"/>
      <c r="D540" s="243" t="s">
        <v>199</v>
      </c>
      <c r="E540" s="254" t="s">
        <v>1</v>
      </c>
      <c r="F540" s="255" t="s">
        <v>85</v>
      </c>
      <c r="G540" s="253"/>
      <c r="H540" s="256">
        <v>2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2" t="s">
        <v>199</v>
      </c>
      <c r="AU540" s="262" t="s">
        <v>85</v>
      </c>
      <c r="AV540" s="14" t="s">
        <v>85</v>
      </c>
      <c r="AW540" s="14" t="s">
        <v>32</v>
      </c>
      <c r="AX540" s="14" t="s">
        <v>83</v>
      </c>
      <c r="AY540" s="262" t="s">
        <v>191</v>
      </c>
    </row>
    <row r="541" s="2" customFormat="1" ht="24.15" customHeight="1">
      <c r="A541" s="39"/>
      <c r="B541" s="40"/>
      <c r="C541" s="228" t="s">
        <v>830</v>
      </c>
      <c r="D541" s="228" t="s">
        <v>193</v>
      </c>
      <c r="E541" s="229" t="s">
        <v>1388</v>
      </c>
      <c r="F541" s="230" t="s">
        <v>1389</v>
      </c>
      <c r="G541" s="231" t="s">
        <v>420</v>
      </c>
      <c r="H541" s="232">
        <v>0.0040000000000000001</v>
      </c>
      <c r="I541" s="233"/>
      <c r="J541" s="234">
        <f>ROUND(I541*H541,2)</f>
        <v>0</v>
      </c>
      <c r="K541" s="230" t="s">
        <v>197</v>
      </c>
      <c r="L541" s="45"/>
      <c r="M541" s="235" t="s">
        <v>1</v>
      </c>
      <c r="N541" s="236" t="s">
        <v>41</v>
      </c>
      <c r="O541" s="92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265</v>
      </c>
      <c r="AT541" s="239" t="s">
        <v>193</v>
      </c>
      <c r="AU541" s="239" t="s">
        <v>85</v>
      </c>
      <c r="AY541" s="18" t="s">
        <v>191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83</v>
      </c>
      <c r="BK541" s="240">
        <f>ROUND(I541*H541,2)</f>
        <v>0</v>
      </c>
      <c r="BL541" s="18" t="s">
        <v>265</v>
      </c>
      <c r="BM541" s="239" t="s">
        <v>1390</v>
      </c>
    </row>
    <row r="542" s="14" customFormat="1">
      <c r="A542" s="14"/>
      <c r="B542" s="252"/>
      <c r="C542" s="253"/>
      <c r="D542" s="243" t="s">
        <v>199</v>
      </c>
      <c r="E542" s="254" t="s">
        <v>1</v>
      </c>
      <c r="F542" s="255" t="s">
        <v>1391</v>
      </c>
      <c r="G542" s="253"/>
      <c r="H542" s="256">
        <v>0.0040000000000000001</v>
      </c>
      <c r="I542" s="257"/>
      <c r="J542" s="253"/>
      <c r="K542" s="253"/>
      <c r="L542" s="258"/>
      <c r="M542" s="300"/>
      <c r="N542" s="301"/>
      <c r="O542" s="301"/>
      <c r="P542" s="301"/>
      <c r="Q542" s="301"/>
      <c r="R542" s="301"/>
      <c r="S542" s="301"/>
      <c r="T542" s="30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199</v>
      </c>
      <c r="AU542" s="262" t="s">
        <v>85</v>
      </c>
      <c r="AV542" s="14" t="s">
        <v>85</v>
      </c>
      <c r="AW542" s="14" t="s">
        <v>32</v>
      </c>
      <c r="AX542" s="14" t="s">
        <v>83</v>
      </c>
      <c r="AY542" s="262" t="s">
        <v>191</v>
      </c>
    </row>
    <row r="543" s="2" customFormat="1" ht="6.96" customHeight="1">
      <c r="A543" s="39"/>
      <c r="B543" s="67"/>
      <c r="C543" s="68"/>
      <c r="D543" s="68"/>
      <c r="E543" s="68"/>
      <c r="F543" s="68"/>
      <c r="G543" s="68"/>
      <c r="H543" s="68"/>
      <c r="I543" s="68"/>
      <c r="J543" s="68"/>
      <c r="K543" s="68"/>
      <c r="L543" s="45"/>
      <c r="M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</sheetData>
  <sheetProtection sheet="1" autoFilter="0" formatColumns="0" formatRows="0" objects="1" scenarios="1" spinCount="100000" saltValue="ZdV5Rdy8Zpi6qCyMOKXzQ7o2rQjZuXM+Vx0GOjtTppwRGCQZ7TFw5MAqhFbQMkkGcKa8i21y1N5kBcqmaZi2Jw==" hashValue="wpLsTxd9Bp1EodGeKTYi9iRu2f3lsHiN7+lBLWXZRLVPwYhXBxaimm8y7tueDDAHKiYqGYTfwZ+N5ujn3IyYFw==" algorithmName="SHA-512" password="CC35"/>
  <autoFilter ref="C130:K5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7" t="s">
        <v>124</v>
      </c>
      <c r="BA2" s="147" t="s">
        <v>1</v>
      </c>
      <c r="BB2" s="147" t="s">
        <v>1</v>
      </c>
      <c r="BC2" s="147" t="s">
        <v>1003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39.75" customHeight="1">
      <c r="B7" s="21"/>
      <c r="E7" s="153" t="str">
        <f>'Rekapitulace stavby'!K6</f>
        <v xml:space="preserve">OBNOVA – VODOVODNÍ ŘAD V UL. SOKOLSKÁ, OD Č.P. 1 PO Č.P. 5 (UOTEX) Z PE D110 - I. ETAPA  OD Č.P.108 AŽ PO ZASTÁVKU  MHD</v>
      </c>
      <c r="F7" s="152"/>
      <c r="G7" s="152"/>
      <c r="H7" s="152"/>
      <c r="L7" s="21"/>
    </row>
    <row r="8" s="1" customFormat="1" ht="12" customHeight="1">
      <c r="B8" s="21"/>
      <c r="D8" s="152" t="s">
        <v>114</v>
      </c>
      <c r="L8" s="21"/>
    </row>
    <row r="9" s="2" customFormat="1" ht="16.5" customHeight="1">
      <c r="A9" s="39"/>
      <c r="B9" s="45"/>
      <c r="C9" s="39"/>
      <c r="D9" s="39"/>
      <c r="E9" s="153" t="s">
        <v>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128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ROUND((SUM(BE124:BE253)),  2)</f>
        <v>0</v>
      </c>
      <c r="G35" s="39"/>
      <c r="H35" s="39"/>
      <c r="I35" s="166">
        <v>0.20999999999999999</v>
      </c>
      <c r="J35" s="165">
        <f>ROUND(((SUM(BE124:BE253))*I35),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ROUND((SUM(BF124:BF253)),  2)</f>
        <v>0</v>
      </c>
      <c r="G36" s="39"/>
      <c r="H36" s="39"/>
      <c r="I36" s="166">
        <v>0.12</v>
      </c>
      <c r="J36" s="165">
        <f>ROUND(((SUM(BF124:BF253))*I36),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ROUND((SUM(BG124:BG253)),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ROUND((SUM(BH124:BH253)),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ROUND((SUM(BI124:BI253)),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9.75" customHeight="1">
      <c r="A85" s="39"/>
      <c r="B85" s="40"/>
      <c r="C85" s="41"/>
      <c r="D85" s="41"/>
      <c r="E85" s="185" t="str">
        <f>E7</f>
        <v xml:space="preserve">OBNOVA – VODOVODNÍ ŘAD V UL. SOKOLSKÁ, OD Č.P. 1 PO Č.P. 5 (UOTEX) Z PE D110 - I. ETAPA  OD Č.P.108 AŽ PO ZASTÁVKU  MHD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1.1.3 - Suchovod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3. 7. 2024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162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171</v>
      </c>
      <c r="E101" s="198"/>
      <c r="F101" s="198"/>
      <c r="G101" s="198"/>
      <c r="H101" s="198"/>
      <c r="I101" s="198"/>
      <c r="J101" s="199">
        <f>J231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172</v>
      </c>
      <c r="E102" s="198"/>
      <c r="F102" s="198"/>
      <c r="G102" s="198"/>
      <c r="H102" s="198"/>
      <c r="I102" s="198"/>
      <c r="J102" s="199">
        <f>J251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9.75" customHeight="1">
      <c r="A112" s="39"/>
      <c r="B112" s="40"/>
      <c r="C112" s="41"/>
      <c r="D112" s="41"/>
      <c r="E112" s="185" t="str">
        <f>E7</f>
        <v xml:space="preserve">OBNOVA – VODOVODNÍ ŘAD V UL. SOKOLSKÁ, OD Č.P. 1 PO Č.P. 5 (UOTEX) Z PE D110 - I. ETAPA  OD Č.P.108 AŽ PO ZASTÁVKU  MHD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117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1.1.3 - Suchovod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Kerhartice</v>
      </c>
      <c r="G118" s="41"/>
      <c r="H118" s="41"/>
      <c r="I118" s="33" t="s">
        <v>22</v>
      </c>
      <c r="J118" s="80" t="str">
        <f>IF(J14="","",J14)</f>
        <v>3. 7. 2024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 </v>
      </c>
      <c r="G120" s="41"/>
      <c r="H120" s="41"/>
      <c r="I120" s="33" t="s">
        <v>30</v>
      </c>
      <c r="J120" s="37" t="str">
        <f>E23</f>
        <v>Ing. Pravec František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Kašparová Věra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177</v>
      </c>
      <c r="D123" s="204" t="s">
        <v>61</v>
      </c>
      <c r="E123" s="204" t="s">
        <v>57</v>
      </c>
      <c r="F123" s="204" t="s">
        <v>58</v>
      </c>
      <c r="G123" s="204" t="s">
        <v>178</v>
      </c>
      <c r="H123" s="204" t="s">
        <v>179</v>
      </c>
      <c r="I123" s="204" t="s">
        <v>180</v>
      </c>
      <c r="J123" s="204" t="s">
        <v>161</v>
      </c>
      <c r="K123" s="205" t="s">
        <v>181</v>
      </c>
      <c r="L123" s="206"/>
      <c r="M123" s="101" t="s">
        <v>1</v>
      </c>
      <c r="N123" s="102" t="s">
        <v>40</v>
      </c>
      <c r="O123" s="102" t="s">
        <v>182</v>
      </c>
      <c r="P123" s="102" t="s">
        <v>183</v>
      </c>
      <c r="Q123" s="102" t="s">
        <v>184</v>
      </c>
      <c r="R123" s="102" t="s">
        <v>185</v>
      </c>
      <c r="S123" s="102" t="s">
        <v>186</v>
      </c>
      <c r="T123" s="103" t="s">
        <v>187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188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2.1715686000000001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163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189</v>
      </c>
      <c r="F125" s="215" t="s">
        <v>190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P126+P231+P251</f>
        <v>0</v>
      </c>
      <c r="Q125" s="220"/>
      <c r="R125" s="221">
        <f>R126+R231+R251</f>
        <v>2.1715686000000001</v>
      </c>
      <c r="S125" s="220"/>
      <c r="T125" s="222">
        <f>T126+T231+T251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76</v>
      </c>
      <c r="AY125" s="223" t="s">
        <v>191</v>
      </c>
      <c r="BK125" s="225">
        <f>BK126+BK231+BK251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119</v>
      </c>
      <c r="F126" s="226" t="s">
        <v>575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SUM(P127:P230)</f>
        <v>0</v>
      </c>
      <c r="Q126" s="220"/>
      <c r="R126" s="221">
        <f>SUM(R127:R230)</f>
        <v>1.4058885999999999</v>
      </c>
      <c r="S126" s="220"/>
      <c r="T126" s="222">
        <f>SUM(T127:T230)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83</v>
      </c>
      <c r="AY126" s="223" t="s">
        <v>191</v>
      </c>
      <c r="BK126" s="225">
        <f>SUM(BK127:BK230)</f>
        <v>0</v>
      </c>
    </row>
    <row r="127" s="2" customFormat="1" ht="24.15" customHeight="1">
      <c r="A127" s="39"/>
      <c r="B127" s="40"/>
      <c r="C127" s="228" t="s">
        <v>83</v>
      </c>
      <c r="D127" s="228" t="s">
        <v>193</v>
      </c>
      <c r="E127" s="229" t="s">
        <v>583</v>
      </c>
      <c r="F127" s="230" t="s">
        <v>584</v>
      </c>
      <c r="G127" s="231" t="s">
        <v>503</v>
      </c>
      <c r="H127" s="232">
        <v>5</v>
      </c>
      <c r="I127" s="233"/>
      <c r="J127" s="234">
        <f>ROUND(I127*H127,2)</f>
        <v>0</v>
      </c>
      <c r="K127" s="230" t="s">
        <v>197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158</v>
      </c>
      <c r="AT127" s="239" t="s">
        <v>193</v>
      </c>
      <c r="AU127" s="239" t="s">
        <v>85</v>
      </c>
      <c r="AY127" s="18" t="s">
        <v>191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158</v>
      </c>
      <c r="BM127" s="239" t="s">
        <v>579</v>
      </c>
    </row>
    <row r="128" s="13" customFormat="1">
      <c r="A128" s="13"/>
      <c r="B128" s="241"/>
      <c r="C128" s="242"/>
      <c r="D128" s="243" t="s">
        <v>199</v>
      </c>
      <c r="E128" s="244" t="s">
        <v>1</v>
      </c>
      <c r="F128" s="245" t="s">
        <v>1393</v>
      </c>
      <c r="G128" s="242"/>
      <c r="H128" s="244" t="s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199</v>
      </c>
      <c r="AU128" s="251" t="s">
        <v>85</v>
      </c>
      <c r="AV128" s="13" t="s">
        <v>83</v>
      </c>
      <c r="AW128" s="13" t="s">
        <v>32</v>
      </c>
      <c r="AX128" s="13" t="s">
        <v>76</v>
      </c>
      <c r="AY128" s="251" t="s">
        <v>191</v>
      </c>
    </row>
    <row r="129" s="13" customFormat="1">
      <c r="A129" s="13"/>
      <c r="B129" s="241"/>
      <c r="C129" s="242"/>
      <c r="D129" s="243" t="s">
        <v>199</v>
      </c>
      <c r="E129" s="244" t="s">
        <v>1</v>
      </c>
      <c r="F129" s="245" t="s">
        <v>1394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199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191</v>
      </c>
    </row>
    <row r="130" s="14" customFormat="1">
      <c r="A130" s="14"/>
      <c r="B130" s="252"/>
      <c r="C130" s="253"/>
      <c r="D130" s="243" t="s">
        <v>199</v>
      </c>
      <c r="E130" s="254" t="s">
        <v>1</v>
      </c>
      <c r="F130" s="255" t="s">
        <v>216</v>
      </c>
      <c r="G130" s="253"/>
      <c r="H130" s="256">
        <v>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199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191</v>
      </c>
    </row>
    <row r="131" s="2" customFormat="1" ht="16.5" customHeight="1">
      <c r="A131" s="39"/>
      <c r="B131" s="40"/>
      <c r="C131" s="228" t="s">
        <v>85</v>
      </c>
      <c r="D131" s="228" t="s">
        <v>193</v>
      </c>
      <c r="E131" s="229" t="s">
        <v>1395</v>
      </c>
      <c r="F131" s="230" t="s">
        <v>1396</v>
      </c>
      <c r="G131" s="231" t="s">
        <v>503</v>
      </c>
      <c r="H131" s="232">
        <v>17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158</v>
      </c>
      <c r="AT131" s="239" t="s">
        <v>193</v>
      </c>
      <c r="AU131" s="239" t="s">
        <v>85</v>
      </c>
      <c r="AY131" s="18" t="s">
        <v>191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158</v>
      </c>
      <c r="BM131" s="239" t="s">
        <v>1397</v>
      </c>
    </row>
    <row r="132" s="13" customFormat="1">
      <c r="A132" s="13"/>
      <c r="B132" s="241"/>
      <c r="C132" s="242"/>
      <c r="D132" s="243" t="s">
        <v>199</v>
      </c>
      <c r="E132" s="244" t="s">
        <v>1</v>
      </c>
      <c r="F132" s="245" t="s">
        <v>1393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199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191</v>
      </c>
    </row>
    <row r="133" s="13" customFormat="1">
      <c r="A133" s="13"/>
      <c r="B133" s="241"/>
      <c r="C133" s="242"/>
      <c r="D133" s="243" t="s">
        <v>199</v>
      </c>
      <c r="E133" s="244" t="s">
        <v>1</v>
      </c>
      <c r="F133" s="245" t="s">
        <v>1398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199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191</v>
      </c>
    </row>
    <row r="134" s="14" customFormat="1">
      <c r="A134" s="14"/>
      <c r="B134" s="252"/>
      <c r="C134" s="253"/>
      <c r="D134" s="243" t="s">
        <v>199</v>
      </c>
      <c r="E134" s="254" t="s">
        <v>1</v>
      </c>
      <c r="F134" s="255" t="s">
        <v>269</v>
      </c>
      <c r="G134" s="253"/>
      <c r="H134" s="256">
        <v>17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199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191</v>
      </c>
    </row>
    <row r="135" s="2" customFormat="1" ht="24.15" customHeight="1">
      <c r="A135" s="39"/>
      <c r="B135" s="40"/>
      <c r="C135" s="228" t="s">
        <v>206</v>
      </c>
      <c r="D135" s="228" t="s">
        <v>193</v>
      </c>
      <c r="E135" s="229" t="s">
        <v>1399</v>
      </c>
      <c r="F135" s="230" t="s">
        <v>1400</v>
      </c>
      <c r="G135" s="231" t="s">
        <v>213</v>
      </c>
      <c r="H135" s="232">
        <v>160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158</v>
      </c>
      <c r="AT135" s="239" t="s">
        <v>193</v>
      </c>
      <c r="AU135" s="239" t="s">
        <v>85</v>
      </c>
      <c r="AY135" s="18" t="s">
        <v>191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158</v>
      </c>
      <c r="BM135" s="239" t="s">
        <v>1401</v>
      </c>
    </row>
    <row r="136" s="13" customFormat="1">
      <c r="A136" s="13"/>
      <c r="B136" s="241"/>
      <c r="C136" s="242"/>
      <c r="D136" s="243" t="s">
        <v>199</v>
      </c>
      <c r="E136" s="244" t="s">
        <v>1</v>
      </c>
      <c r="F136" s="245" t="s">
        <v>1393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199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191</v>
      </c>
    </row>
    <row r="137" s="14" customFormat="1">
      <c r="A137" s="14"/>
      <c r="B137" s="252"/>
      <c r="C137" s="253"/>
      <c r="D137" s="243" t="s">
        <v>199</v>
      </c>
      <c r="E137" s="254" t="s">
        <v>1</v>
      </c>
      <c r="F137" s="255" t="s">
        <v>1402</v>
      </c>
      <c r="G137" s="253"/>
      <c r="H137" s="256">
        <v>160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199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191</v>
      </c>
    </row>
    <row r="138" s="15" customFormat="1">
      <c r="A138" s="15"/>
      <c r="B138" s="263"/>
      <c r="C138" s="264"/>
      <c r="D138" s="243" t="s">
        <v>199</v>
      </c>
      <c r="E138" s="265" t="s">
        <v>124</v>
      </c>
      <c r="F138" s="266" t="s">
        <v>145</v>
      </c>
      <c r="G138" s="264"/>
      <c r="H138" s="267">
        <v>160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199</v>
      </c>
      <c r="AU138" s="273" t="s">
        <v>85</v>
      </c>
      <c r="AV138" s="15" t="s">
        <v>158</v>
      </c>
      <c r="AW138" s="15" t="s">
        <v>32</v>
      </c>
      <c r="AX138" s="15" t="s">
        <v>83</v>
      </c>
      <c r="AY138" s="273" t="s">
        <v>191</v>
      </c>
    </row>
    <row r="139" s="2" customFormat="1" ht="16.5" customHeight="1">
      <c r="A139" s="39"/>
      <c r="B139" s="40"/>
      <c r="C139" s="285" t="s">
        <v>158</v>
      </c>
      <c r="D139" s="285" t="s">
        <v>448</v>
      </c>
      <c r="E139" s="286" t="s">
        <v>1403</v>
      </c>
      <c r="F139" s="287" t="s">
        <v>1404</v>
      </c>
      <c r="G139" s="288" t="s">
        <v>213</v>
      </c>
      <c r="H139" s="289">
        <v>162.40000000000001</v>
      </c>
      <c r="I139" s="290"/>
      <c r="J139" s="291">
        <f>ROUND(I139*H139,2)</f>
        <v>0</v>
      </c>
      <c r="K139" s="287" t="s">
        <v>1</v>
      </c>
      <c r="L139" s="292"/>
      <c r="M139" s="293" t="s">
        <v>1</v>
      </c>
      <c r="N139" s="294" t="s">
        <v>41</v>
      </c>
      <c r="O139" s="92"/>
      <c r="P139" s="237">
        <f>O139*H139</f>
        <v>0</v>
      </c>
      <c r="Q139" s="237">
        <v>0.0014400000000000001</v>
      </c>
      <c r="R139" s="237">
        <f>Q139*H139</f>
        <v>0.23385600000000004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119</v>
      </c>
      <c r="AT139" s="239" t="s">
        <v>448</v>
      </c>
      <c r="AU139" s="239" t="s">
        <v>85</v>
      </c>
      <c r="AY139" s="18" t="s">
        <v>191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158</v>
      </c>
      <c r="BM139" s="239" t="s">
        <v>1405</v>
      </c>
    </row>
    <row r="140" s="14" customFormat="1">
      <c r="A140" s="14"/>
      <c r="B140" s="252"/>
      <c r="C140" s="253"/>
      <c r="D140" s="243" t="s">
        <v>199</v>
      </c>
      <c r="E140" s="254" t="s">
        <v>1</v>
      </c>
      <c r="F140" s="255" t="s">
        <v>624</v>
      </c>
      <c r="G140" s="253"/>
      <c r="H140" s="256">
        <v>162.40000000000001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199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191</v>
      </c>
    </row>
    <row r="141" s="2" customFormat="1" ht="24.15" customHeight="1">
      <c r="A141" s="39"/>
      <c r="B141" s="40"/>
      <c r="C141" s="228" t="s">
        <v>216</v>
      </c>
      <c r="D141" s="228" t="s">
        <v>193</v>
      </c>
      <c r="E141" s="229" t="s">
        <v>673</v>
      </c>
      <c r="F141" s="230" t="s">
        <v>674</v>
      </c>
      <c r="G141" s="231" t="s">
        <v>503</v>
      </c>
      <c r="H141" s="232">
        <v>1</v>
      </c>
      <c r="I141" s="233"/>
      <c r="J141" s="234">
        <f>ROUND(I141*H141,2)</f>
        <v>0</v>
      </c>
      <c r="K141" s="230" t="s">
        <v>197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0.00167</v>
      </c>
      <c r="R141" s="237">
        <f>Q141*H141</f>
        <v>0.00167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158</v>
      </c>
      <c r="AT141" s="239" t="s">
        <v>193</v>
      </c>
      <c r="AU141" s="239" t="s">
        <v>85</v>
      </c>
      <c r="AY141" s="18" t="s">
        <v>191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158</v>
      </c>
      <c r="BM141" s="239" t="s">
        <v>1406</v>
      </c>
    </row>
    <row r="142" s="13" customFormat="1">
      <c r="A142" s="13"/>
      <c r="B142" s="241"/>
      <c r="C142" s="242"/>
      <c r="D142" s="243" t="s">
        <v>199</v>
      </c>
      <c r="E142" s="244" t="s">
        <v>1</v>
      </c>
      <c r="F142" s="245" t="s">
        <v>1393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199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191</v>
      </c>
    </row>
    <row r="143" s="14" customFormat="1">
      <c r="A143" s="14"/>
      <c r="B143" s="252"/>
      <c r="C143" s="253"/>
      <c r="D143" s="243" t="s">
        <v>199</v>
      </c>
      <c r="E143" s="254" t="s">
        <v>1</v>
      </c>
      <c r="F143" s="255" t="s">
        <v>83</v>
      </c>
      <c r="G143" s="253"/>
      <c r="H143" s="256">
        <v>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199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191</v>
      </c>
    </row>
    <row r="144" s="2" customFormat="1" ht="24.15" customHeight="1">
      <c r="A144" s="39"/>
      <c r="B144" s="40"/>
      <c r="C144" s="285" t="s">
        <v>122</v>
      </c>
      <c r="D144" s="285" t="s">
        <v>448</v>
      </c>
      <c r="E144" s="286" t="s">
        <v>1407</v>
      </c>
      <c r="F144" s="287" t="s">
        <v>1408</v>
      </c>
      <c r="G144" s="288" t="s">
        <v>503</v>
      </c>
      <c r="H144" s="289">
        <v>1.02</v>
      </c>
      <c r="I144" s="290"/>
      <c r="J144" s="291">
        <f>ROUND(I144*H144,2)</f>
        <v>0</v>
      </c>
      <c r="K144" s="287" t="s">
        <v>197</v>
      </c>
      <c r="L144" s="292"/>
      <c r="M144" s="293" t="s">
        <v>1</v>
      </c>
      <c r="N144" s="294" t="s">
        <v>41</v>
      </c>
      <c r="O144" s="92"/>
      <c r="P144" s="237">
        <f>O144*H144</f>
        <v>0</v>
      </c>
      <c r="Q144" s="237">
        <v>0.0073000000000000001</v>
      </c>
      <c r="R144" s="237">
        <f>Q144*H144</f>
        <v>0.0074460000000000004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119</v>
      </c>
      <c r="AT144" s="239" t="s">
        <v>448</v>
      </c>
      <c r="AU144" s="239" t="s">
        <v>85</v>
      </c>
      <c r="AY144" s="18" t="s">
        <v>191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158</v>
      </c>
      <c r="BM144" s="239" t="s">
        <v>1409</v>
      </c>
    </row>
    <row r="145" s="13" customFormat="1">
      <c r="A145" s="13"/>
      <c r="B145" s="241"/>
      <c r="C145" s="242"/>
      <c r="D145" s="243" t="s">
        <v>199</v>
      </c>
      <c r="E145" s="244" t="s">
        <v>1</v>
      </c>
      <c r="F145" s="245" t="s">
        <v>1393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199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191</v>
      </c>
    </row>
    <row r="146" s="14" customFormat="1">
      <c r="A146" s="14"/>
      <c r="B146" s="252"/>
      <c r="C146" s="253"/>
      <c r="D146" s="243" t="s">
        <v>199</v>
      </c>
      <c r="E146" s="254" t="s">
        <v>1</v>
      </c>
      <c r="F146" s="255" t="s">
        <v>666</v>
      </c>
      <c r="G146" s="253"/>
      <c r="H146" s="256">
        <v>1.02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199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191</v>
      </c>
    </row>
    <row r="147" s="2" customFormat="1" ht="24.15" customHeight="1">
      <c r="A147" s="39"/>
      <c r="B147" s="40"/>
      <c r="C147" s="228" t="s">
        <v>223</v>
      </c>
      <c r="D147" s="228" t="s">
        <v>193</v>
      </c>
      <c r="E147" s="229" t="s">
        <v>1410</v>
      </c>
      <c r="F147" s="230" t="s">
        <v>1411</v>
      </c>
      <c r="G147" s="231" t="s">
        <v>503</v>
      </c>
      <c r="H147" s="232">
        <v>2</v>
      </c>
      <c r="I147" s="233"/>
      <c r="J147" s="234">
        <f>ROUND(I147*H147,2)</f>
        <v>0</v>
      </c>
      <c r="K147" s="230" t="s">
        <v>197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0.00167</v>
      </c>
      <c r="R147" s="237">
        <f>Q147*H147</f>
        <v>0.0033400000000000001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158</v>
      </c>
      <c r="AT147" s="239" t="s">
        <v>193</v>
      </c>
      <c r="AU147" s="239" t="s">
        <v>85</v>
      </c>
      <c r="AY147" s="18" t="s">
        <v>191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158</v>
      </c>
      <c r="BM147" s="239" t="s">
        <v>1412</v>
      </c>
    </row>
    <row r="148" s="13" customFormat="1">
      <c r="A148" s="13"/>
      <c r="B148" s="241"/>
      <c r="C148" s="242"/>
      <c r="D148" s="243" t="s">
        <v>199</v>
      </c>
      <c r="E148" s="244" t="s">
        <v>1</v>
      </c>
      <c r="F148" s="245" t="s">
        <v>1393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199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191</v>
      </c>
    </row>
    <row r="149" s="14" customFormat="1">
      <c r="A149" s="14"/>
      <c r="B149" s="252"/>
      <c r="C149" s="253"/>
      <c r="D149" s="243" t="s">
        <v>199</v>
      </c>
      <c r="E149" s="254" t="s">
        <v>1</v>
      </c>
      <c r="F149" s="255" t="s">
        <v>85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199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191</v>
      </c>
    </row>
    <row r="150" s="2" customFormat="1" ht="21.75" customHeight="1">
      <c r="A150" s="39"/>
      <c r="B150" s="40"/>
      <c r="C150" s="285" t="s">
        <v>119</v>
      </c>
      <c r="D150" s="285" t="s">
        <v>448</v>
      </c>
      <c r="E150" s="286" t="s">
        <v>1413</v>
      </c>
      <c r="F150" s="287" t="s">
        <v>1414</v>
      </c>
      <c r="G150" s="288" t="s">
        <v>503</v>
      </c>
      <c r="H150" s="289">
        <v>2.04</v>
      </c>
      <c r="I150" s="290"/>
      <c r="J150" s="291">
        <f>ROUND(I150*H150,2)</f>
        <v>0</v>
      </c>
      <c r="K150" s="287" t="s">
        <v>197</v>
      </c>
      <c r="L150" s="292"/>
      <c r="M150" s="293" t="s">
        <v>1</v>
      </c>
      <c r="N150" s="294" t="s">
        <v>41</v>
      </c>
      <c r="O150" s="92"/>
      <c r="P150" s="237">
        <f>O150*H150</f>
        <v>0</v>
      </c>
      <c r="Q150" s="237">
        <v>0.010699999999999999</v>
      </c>
      <c r="R150" s="237">
        <f>Q150*H150</f>
        <v>0.021828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119</v>
      </c>
      <c r="AT150" s="239" t="s">
        <v>448</v>
      </c>
      <c r="AU150" s="239" t="s">
        <v>85</v>
      </c>
      <c r="AY150" s="18" t="s">
        <v>191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158</v>
      </c>
      <c r="BM150" s="239" t="s">
        <v>1415</v>
      </c>
    </row>
    <row r="151" s="13" customFormat="1">
      <c r="A151" s="13"/>
      <c r="B151" s="241"/>
      <c r="C151" s="242"/>
      <c r="D151" s="243" t="s">
        <v>199</v>
      </c>
      <c r="E151" s="244" t="s">
        <v>1</v>
      </c>
      <c r="F151" s="245" t="s">
        <v>1393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199</v>
      </c>
      <c r="AU151" s="251" t="s">
        <v>85</v>
      </c>
      <c r="AV151" s="13" t="s">
        <v>83</v>
      </c>
      <c r="AW151" s="13" t="s">
        <v>32</v>
      </c>
      <c r="AX151" s="13" t="s">
        <v>76</v>
      </c>
      <c r="AY151" s="251" t="s">
        <v>191</v>
      </c>
    </row>
    <row r="152" s="14" customFormat="1">
      <c r="A152" s="14"/>
      <c r="B152" s="252"/>
      <c r="C152" s="253"/>
      <c r="D152" s="243" t="s">
        <v>199</v>
      </c>
      <c r="E152" s="254" t="s">
        <v>1</v>
      </c>
      <c r="F152" s="255" t="s">
        <v>680</v>
      </c>
      <c r="G152" s="253"/>
      <c r="H152" s="256">
        <v>2.04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199</v>
      </c>
      <c r="AU152" s="262" t="s">
        <v>85</v>
      </c>
      <c r="AV152" s="14" t="s">
        <v>85</v>
      </c>
      <c r="AW152" s="14" t="s">
        <v>32</v>
      </c>
      <c r="AX152" s="14" t="s">
        <v>83</v>
      </c>
      <c r="AY152" s="262" t="s">
        <v>191</v>
      </c>
    </row>
    <row r="153" s="2" customFormat="1" ht="24.15" customHeight="1">
      <c r="A153" s="39"/>
      <c r="B153" s="40"/>
      <c r="C153" s="228" t="s">
        <v>234</v>
      </c>
      <c r="D153" s="228" t="s">
        <v>193</v>
      </c>
      <c r="E153" s="229" t="s">
        <v>673</v>
      </c>
      <c r="F153" s="230" t="s">
        <v>674</v>
      </c>
      <c r="G153" s="231" t="s">
        <v>503</v>
      </c>
      <c r="H153" s="232">
        <v>8</v>
      </c>
      <c r="I153" s="233"/>
      <c r="J153" s="234">
        <f>ROUND(I153*H153,2)</f>
        <v>0</v>
      </c>
      <c r="K153" s="230" t="s">
        <v>197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0.00167</v>
      </c>
      <c r="R153" s="237">
        <f>Q153*H153</f>
        <v>0.01336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158</v>
      </c>
      <c r="AT153" s="239" t="s">
        <v>193</v>
      </c>
      <c r="AU153" s="239" t="s">
        <v>85</v>
      </c>
      <c r="AY153" s="18" t="s">
        <v>191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158</v>
      </c>
      <c r="BM153" s="239" t="s">
        <v>1416</v>
      </c>
    </row>
    <row r="154" s="13" customFormat="1">
      <c r="A154" s="13"/>
      <c r="B154" s="241"/>
      <c r="C154" s="242"/>
      <c r="D154" s="243" t="s">
        <v>199</v>
      </c>
      <c r="E154" s="244" t="s">
        <v>1</v>
      </c>
      <c r="F154" s="245" t="s">
        <v>1393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199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191</v>
      </c>
    </row>
    <row r="155" s="14" customFormat="1">
      <c r="A155" s="14"/>
      <c r="B155" s="252"/>
      <c r="C155" s="253"/>
      <c r="D155" s="243" t="s">
        <v>199</v>
      </c>
      <c r="E155" s="254" t="s">
        <v>1</v>
      </c>
      <c r="F155" s="255" t="s">
        <v>1417</v>
      </c>
      <c r="G155" s="253"/>
      <c r="H155" s="256">
        <v>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199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191</v>
      </c>
    </row>
    <row r="156" s="2" customFormat="1" ht="24.15" customHeight="1">
      <c r="A156" s="39"/>
      <c r="B156" s="40"/>
      <c r="C156" s="285" t="s">
        <v>125</v>
      </c>
      <c r="D156" s="285" t="s">
        <v>448</v>
      </c>
      <c r="E156" s="286" t="s">
        <v>1418</v>
      </c>
      <c r="F156" s="287" t="s">
        <v>1419</v>
      </c>
      <c r="G156" s="288" t="s">
        <v>503</v>
      </c>
      <c r="H156" s="289">
        <v>4.0800000000000001</v>
      </c>
      <c r="I156" s="290"/>
      <c r="J156" s="291">
        <f>ROUND(I156*H156,2)</f>
        <v>0</v>
      </c>
      <c r="K156" s="287" t="s">
        <v>1</v>
      </c>
      <c r="L156" s="292"/>
      <c r="M156" s="293" t="s">
        <v>1</v>
      </c>
      <c r="N156" s="294" t="s">
        <v>41</v>
      </c>
      <c r="O156" s="92"/>
      <c r="P156" s="237">
        <f>O156*H156</f>
        <v>0</v>
      </c>
      <c r="Q156" s="237">
        <v>0.0041999999999999997</v>
      </c>
      <c r="R156" s="237">
        <f>Q156*H156</f>
        <v>0.017135999999999998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119</v>
      </c>
      <c r="AT156" s="239" t="s">
        <v>448</v>
      </c>
      <c r="AU156" s="239" t="s">
        <v>85</v>
      </c>
      <c r="AY156" s="18" t="s">
        <v>191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158</v>
      </c>
      <c r="BM156" s="239" t="s">
        <v>1420</v>
      </c>
    </row>
    <row r="157" s="13" customFormat="1">
      <c r="A157" s="13"/>
      <c r="B157" s="241"/>
      <c r="C157" s="242"/>
      <c r="D157" s="243" t="s">
        <v>199</v>
      </c>
      <c r="E157" s="244" t="s">
        <v>1</v>
      </c>
      <c r="F157" s="245" t="s">
        <v>1393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199</v>
      </c>
      <c r="AU157" s="251" t="s">
        <v>85</v>
      </c>
      <c r="AV157" s="13" t="s">
        <v>83</v>
      </c>
      <c r="AW157" s="13" t="s">
        <v>32</v>
      </c>
      <c r="AX157" s="13" t="s">
        <v>76</v>
      </c>
      <c r="AY157" s="251" t="s">
        <v>191</v>
      </c>
    </row>
    <row r="158" s="14" customFormat="1">
      <c r="A158" s="14"/>
      <c r="B158" s="252"/>
      <c r="C158" s="253"/>
      <c r="D158" s="243" t="s">
        <v>199</v>
      </c>
      <c r="E158" s="254" t="s">
        <v>1</v>
      </c>
      <c r="F158" s="255" t="s">
        <v>1421</v>
      </c>
      <c r="G158" s="253"/>
      <c r="H158" s="256">
        <v>4.0800000000000001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199</v>
      </c>
      <c r="AU158" s="262" t="s">
        <v>85</v>
      </c>
      <c r="AV158" s="14" t="s">
        <v>85</v>
      </c>
      <c r="AW158" s="14" t="s">
        <v>32</v>
      </c>
      <c r="AX158" s="14" t="s">
        <v>83</v>
      </c>
      <c r="AY158" s="262" t="s">
        <v>191</v>
      </c>
    </row>
    <row r="159" s="2" customFormat="1" ht="24.15" customHeight="1">
      <c r="A159" s="39"/>
      <c r="B159" s="40"/>
      <c r="C159" s="285" t="s">
        <v>243</v>
      </c>
      <c r="D159" s="285" t="s">
        <v>448</v>
      </c>
      <c r="E159" s="286" t="s">
        <v>1422</v>
      </c>
      <c r="F159" s="287" t="s">
        <v>1423</v>
      </c>
      <c r="G159" s="288" t="s">
        <v>503</v>
      </c>
      <c r="H159" s="289">
        <v>4.0800000000000001</v>
      </c>
      <c r="I159" s="290"/>
      <c r="J159" s="291">
        <f>ROUND(I159*H159,2)</f>
        <v>0</v>
      </c>
      <c r="K159" s="287" t="s">
        <v>197</v>
      </c>
      <c r="L159" s="292"/>
      <c r="M159" s="293" t="s">
        <v>1</v>
      </c>
      <c r="N159" s="294" t="s">
        <v>41</v>
      </c>
      <c r="O159" s="92"/>
      <c r="P159" s="237">
        <f>O159*H159</f>
        <v>0</v>
      </c>
      <c r="Q159" s="237">
        <v>0.0038</v>
      </c>
      <c r="R159" s="237">
        <f>Q159*H159</f>
        <v>0.015504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119</v>
      </c>
      <c r="AT159" s="239" t="s">
        <v>448</v>
      </c>
      <c r="AU159" s="239" t="s">
        <v>85</v>
      </c>
      <c r="AY159" s="18" t="s">
        <v>191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158</v>
      </c>
      <c r="BM159" s="239" t="s">
        <v>1424</v>
      </c>
    </row>
    <row r="160" s="13" customFormat="1">
      <c r="A160" s="13"/>
      <c r="B160" s="241"/>
      <c r="C160" s="242"/>
      <c r="D160" s="243" t="s">
        <v>199</v>
      </c>
      <c r="E160" s="244" t="s">
        <v>1</v>
      </c>
      <c r="F160" s="245" t="s">
        <v>1393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199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191</v>
      </c>
    </row>
    <row r="161" s="14" customFormat="1">
      <c r="A161" s="14"/>
      <c r="B161" s="252"/>
      <c r="C161" s="253"/>
      <c r="D161" s="243" t="s">
        <v>199</v>
      </c>
      <c r="E161" s="254" t="s">
        <v>1</v>
      </c>
      <c r="F161" s="255" t="s">
        <v>1421</v>
      </c>
      <c r="G161" s="253"/>
      <c r="H161" s="256">
        <v>4.0800000000000001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199</v>
      </c>
      <c r="AU161" s="262" t="s">
        <v>85</v>
      </c>
      <c r="AV161" s="14" t="s">
        <v>85</v>
      </c>
      <c r="AW161" s="14" t="s">
        <v>32</v>
      </c>
      <c r="AX161" s="14" t="s">
        <v>83</v>
      </c>
      <c r="AY161" s="262" t="s">
        <v>191</v>
      </c>
    </row>
    <row r="162" s="2" customFormat="1" ht="24.15" customHeight="1">
      <c r="A162" s="39"/>
      <c r="B162" s="40"/>
      <c r="C162" s="228" t="s">
        <v>8</v>
      </c>
      <c r="D162" s="228" t="s">
        <v>193</v>
      </c>
      <c r="E162" s="229" t="s">
        <v>1425</v>
      </c>
      <c r="F162" s="230" t="s">
        <v>1426</v>
      </c>
      <c r="G162" s="231" t="s">
        <v>503</v>
      </c>
      <c r="H162" s="232">
        <v>4</v>
      </c>
      <c r="I162" s="233"/>
      <c r="J162" s="234">
        <f>ROUND(I162*H162,2)</f>
        <v>0</v>
      </c>
      <c r="K162" s="230" t="s">
        <v>197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0.0017099999999999999</v>
      </c>
      <c r="R162" s="237">
        <f>Q162*H162</f>
        <v>0.0068399999999999997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158</v>
      </c>
      <c r="AT162" s="239" t="s">
        <v>193</v>
      </c>
      <c r="AU162" s="239" t="s">
        <v>85</v>
      </c>
      <c r="AY162" s="18" t="s">
        <v>191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158</v>
      </c>
      <c r="BM162" s="239" t="s">
        <v>1427</v>
      </c>
    </row>
    <row r="163" s="13" customFormat="1">
      <c r="A163" s="13"/>
      <c r="B163" s="241"/>
      <c r="C163" s="242"/>
      <c r="D163" s="243" t="s">
        <v>199</v>
      </c>
      <c r="E163" s="244" t="s">
        <v>1</v>
      </c>
      <c r="F163" s="245" t="s">
        <v>1393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199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191</v>
      </c>
    </row>
    <row r="164" s="14" customFormat="1">
      <c r="A164" s="14"/>
      <c r="B164" s="252"/>
      <c r="C164" s="253"/>
      <c r="D164" s="243" t="s">
        <v>199</v>
      </c>
      <c r="E164" s="254" t="s">
        <v>1</v>
      </c>
      <c r="F164" s="255" t="s">
        <v>1428</v>
      </c>
      <c r="G164" s="253"/>
      <c r="H164" s="256">
        <v>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199</v>
      </c>
      <c r="AU164" s="262" t="s">
        <v>85</v>
      </c>
      <c r="AV164" s="14" t="s">
        <v>85</v>
      </c>
      <c r="AW164" s="14" t="s">
        <v>32</v>
      </c>
      <c r="AX164" s="14" t="s">
        <v>83</v>
      </c>
      <c r="AY164" s="262" t="s">
        <v>191</v>
      </c>
    </row>
    <row r="165" s="2" customFormat="1" ht="24.15" customHeight="1">
      <c r="A165" s="39"/>
      <c r="B165" s="40"/>
      <c r="C165" s="285" t="s">
        <v>252</v>
      </c>
      <c r="D165" s="285" t="s">
        <v>448</v>
      </c>
      <c r="E165" s="286" t="s">
        <v>1429</v>
      </c>
      <c r="F165" s="287" t="s">
        <v>1430</v>
      </c>
      <c r="G165" s="288" t="s">
        <v>503</v>
      </c>
      <c r="H165" s="289">
        <v>4.0800000000000001</v>
      </c>
      <c r="I165" s="290"/>
      <c r="J165" s="291">
        <f>ROUND(I165*H165,2)</f>
        <v>0</v>
      </c>
      <c r="K165" s="287" t="s">
        <v>197</v>
      </c>
      <c r="L165" s="292"/>
      <c r="M165" s="293" t="s">
        <v>1</v>
      </c>
      <c r="N165" s="294" t="s">
        <v>41</v>
      </c>
      <c r="O165" s="92"/>
      <c r="P165" s="237">
        <f>O165*H165</f>
        <v>0</v>
      </c>
      <c r="Q165" s="237">
        <v>0.0149</v>
      </c>
      <c r="R165" s="237">
        <f>Q165*H165</f>
        <v>0.060791999999999999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119</v>
      </c>
      <c r="AT165" s="239" t="s">
        <v>448</v>
      </c>
      <c r="AU165" s="239" t="s">
        <v>85</v>
      </c>
      <c r="AY165" s="18" t="s">
        <v>191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158</v>
      </c>
      <c r="BM165" s="239" t="s">
        <v>1431</v>
      </c>
    </row>
    <row r="166" s="13" customFormat="1">
      <c r="A166" s="13"/>
      <c r="B166" s="241"/>
      <c r="C166" s="242"/>
      <c r="D166" s="243" t="s">
        <v>199</v>
      </c>
      <c r="E166" s="244" t="s">
        <v>1</v>
      </c>
      <c r="F166" s="245" t="s">
        <v>1393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199</v>
      </c>
      <c r="AU166" s="251" t="s">
        <v>85</v>
      </c>
      <c r="AV166" s="13" t="s">
        <v>83</v>
      </c>
      <c r="AW166" s="13" t="s">
        <v>32</v>
      </c>
      <c r="AX166" s="13" t="s">
        <v>76</v>
      </c>
      <c r="AY166" s="251" t="s">
        <v>191</v>
      </c>
    </row>
    <row r="167" s="14" customFormat="1">
      <c r="A167" s="14"/>
      <c r="B167" s="252"/>
      <c r="C167" s="253"/>
      <c r="D167" s="243" t="s">
        <v>199</v>
      </c>
      <c r="E167" s="254" t="s">
        <v>1</v>
      </c>
      <c r="F167" s="255" t="s">
        <v>1421</v>
      </c>
      <c r="G167" s="253"/>
      <c r="H167" s="256">
        <v>4.0800000000000001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199</v>
      </c>
      <c r="AU167" s="262" t="s">
        <v>85</v>
      </c>
      <c r="AV167" s="14" t="s">
        <v>85</v>
      </c>
      <c r="AW167" s="14" t="s">
        <v>32</v>
      </c>
      <c r="AX167" s="14" t="s">
        <v>83</v>
      </c>
      <c r="AY167" s="262" t="s">
        <v>191</v>
      </c>
    </row>
    <row r="168" s="2" customFormat="1" ht="16.5" customHeight="1">
      <c r="A168" s="39"/>
      <c r="B168" s="40"/>
      <c r="C168" s="285" t="s">
        <v>127</v>
      </c>
      <c r="D168" s="285" t="s">
        <v>448</v>
      </c>
      <c r="E168" s="286" t="s">
        <v>700</v>
      </c>
      <c r="F168" s="287" t="s">
        <v>701</v>
      </c>
      <c r="G168" s="288" t="s">
        <v>503</v>
      </c>
      <c r="H168" s="289">
        <v>1.01</v>
      </c>
      <c r="I168" s="290"/>
      <c r="J168" s="291">
        <f>ROUND(I168*H168,2)</f>
        <v>0</v>
      </c>
      <c r="K168" s="287" t="s">
        <v>1</v>
      </c>
      <c r="L168" s="292"/>
      <c r="M168" s="293" t="s">
        <v>1</v>
      </c>
      <c r="N168" s="294" t="s">
        <v>41</v>
      </c>
      <c r="O168" s="92"/>
      <c r="P168" s="237">
        <f>O168*H168</f>
        <v>0</v>
      </c>
      <c r="Q168" s="237">
        <v>0.0089999999999999993</v>
      </c>
      <c r="R168" s="237">
        <f>Q168*H168</f>
        <v>0.0090899999999999991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119</v>
      </c>
      <c r="AT168" s="239" t="s">
        <v>448</v>
      </c>
      <c r="AU168" s="239" t="s">
        <v>85</v>
      </c>
      <c r="AY168" s="18" t="s">
        <v>191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158</v>
      </c>
      <c r="BM168" s="239" t="s">
        <v>1432</v>
      </c>
    </row>
    <row r="169" s="13" customFormat="1">
      <c r="A169" s="13"/>
      <c r="B169" s="241"/>
      <c r="C169" s="242"/>
      <c r="D169" s="243" t="s">
        <v>199</v>
      </c>
      <c r="E169" s="244" t="s">
        <v>1</v>
      </c>
      <c r="F169" s="245" t="s">
        <v>1393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199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191</v>
      </c>
    </row>
    <row r="170" s="14" customFormat="1">
      <c r="A170" s="14"/>
      <c r="B170" s="252"/>
      <c r="C170" s="253"/>
      <c r="D170" s="243" t="s">
        <v>199</v>
      </c>
      <c r="E170" s="254" t="s">
        <v>1</v>
      </c>
      <c r="F170" s="255" t="s">
        <v>708</v>
      </c>
      <c r="G170" s="253"/>
      <c r="H170" s="256">
        <v>1.01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199</v>
      </c>
      <c r="AU170" s="262" t="s">
        <v>85</v>
      </c>
      <c r="AV170" s="14" t="s">
        <v>85</v>
      </c>
      <c r="AW170" s="14" t="s">
        <v>32</v>
      </c>
      <c r="AX170" s="14" t="s">
        <v>83</v>
      </c>
      <c r="AY170" s="262" t="s">
        <v>191</v>
      </c>
    </row>
    <row r="171" s="2" customFormat="1" ht="16.5" customHeight="1">
      <c r="A171" s="39"/>
      <c r="B171" s="40"/>
      <c r="C171" s="285" t="s">
        <v>260</v>
      </c>
      <c r="D171" s="285" t="s">
        <v>448</v>
      </c>
      <c r="E171" s="286" t="s">
        <v>1433</v>
      </c>
      <c r="F171" s="287" t="s">
        <v>1434</v>
      </c>
      <c r="G171" s="288" t="s">
        <v>503</v>
      </c>
      <c r="H171" s="289">
        <v>1.01</v>
      </c>
      <c r="I171" s="290"/>
      <c r="J171" s="291">
        <f>ROUND(I171*H171,2)</f>
        <v>0</v>
      </c>
      <c r="K171" s="287" t="s">
        <v>1</v>
      </c>
      <c r="L171" s="292"/>
      <c r="M171" s="293" t="s">
        <v>1</v>
      </c>
      <c r="N171" s="294" t="s">
        <v>41</v>
      </c>
      <c r="O171" s="92"/>
      <c r="P171" s="237">
        <f>O171*H171</f>
        <v>0</v>
      </c>
      <c r="Q171" s="237">
        <v>0.0050000000000000001</v>
      </c>
      <c r="R171" s="237">
        <f>Q171*H171</f>
        <v>0.0050499999999999998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119</v>
      </c>
      <c r="AT171" s="239" t="s">
        <v>448</v>
      </c>
      <c r="AU171" s="239" t="s">
        <v>85</v>
      </c>
      <c r="AY171" s="18" t="s">
        <v>191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158</v>
      </c>
      <c r="BM171" s="239" t="s">
        <v>1435</v>
      </c>
    </row>
    <row r="172" s="13" customFormat="1">
      <c r="A172" s="13"/>
      <c r="B172" s="241"/>
      <c r="C172" s="242"/>
      <c r="D172" s="243" t="s">
        <v>199</v>
      </c>
      <c r="E172" s="244" t="s">
        <v>1</v>
      </c>
      <c r="F172" s="245" t="s">
        <v>1393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199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191</v>
      </c>
    </row>
    <row r="173" s="14" customFormat="1">
      <c r="A173" s="14"/>
      <c r="B173" s="252"/>
      <c r="C173" s="253"/>
      <c r="D173" s="243" t="s">
        <v>199</v>
      </c>
      <c r="E173" s="254" t="s">
        <v>1</v>
      </c>
      <c r="F173" s="255" t="s">
        <v>708</v>
      </c>
      <c r="G173" s="253"/>
      <c r="H173" s="256">
        <v>1.01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199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191</v>
      </c>
    </row>
    <row r="174" s="2" customFormat="1" ht="16.5" customHeight="1">
      <c r="A174" s="39"/>
      <c r="B174" s="40"/>
      <c r="C174" s="285" t="s">
        <v>265</v>
      </c>
      <c r="D174" s="285" t="s">
        <v>448</v>
      </c>
      <c r="E174" s="286" t="s">
        <v>1436</v>
      </c>
      <c r="F174" s="287" t="s">
        <v>1437</v>
      </c>
      <c r="G174" s="288" t="s">
        <v>503</v>
      </c>
      <c r="H174" s="289">
        <v>1.01</v>
      </c>
      <c r="I174" s="290"/>
      <c r="J174" s="291">
        <f>ROUND(I174*H174,2)</f>
        <v>0</v>
      </c>
      <c r="K174" s="287" t="s">
        <v>1</v>
      </c>
      <c r="L174" s="292"/>
      <c r="M174" s="293" t="s">
        <v>1</v>
      </c>
      <c r="N174" s="294" t="s">
        <v>41</v>
      </c>
      <c r="O174" s="92"/>
      <c r="P174" s="237">
        <f>O174*H174</f>
        <v>0</v>
      </c>
      <c r="Q174" s="237">
        <v>0.0064999999999999997</v>
      </c>
      <c r="R174" s="237">
        <f>Q174*H174</f>
        <v>0.0065649999999999997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119</v>
      </c>
      <c r="AT174" s="239" t="s">
        <v>448</v>
      </c>
      <c r="AU174" s="239" t="s">
        <v>85</v>
      </c>
      <c r="AY174" s="18" t="s">
        <v>191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158</v>
      </c>
      <c r="BM174" s="239" t="s">
        <v>1438</v>
      </c>
    </row>
    <row r="175" s="13" customFormat="1">
      <c r="A175" s="13"/>
      <c r="B175" s="241"/>
      <c r="C175" s="242"/>
      <c r="D175" s="243" t="s">
        <v>199</v>
      </c>
      <c r="E175" s="244" t="s">
        <v>1</v>
      </c>
      <c r="F175" s="245" t="s">
        <v>1393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199</v>
      </c>
      <c r="AU175" s="251" t="s">
        <v>85</v>
      </c>
      <c r="AV175" s="13" t="s">
        <v>83</v>
      </c>
      <c r="AW175" s="13" t="s">
        <v>32</v>
      </c>
      <c r="AX175" s="13" t="s">
        <v>76</v>
      </c>
      <c r="AY175" s="251" t="s">
        <v>191</v>
      </c>
    </row>
    <row r="176" s="14" customFormat="1">
      <c r="A176" s="14"/>
      <c r="B176" s="252"/>
      <c r="C176" s="253"/>
      <c r="D176" s="243" t="s">
        <v>199</v>
      </c>
      <c r="E176" s="254" t="s">
        <v>1</v>
      </c>
      <c r="F176" s="255" t="s">
        <v>708</v>
      </c>
      <c r="G176" s="253"/>
      <c r="H176" s="256">
        <v>1.01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199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191</v>
      </c>
    </row>
    <row r="177" s="2" customFormat="1" ht="16.5" customHeight="1">
      <c r="A177" s="39"/>
      <c r="B177" s="40"/>
      <c r="C177" s="285" t="s">
        <v>269</v>
      </c>
      <c r="D177" s="285" t="s">
        <v>448</v>
      </c>
      <c r="E177" s="286" t="s">
        <v>1439</v>
      </c>
      <c r="F177" s="287" t="s">
        <v>1440</v>
      </c>
      <c r="G177" s="288" t="s">
        <v>503</v>
      </c>
      <c r="H177" s="289">
        <v>4.04</v>
      </c>
      <c r="I177" s="290"/>
      <c r="J177" s="291">
        <f>ROUND(I177*H177,2)</f>
        <v>0</v>
      </c>
      <c r="K177" s="287" t="s">
        <v>1</v>
      </c>
      <c r="L177" s="292"/>
      <c r="M177" s="293" t="s">
        <v>1</v>
      </c>
      <c r="N177" s="294" t="s">
        <v>41</v>
      </c>
      <c r="O177" s="92"/>
      <c r="P177" s="237">
        <f>O177*H177</f>
        <v>0</v>
      </c>
      <c r="Q177" s="237">
        <v>0.00296</v>
      </c>
      <c r="R177" s="237">
        <f>Q177*H177</f>
        <v>0.011958399999999999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119</v>
      </c>
      <c r="AT177" s="239" t="s">
        <v>448</v>
      </c>
      <c r="AU177" s="239" t="s">
        <v>85</v>
      </c>
      <c r="AY177" s="18" t="s">
        <v>191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158</v>
      </c>
      <c r="BM177" s="239" t="s">
        <v>1441</v>
      </c>
    </row>
    <row r="178" s="13" customFormat="1">
      <c r="A178" s="13"/>
      <c r="B178" s="241"/>
      <c r="C178" s="242"/>
      <c r="D178" s="243" t="s">
        <v>199</v>
      </c>
      <c r="E178" s="244" t="s">
        <v>1</v>
      </c>
      <c r="F178" s="245" t="s">
        <v>1393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199</v>
      </c>
      <c r="AU178" s="251" t="s">
        <v>85</v>
      </c>
      <c r="AV178" s="13" t="s">
        <v>83</v>
      </c>
      <c r="AW178" s="13" t="s">
        <v>32</v>
      </c>
      <c r="AX178" s="13" t="s">
        <v>76</v>
      </c>
      <c r="AY178" s="251" t="s">
        <v>191</v>
      </c>
    </row>
    <row r="179" s="14" customFormat="1">
      <c r="A179" s="14"/>
      <c r="B179" s="252"/>
      <c r="C179" s="253"/>
      <c r="D179" s="243" t="s">
        <v>199</v>
      </c>
      <c r="E179" s="254" t="s">
        <v>1</v>
      </c>
      <c r="F179" s="255" t="s">
        <v>718</v>
      </c>
      <c r="G179" s="253"/>
      <c r="H179" s="256">
        <v>4.04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199</v>
      </c>
      <c r="AU179" s="262" t="s">
        <v>85</v>
      </c>
      <c r="AV179" s="14" t="s">
        <v>85</v>
      </c>
      <c r="AW179" s="14" t="s">
        <v>32</v>
      </c>
      <c r="AX179" s="14" t="s">
        <v>83</v>
      </c>
      <c r="AY179" s="262" t="s">
        <v>191</v>
      </c>
    </row>
    <row r="180" s="2" customFormat="1" ht="16.5" customHeight="1">
      <c r="A180" s="39"/>
      <c r="B180" s="40"/>
      <c r="C180" s="285" t="s">
        <v>228</v>
      </c>
      <c r="D180" s="285" t="s">
        <v>448</v>
      </c>
      <c r="E180" s="286" t="s">
        <v>1269</v>
      </c>
      <c r="F180" s="287" t="s">
        <v>1270</v>
      </c>
      <c r="G180" s="288" t="s">
        <v>503</v>
      </c>
      <c r="H180" s="289">
        <v>9.0899999999999999</v>
      </c>
      <c r="I180" s="290"/>
      <c r="J180" s="291">
        <f>ROUND(I180*H180,2)</f>
        <v>0</v>
      </c>
      <c r="K180" s="287" t="s">
        <v>1</v>
      </c>
      <c r="L180" s="292"/>
      <c r="M180" s="293" t="s">
        <v>1</v>
      </c>
      <c r="N180" s="294" t="s">
        <v>41</v>
      </c>
      <c r="O180" s="92"/>
      <c r="P180" s="237">
        <f>O180*H180</f>
        <v>0</v>
      </c>
      <c r="Q180" s="237">
        <v>0.00042999999999999999</v>
      </c>
      <c r="R180" s="237">
        <f>Q180*H180</f>
        <v>0.0039087000000000002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119</v>
      </c>
      <c r="AT180" s="239" t="s">
        <v>448</v>
      </c>
      <c r="AU180" s="239" t="s">
        <v>85</v>
      </c>
      <c r="AY180" s="18" t="s">
        <v>191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158</v>
      </c>
      <c r="BM180" s="239" t="s">
        <v>1442</v>
      </c>
    </row>
    <row r="181" s="13" customFormat="1">
      <c r="A181" s="13"/>
      <c r="B181" s="241"/>
      <c r="C181" s="242"/>
      <c r="D181" s="243" t="s">
        <v>199</v>
      </c>
      <c r="E181" s="244" t="s">
        <v>1</v>
      </c>
      <c r="F181" s="245" t="s">
        <v>1393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199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191</v>
      </c>
    </row>
    <row r="182" s="14" customFormat="1">
      <c r="A182" s="14"/>
      <c r="B182" s="252"/>
      <c r="C182" s="253"/>
      <c r="D182" s="243" t="s">
        <v>199</v>
      </c>
      <c r="E182" s="254" t="s">
        <v>1</v>
      </c>
      <c r="F182" s="255" t="s">
        <v>1443</v>
      </c>
      <c r="G182" s="253"/>
      <c r="H182" s="256">
        <v>9.0899999999999999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199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191</v>
      </c>
    </row>
    <row r="183" s="2" customFormat="1" ht="24.15" customHeight="1">
      <c r="A183" s="39"/>
      <c r="B183" s="40"/>
      <c r="C183" s="285" t="s">
        <v>277</v>
      </c>
      <c r="D183" s="285" t="s">
        <v>448</v>
      </c>
      <c r="E183" s="286" t="s">
        <v>1444</v>
      </c>
      <c r="F183" s="287" t="s">
        <v>1445</v>
      </c>
      <c r="G183" s="288" t="s">
        <v>503</v>
      </c>
      <c r="H183" s="289">
        <v>20.199999999999999</v>
      </c>
      <c r="I183" s="290"/>
      <c r="J183" s="291">
        <f>ROUND(I183*H183,2)</f>
        <v>0</v>
      </c>
      <c r="K183" s="287" t="s">
        <v>1</v>
      </c>
      <c r="L183" s="292"/>
      <c r="M183" s="293" t="s">
        <v>1</v>
      </c>
      <c r="N183" s="294" t="s">
        <v>41</v>
      </c>
      <c r="O183" s="92"/>
      <c r="P183" s="237">
        <f>O183*H183</f>
        <v>0</v>
      </c>
      <c r="Q183" s="237">
        <v>0.00027999999999999998</v>
      </c>
      <c r="R183" s="237">
        <f>Q183*H183</f>
        <v>0.0056559999999999996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119</v>
      </c>
      <c r="AT183" s="239" t="s">
        <v>448</v>
      </c>
      <c r="AU183" s="239" t="s">
        <v>85</v>
      </c>
      <c r="AY183" s="18" t="s">
        <v>191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158</v>
      </c>
      <c r="BM183" s="239" t="s">
        <v>1446</v>
      </c>
    </row>
    <row r="184" s="13" customFormat="1">
      <c r="A184" s="13"/>
      <c r="B184" s="241"/>
      <c r="C184" s="242"/>
      <c r="D184" s="243" t="s">
        <v>199</v>
      </c>
      <c r="E184" s="244" t="s">
        <v>1</v>
      </c>
      <c r="F184" s="245" t="s">
        <v>1393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199</v>
      </c>
      <c r="AU184" s="251" t="s">
        <v>85</v>
      </c>
      <c r="AV184" s="13" t="s">
        <v>83</v>
      </c>
      <c r="AW184" s="13" t="s">
        <v>32</v>
      </c>
      <c r="AX184" s="13" t="s">
        <v>76</v>
      </c>
      <c r="AY184" s="251" t="s">
        <v>191</v>
      </c>
    </row>
    <row r="185" s="14" customFormat="1">
      <c r="A185" s="14"/>
      <c r="B185" s="252"/>
      <c r="C185" s="253"/>
      <c r="D185" s="243" t="s">
        <v>199</v>
      </c>
      <c r="E185" s="254" t="s">
        <v>1</v>
      </c>
      <c r="F185" s="255" t="s">
        <v>1447</v>
      </c>
      <c r="G185" s="253"/>
      <c r="H185" s="256">
        <v>20.199999999999999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199</v>
      </c>
      <c r="AU185" s="262" t="s">
        <v>85</v>
      </c>
      <c r="AV185" s="14" t="s">
        <v>85</v>
      </c>
      <c r="AW185" s="14" t="s">
        <v>32</v>
      </c>
      <c r="AX185" s="14" t="s">
        <v>83</v>
      </c>
      <c r="AY185" s="262" t="s">
        <v>191</v>
      </c>
    </row>
    <row r="186" s="2" customFormat="1" ht="16.5" customHeight="1">
      <c r="A186" s="39"/>
      <c r="B186" s="40"/>
      <c r="C186" s="285" t="s">
        <v>283</v>
      </c>
      <c r="D186" s="285" t="s">
        <v>448</v>
      </c>
      <c r="E186" s="286" t="s">
        <v>1273</v>
      </c>
      <c r="F186" s="287" t="s">
        <v>1274</v>
      </c>
      <c r="G186" s="288" t="s">
        <v>503</v>
      </c>
      <c r="H186" s="289">
        <v>3.0299999999999998</v>
      </c>
      <c r="I186" s="290"/>
      <c r="J186" s="291">
        <f>ROUND(I186*H186,2)</f>
        <v>0</v>
      </c>
      <c r="K186" s="287" t="s">
        <v>1</v>
      </c>
      <c r="L186" s="292"/>
      <c r="M186" s="293" t="s">
        <v>1</v>
      </c>
      <c r="N186" s="294" t="s">
        <v>41</v>
      </c>
      <c r="O186" s="92"/>
      <c r="P186" s="237">
        <f>O186*H186</f>
        <v>0</v>
      </c>
      <c r="Q186" s="237">
        <v>0.0022000000000000001</v>
      </c>
      <c r="R186" s="237">
        <f>Q186*H186</f>
        <v>0.0066660000000000001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119</v>
      </c>
      <c r="AT186" s="239" t="s">
        <v>448</v>
      </c>
      <c r="AU186" s="239" t="s">
        <v>85</v>
      </c>
      <c r="AY186" s="18" t="s">
        <v>191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158</v>
      </c>
      <c r="BM186" s="239" t="s">
        <v>1448</v>
      </c>
    </row>
    <row r="187" s="13" customFormat="1">
      <c r="A187" s="13"/>
      <c r="B187" s="241"/>
      <c r="C187" s="242"/>
      <c r="D187" s="243" t="s">
        <v>199</v>
      </c>
      <c r="E187" s="244" t="s">
        <v>1</v>
      </c>
      <c r="F187" s="245" t="s">
        <v>1393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199</v>
      </c>
      <c r="AU187" s="251" t="s">
        <v>85</v>
      </c>
      <c r="AV187" s="13" t="s">
        <v>83</v>
      </c>
      <c r="AW187" s="13" t="s">
        <v>32</v>
      </c>
      <c r="AX187" s="13" t="s">
        <v>76</v>
      </c>
      <c r="AY187" s="251" t="s">
        <v>191</v>
      </c>
    </row>
    <row r="188" s="14" customFormat="1">
      <c r="A188" s="14"/>
      <c r="B188" s="252"/>
      <c r="C188" s="253"/>
      <c r="D188" s="243" t="s">
        <v>199</v>
      </c>
      <c r="E188" s="254" t="s">
        <v>1</v>
      </c>
      <c r="F188" s="255" t="s">
        <v>713</v>
      </c>
      <c r="G188" s="253"/>
      <c r="H188" s="256">
        <v>3.0299999999999998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199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191</v>
      </c>
    </row>
    <row r="189" s="2" customFormat="1" ht="24.15" customHeight="1">
      <c r="A189" s="39"/>
      <c r="B189" s="40"/>
      <c r="C189" s="285" t="s">
        <v>7</v>
      </c>
      <c r="D189" s="285" t="s">
        <v>448</v>
      </c>
      <c r="E189" s="286" t="s">
        <v>1449</v>
      </c>
      <c r="F189" s="287" t="s">
        <v>1450</v>
      </c>
      <c r="G189" s="288" t="s">
        <v>503</v>
      </c>
      <c r="H189" s="289">
        <v>4.04</v>
      </c>
      <c r="I189" s="290"/>
      <c r="J189" s="291">
        <f>ROUND(I189*H189,2)</f>
        <v>0</v>
      </c>
      <c r="K189" s="287" t="s">
        <v>1</v>
      </c>
      <c r="L189" s="292"/>
      <c r="M189" s="293" t="s">
        <v>1</v>
      </c>
      <c r="N189" s="294" t="s">
        <v>41</v>
      </c>
      <c r="O189" s="92"/>
      <c r="P189" s="237">
        <f>O189*H189</f>
        <v>0</v>
      </c>
      <c r="Q189" s="237">
        <v>0.0012999999999999999</v>
      </c>
      <c r="R189" s="237">
        <f>Q189*H189</f>
        <v>0.0052519999999999997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119</v>
      </c>
      <c r="AT189" s="239" t="s">
        <v>448</v>
      </c>
      <c r="AU189" s="239" t="s">
        <v>85</v>
      </c>
      <c r="AY189" s="18" t="s">
        <v>191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158</v>
      </c>
      <c r="BM189" s="239" t="s">
        <v>1451</v>
      </c>
    </row>
    <row r="190" s="13" customFormat="1">
      <c r="A190" s="13"/>
      <c r="B190" s="241"/>
      <c r="C190" s="242"/>
      <c r="D190" s="243" t="s">
        <v>199</v>
      </c>
      <c r="E190" s="244" t="s">
        <v>1</v>
      </c>
      <c r="F190" s="245" t="s">
        <v>1393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199</v>
      </c>
      <c r="AU190" s="251" t="s">
        <v>85</v>
      </c>
      <c r="AV190" s="13" t="s">
        <v>83</v>
      </c>
      <c r="AW190" s="13" t="s">
        <v>32</v>
      </c>
      <c r="AX190" s="13" t="s">
        <v>76</v>
      </c>
      <c r="AY190" s="251" t="s">
        <v>191</v>
      </c>
    </row>
    <row r="191" s="14" customFormat="1">
      <c r="A191" s="14"/>
      <c r="B191" s="252"/>
      <c r="C191" s="253"/>
      <c r="D191" s="243" t="s">
        <v>199</v>
      </c>
      <c r="E191" s="254" t="s">
        <v>1</v>
      </c>
      <c r="F191" s="255" t="s">
        <v>718</v>
      </c>
      <c r="G191" s="253"/>
      <c r="H191" s="256">
        <v>4.04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199</v>
      </c>
      <c r="AU191" s="262" t="s">
        <v>85</v>
      </c>
      <c r="AV191" s="14" t="s">
        <v>85</v>
      </c>
      <c r="AW191" s="14" t="s">
        <v>32</v>
      </c>
      <c r="AX191" s="14" t="s">
        <v>83</v>
      </c>
      <c r="AY191" s="262" t="s">
        <v>191</v>
      </c>
    </row>
    <row r="192" s="2" customFormat="1" ht="21.75" customHeight="1">
      <c r="A192" s="39"/>
      <c r="B192" s="40"/>
      <c r="C192" s="285" t="s">
        <v>295</v>
      </c>
      <c r="D192" s="285" t="s">
        <v>448</v>
      </c>
      <c r="E192" s="286" t="s">
        <v>1452</v>
      </c>
      <c r="F192" s="287" t="s">
        <v>1453</v>
      </c>
      <c r="G192" s="288" t="s">
        <v>503</v>
      </c>
      <c r="H192" s="289">
        <v>10.1</v>
      </c>
      <c r="I192" s="290"/>
      <c r="J192" s="291">
        <f>ROUND(I192*H192,2)</f>
        <v>0</v>
      </c>
      <c r="K192" s="287" t="s">
        <v>1</v>
      </c>
      <c r="L192" s="292"/>
      <c r="M192" s="293" t="s">
        <v>1</v>
      </c>
      <c r="N192" s="294" t="s">
        <v>41</v>
      </c>
      <c r="O192" s="92"/>
      <c r="P192" s="237">
        <f>O192*H192</f>
        <v>0</v>
      </c>
      <c r="Q192" s="237">
        <v>0.0029399999999999999</v>
      </c>
      <c r="R192" s="237">
        <f>Q192*H192</f>
        <v>0.029693999999999998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119</v>
      </c>
      <c r="AT192" s="239" t="s">
        <v>448</v>
      </c>
      <c r="AU192" s="239" t="s">
        <v>85</v>
      </c>
      <c r="AY192" s="18" t="s">
        <v>191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158</v>
      </c>
      <c r="BM192" s="239" t="s">
        <v>1454</v>
      </c>
    </row>
    <row r="193" s="13" customFormat="1">
      <c r="A193" s="13"/>
      <c r="B193" s="241"/>
      <c r="C193" s="242"/>
      <c r="D193" s="243" t="s">
        <v>199</v>
      </c>
      <c r="E193" s="244" t="s">
        <v>1</v>
      </c>
      <c r="F193" s="245" t="s">
        <v>1393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199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191</v>
      </c>
    </row>
    <row r="194" s="14" customFormat="1">
      <c r="A194" s="14"/>
      <c r="B194" s="252"/>
      <c r="C194" s="253"/>
      <c r="D194" s="243" t="s">
        <v>199</v>
      </c>
      <c r="E194" s="254" t="s">
        <v>1</v>
      </c>
      <c r="F194" s="255" t="s">
        <v>1455</v>
      </c>
      <c r="G194" s="253"/>
      <c r="H194" s="256">
        <v>10.1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199</v>
      </c>
      <c r="AU194" s="262" t="s">
        <v>85</v>
      </c>
      <c r="AV194" s="14" t="s">
        <v>85</v>
      </c>
      <c r="AW194" s="14" t="s">
        <v>32</v>
      </c>
      <c r="AX194" s="14" t="s">
        <v>83</v>
      </c>
      <c r="AY194" s="262" t="s">
        <v>191</v>
      </c>
    </row>
    <row r="195" s="2" customFormat="1" ht="21.75" customHeight="1">
      <c r="A195" s="39"/>
      <c r="B195" s="40"/>
      <c r="C195" s="285" t="s">
        <v>302</v>
      </c>
      <c r="D195" s="285" t="s">
        <v>448</v>
      </c>
      <c r="E195" s="286" t="s">
        <v>1456</v>
      </c>
      <c r="F195" s="287" t="s">
        <v>1457</v>
      </c>
      <c r="G195" s="288" t="s">
        <v>503</v>
      </c>
      <c r="H195" s="289">
        <v>1.01</v>
      </c>
      <c r="I195" s="290"/>
      <c r="J195" s="291">
        <f>ROUND(I195*H195,2)</f>
        <v>0</v>
      </c>
      <c r="K195" s="287" t="s">
        <v>1</v>
      </c>
      <c r="L195" s="292"/>
      <c r="M195" s="293" t="s">
        <v>1</v>
      </c>
      <c r="N195" s="294" t="s">
        <v>41</v>
      </c>
      <c r="O195" s="92"/>
      <c r="P195" s="237">
        <f>O195*H195</f>
        <v>0</v>
      </c>
      <c r="Q195" s="237">
        <v>0.0040699999999999998</v>
      </c>
      <c r="R195" s="237">
        <f>Q195*H195</f>
        <v>0.0041107000000000001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119</v>
      </c>
      <c r="AT195" s="239" t="s">
        <v>448</v>
      </c>
      <c r="AU195" s="239" t="s">
        <v>85</v>
      </c>
      <c r="AY195" s="18" t="s">
        <v>191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158</v>
      </c>
      <c r="BM195" s="239" t="s">
        <v>1458</v>
      </c>
    </row>
    <row r="196" s="13" customFormat="1">
      <c r="A196" s="13"/>
      <c r="B196" s="241"/>
      <c r="C196" s="242"/>
      <c r="D196" s="243" t="s">
        <v>199</v>
      </c>
      <c r="E196" s="244" t="s">
        <v>1</v>
      </c>
      <c r="F196" s="245" t="s">
        <v>1393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199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191</v>
      </c>
    </row>
    <row r="197" s="14" customFormat="1">
      <c r="A197" s="14"/>
      <c r="B197" s="252"/>
      <c r="C197" s="253"/>
      <c r="D197" s="243" t="s">
        <v>199</v>
      </c>
      <c r="E197" s="254" t="s">
        <v>1</v>
      </c>
      <c r="F197" s="255" t="s">
        <v>708</v>
      </c>
      <c r="G197" s="253"/>
      <c r="H197" s="256">
        <v>1.01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199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191</v>
      </c>
    </row>
    <row r="198" s="2" customFormat="1" ht="16.5" customHeight="1">
      <c r="A198" s="39"/>
      <c r="B198" s="40"/>
      <c r="C198" s="285" t="s">
        <v>307</v>
      </c>
      <c r="D198" s="285" t="s">
        <v>448</v>
      </c>
      <c r="E198" s="286" t="s">
        <v>1459</v>
      </c>
      <c r="F198" s="287" t="s">
        <v>1460</v>
      </c>
      <c r="G198" s="288" t="s">
        <v>503</v>
      </c>
      <c r="H198" s="289">
        <v>4.04</v>
      </c>
      <c r="I198" s="290"/>
      <c r="J198" s="291">
        <f>ROUND(I198*H198,2)</f>
        <v>0</v>
      </c>
      <c r="K198" s="287" t="s">
        <v>197</v>
      </c>
      <c r="L198" s="292"/>
      <c r="M198" s="293" t="s">
        <v>1</v>
      </c>
      <c r="N198" s="294" t="s">
        <v>41</v>
      </c>
      <c r="O198" s="92"/>
      <c r="P198" s="237">
        <f>O198*H198</f>
        <v>0</v>
      </c>
      <c r="Q198" s="237">
        <v>0.00036999999999999999</v>
      </c>
      <c r="R198" s="237">
        <f>Q198*H198</f>
        <v>0.0014947999999999999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119</v>
      </c>
      <c r="AT198" s="239" t="s">
        <v>448</v>
      </c>
      <c r="AU198" s="239" t="s">
        <v>85</v>
      </c>
      <c r="AY198" s="18" t="s">
        <v>191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158</v>
      </c>
      <c r="BM198" s="239" t="s">
        <v>1461</v>
      </c>
    </row>
    <row r="199" s="13" customFormat="1">
      <c r="A199" s="13"/>
      <c r="B199" s="241"/>
      <c r="C199" s="242"/>
      <c r="D199" s="243" t="s">
        <v>199</v>
      </c>
      <c r="E199" s="244" t="s">
        <v>1</v>
      </c>
      <c r="F199" s="245" t="s">
        <v>1393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199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191</v>
      </c>
    </row>
    <row r="200" s="14" customFormat="1">
      <c r="A200" s="14"/>
      <c r="B200" s="252"/>
      <c r="C200" s="253"/>
      <c r="D200" s="243" t="s">
        <v>199</v>
      </c>
      <c r="E200" s="254" t="s">
        <v>1</v>
      </c>
      <c r="F200" s="255" t="s">
        <v>718</v>
      </c>
      <c r="G200" s="253"/>
      <c r="H200" s="256">
        <v>4.04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199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191</v>
      </c>
    </row>
    <row r="201" s="2" customFormat="1" ht="16.5" customHeight="1">
      <c r="A201" s="39"/>
      <c r="B201" s="40"/>
      <c r="C201" s="228" t="s">
        <v>327</v>
      </c>
      <c r="D201" s="228" t="s">
        <v>193</v>
      </c>
      <c r="E201" s="229" t="s">
        <v>1462</v>
      </c>
      <c r="F201" s="230" t="s">
        <v>1463</v>
      </c>
      <c r="G201" s="231" t="s">
        <v>503</v>
      </c>
      <c r="H201" s="232">
        <v>17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0.00038000000000000002</v>
      </c>
      <c r="R201" s="237">
        <f>Q201*H201</f>
        <v>0.0064600000000000005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158</v>
      </c>
      <c r="AT201" s="239" t="s">
        <v>193</v>
      </c>
      <c r="AU201" s="239" t="s">
        <v>85</v>
      </c>
      <c r="AY201" s="18" t="s">
        <v>191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158</v>
      </c>
      <c r="BM201" s="239" t="s">
        <v>1464</v>
      </c>
    </row>
    <row r="202" s="13" customFormat="1">
      <c r="A202" s="13"/>
      <c r="B202" s="241"/>
      <c r="C202" s="242"/>
      <c r="D202" s="243" t="s">
        <v>199</v>
      </c>
      <c r="E202" s="244" t="s">
        <v>1</v>
      </c>
      <c r="F202" s="245" t="s">
        <v>473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199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191</v>
      </c>
    </row>
    <row r="203" s="13" customFormat="1">
      <c r="A203" s="13"/>
      <c r="B203" s="241"/>
      <c r="C203" s="242"/>
      <c r="D203" s="243" t="s">
        <v>199</v>
      </c>
      <c r="E203" s="244" t="s">
        <v>1</v>
      </c>
      <c r="F203" s="245" t="s">
        <v>1465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199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191</v>
      </c>
    </row>
    <row r="204" s="14" customFormat="1">
      <c r="A204" s="14"/>
      <c r="B204" s="252"/>
      <c r="C204" s="253"/>
      <c r="D204" s="243" t="s">
        <v>199</v>
      </c>
      <c r="E204" s="254" t="s">
        <v>1</v>
      </c>
      <c r="F204" s="255" t="s">
        <v>269</v>
      </c>
      <c r="G204" s="253"/>
      <c r="H204" s="256">
        <v>17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199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191</v>
      </c>
    </row>
    <row r="205" s="2" customFormat="1" ht="16.5" customHeight="1">
      <c r="A205" s="39"/>
      <c r="B205" s="40"/>
      <c r="C205" s="228" t="s">
        <v>332</v>
      </c>
      <c r="D205" s="228" t="s">
        <v>193</v>
      </c>
      <c r="E205" s="229" t="s">
        <v>1466</v>
      </c>
      <c r="F205" s="230" t="s">
        <v>1467</v>
      </c>
      <c r="G205" s="231" t="s">
        <v>503</v>
      </c>
      <c r="H205" s="232">
        <v>10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2.0000000000000002E-05</v>
      </c>
      <c r="R205" s="237">
        <f>Q205*H205</f>
        <v>0.00020000000000000001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158</v>
      </c>
      <c r="AT205" s="239" t="s">
        <v>193</v>
      </c>
      <c r="AU205" s="239" t="s">
        <v>85</v>
      </c>
      <c r="AY205" s="18" t="s">
        <v>191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158</v>
      </c>
      <c r="BM205" s="239" t="s">
        <v>1468</v>
      </c>
    </row>
    <row r="206" s="13" customFormat="1">
      <c r="A206" s="13"/>
      <c r="B206" s="241"/>
      <c r="C206" s="242"/>
      <c r="D206" s="243" t="s">
        <v>199</v>
      </c>
      <c r="E206" s="244" t="s">
        <v>1</v>
      </c>
      <c r="F206" s="245" t="s">
        <v>1393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199</v>
      </c>
      <c r="AU206" s="251" t="s">
        <v>85</v>
      </c>
      <c r="AV206" s="13" t="s">
        <v>83</v>
      </c>
      <c r="AW206" s="13" t="s">
        <v>32</v>
      </c>
      <c r="AX206" s="13" t="s">
        <v>76</v>
      </c>
      <c r="AY206" s="251" t="s">
        <v>191</v>
      </c>
    </row>
    <row r="207" s="14" customFormat="1">
      <c r="A207" s="14"/>
      <c r="B207" s="252"/>
      <c r="C207" s="253"/>
      <c r="D207" s="243" t="s">
        <v>199</v>
      </c>
      <c r="E207" s="254" t="s">
        <v>1</v>
      </c>
      <c r="F207" s="255" t="s">
        <v>125</v>
      </c>
      <c r="G207" s="253"/>
      <c r="H207" s="256">
        <v>10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199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191</v>
      </c>
    </row>
    <row r="208" s="2" customFormat="1" ht="16.5" customHeight="1">
      <c r="A208" s="39"/>
      <c r="B208" s="40"/>
      <c r="C208" s="285" t="s">
        <v>347</v>
      </c>
      <c r="D208" s="285" t="s">
        <v>448</v>
      </c>
      <c r="E208" s="286" t="s">
        <v>1469</v>
      </c>
      <c r="F208" s="287" t="s">
        <v>1470</v>
      </c>
      <c r="G208" s="288" t="s">
        <v>503</v>
      </c>
      <c r="H208" s="289">
        <v>10.1</v>
      </c>
      <c r="I208" s="290"/>
      <c r="J208" s="291">
        <f>ROUND(I208*H208,2)</f>
        <v>0</v>
      </c>
      <c r="K208" s="287" t="s">
        <v>1</v>
      </c>
      <c r="L208" s="292"/>
      <c r="M208" s="293" t="s">
        <v>1</v>
      </c>
      <c r="N208" s="294" t="s">
        <v>41</v>
      </c>
      <c r="O208" s="92"/>
      <c r="P208" s="237">
        <f>O208*H208</f>
        <v>0</v>
      </c>
      <c r="Q208" s="237">
        <v>0.00064999999999999997</v>
      </c>
      <c r="R208" s="237">
        <f>Q208*H208</f>
        <v>0.0065649999999999997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119</v>
      </c>
      <c r="AT208" s="239" t="s">
        <v>448</v>
      </c>
      <c r="AU208" s="239" t="s">
        <v>85</v>
      </c>
      <c r="AY208" s="18" t="s">
        <v>191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158</v>
      </c>
      <c r="BM208" s="239" t="s">
        <v>1471</v>
      </c>
    </row>
    <row r="209" s="13" customFormat="1">
      <c r="A209" s="13"/>
      <c r="B209" s="241"/>
      <c r="C209" s="242"/>
      <c r="D209" s="243" t="s">
        <v>199</v>
      </c>
      <c r="E209" s="244" t="s">
        <v>1</v>
      </c>
      <c r="F209" s="245" t="s">
        <v>1393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199</v>
      </c>
      <c r="AU209" s="251" t="s">
        <v>85</v>
      </c>
      <c r="AV209" s="13" t="s">
        <v>83</v>
      </c>
      <c r="AW209" s="13" t="s">
        <v>32</v>
      </c>
      <c r="AX209" s="13" t="s">
        <v>76</v>
      </c>
      <c r="AY209" s="251" t="s">
        <v>191</v>
      </c>
    </row>
    <row r="210" s="14" customFormat="1">
      <c r="A210" s="14"/>
      <c r="B210" s="252"/>
      <c r="C210" s="253"/>
      <c r="D210" s="243" t="s">
        <v>199</v>
      </c>
      <c r="E210" s="254" t="s">
        <v>1</v>
      </c>
      <c r="F210" s="255" t="s">
        <v>1455</v>
      </c>
      <c r="G210" s="253"/>
      <c r="H210" s="256">
        <v>10.1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199</v>
      </c>
      <c r="AU210" s="262" t="s">
        <v>85</v>
      </c>
      <c r="AV210" s="14" t="s">
        <v>85</v>
      </c>
      <c r="AW210" s="14" t="s">
        <v>32</v>
      </c>
      <c r="AX210" s="14" t="s">
        <v>83</v>
      </c>
      <c r="AY210" s="262" t="s">
        <v>191</v>
      </c>
    </row>
    <row r="211" s="2" customFormat="1" ht="16.5" customHeight="1">
      <c r="A211" s="39"/>
      <c r="B211" s="40"/>
      <c r="C211" s="228" t="s">
        <v>351</v>
      </c>
      <c r="D211" s="228" t="s">
        <v>193</v>
      </c>
      <c r="E211" s="229" t="s">
        <v>1472</v>
      </c>
      <c r="F211" s="230" t="s">
        <v>1473</v>
      </c>
      <c r="G211" s="231" t="s">
        <v>503</v>
      </c>
      <c r="H211" s="232">
        <v>4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2.0000000000000002E-05</v>
      </c>
      <c r="R211" s="237">
        <f>Q211*H211</f>
        <v>8.0000000000000007E-05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158</v>
      </c>
      <c r="AT211" s="239" t="s">
        <v>193</v>
      </c>
      <c r="AU211" s="239" t="s">
        <v>85</v>
      </c>
      <c r="AY211" s="18" t="s">
        <v>191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158</v>
      </c>
      <c r="BM211" s="239" t="s">
        <v>1474</v>
      </c>
    </row>
    <row r="212" s="13" customFormat="1">
      <c r="A212" s="13"/>
      <c r="B212" s="241"/>
      <c r="C212" s="242"/>
      <c r="D212" s="243" t="s">
        <v>199</v>
      </c>
      <c r="E212" s="244" t="s">
        <v>1</v>
      </c>
      <c r="F212" s="245" t="s">
        <v>1393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199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191</v>
      </c>
    </row>
    <row r="213" s="14" customFormat="1">
      <c r="A213" s="14"/>
      <c r="B213" s="252"/>
      <c r="C213" s="253"/>
      <c r="D213" s="243" t="s">
        <v>199</v>
      </c>
      <c r="E213" s="254" t="s">
        <v>1</v>
      </c>
      <c r="F213" s="255" t="s">
        <v>158</v>
      </c>
      <c r="G213" s="253"/>
      <c r="H213" s="256">
        <v>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199</v>
      </c>
      <c r="AU213" s="262" t="s">
        <v>85</v>
      </c>
      <c r="AV213" s="14" t="s">
        <v>85</v>
      </c>
      <c r="AW213" s="14" t="s">
        <v>32</v>
      </c>
      <c r="AX213" s="14" t="s">
        <v>83</v>
      </c>
      <c r="AY213" s="262" t="s">
        <v>191</v>
      </c>
    </row>
    <row r="214" s="2" customFormat="1" ht="16.5" customHeight="1">
      <c r="A214" s="39"/>
      <c r="B214" s="40"/>
      <c r="C214" s="285" t="s">
        <v>356</v>
      </c>
      <c r="D214" s="285" t="s">
        <v>448</v>
      </c>
      <c r="E214" s="286" t="s">
        <v>1475</v>
      </c>
      <c r="F214" s="287" t="s">
        <v>1476</v>
      </c>
      <c r="G214" s="288" t="s">
        <v>503</v>
      </c>
      <c r="H214" s="289">
        <v>4.04</v>
      </c>
      <c r="I214" s="290"/>
      <c r="J214" s="291">
        <f>ROUND(I214*H214,2)</f>
        <v>0</v>
      </c>
      <c r="K214" s="287" t="s">
        <v>1</v>
      </c>
      <c r="L214" s="292"/>
      <c r="M214" s="293" t="s">
        <v>1</v>
      </c>
      <c r="N214" s="294" t="s">
        <v>41</v>
      </c>
      <c r="O214" s="92"/>
      <c r="P214" s="237">
        <f>O214*H214</f>
        <v>0</v>
      </c>
      <c r="Q214" s="237">
        <v>0.00064999999999999997</v>
      </c>
      <c r="R214" s="237">
        <f>Q214*H214</f>
        <v>0.0026259999999999999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119</v>
      </c>
      <c r="AT214" s="239" t="s">
        <v>448</v>
      </c>
      <c r="AU214" s="239" t="s">
        <v>85</v>
      </c>
      <c r="AY214" s="18" t="s">
        <v>191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158</v>
      </c>
      <c r="BM214" s="239" t="s">
        <v>1477</v>
      </c>
    </row>
    <row r="215" s="13" customFormat="1">
      <c r="A215" s="13"/>
      <c r="B215" s="241"/>
      <c r="C215" s="242"/>
      <c r="D215" s="243" t="s">
        <v>199</v>
      </c>
      <c r="E215" s="244" t="s">
        <v>1</v>
      </c>
      <c r="F215" s="245" t="s">
        <v>1393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199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191</v>
      </c>
    </row>
    <row r="216" s="14" customFormat="1">
      <c r="A216" s="14"/>
      <c r="B216" s="252"/>
      <c r="C216" s="253"/>
      <c r="D216" s="243" t="s">
        <v>199</v>
      </c>
      <c r="E216" s="254" t="s">
        <v>1</v>
      </c>
      <c r="F216" s="255" t="s">
        <v>1478</v>
      </c>
      <c r="G216" s="253"/>
      <c r="H216" s="256">
        <v>4.04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199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191</v>
      </c>
    </row>
    <row r="217" s="2" customFormat="1" ht="16.5" customHeight="1">
      <c r="A217" s="39"/>
      <c r="B217" s="40"/>
      <c r="C217" s="228" t="s">
        <v>361</v>
      </c>
      <c r="D217" s="228" t="s">
        <v>193</v>
      </c>
      <c r="E217" s="229" t="s">
        <v>1479</v>
      </c>
      <c r="F217" s="230" t="s">
        <v>1480</v>
      </c>
      <c r="G217" s="231" t="s">
        <v>503</v>
      </c>
      <c r="H217" s="232">
        <v>2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158</v>
      </c>
      <c r="AT217" s="239" t="s">
        <v>193</v>
      </c>
      <c r="AU217" s="239" t="s">
        <v>85</v>
      </c>
      <c r="AY217" s="18" t="s">
        <v>191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158</v>
      </c>
      <c r="BM217" s="239" t="s">
        <v>1481</v>
      </c>
    </row>
    <row r="218" s="13" customFormat="1">
      <c r="A218" s="13"/>
      <c r="B218" s="241"/>
      <c r="C218" s="242"/>
      <c r="D218" s="243" t="s">
        <v>199</v>
      </c>
      <c r="E218" s="244" t="s">
        <v>1</v>
      </c>
      <c r="F218" s="245" t="s">
        <v>473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199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191</v>
      </c>
    </row>
    <row r="219" s="13" customFormat="1">
      <c r="A219" s="13"/>
      <c r="B219" s="241"/>
      <c r="C219" s="242"/>
      <c r="D219" s="243" t="s">
        <v>199</v>
      </c>
      <c r="E219" s="244" t="s">
        <v>1</v>
      </c>
      <c r="F219" s="245" t="s">
        <v>1482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199</v>
      </c>
      <c r="AU219" s="251" t="s">
        <v>85</v>
      </c>
      <c r="AV219" s="13" t="s">
        <v>83</v>
      </c>
      <c r="AW219" s="13" t="s">
        <v>32</v>
      </c>
      <c r="AX219" s="13" t="s">
        <v>76</v>
      </c>
      <c r="AY219" s="251" t="s">
        <v>191</v>
      </c>
    </row>
    <row r="220" s="13" customFormat="1">
      <c r="A220" s="13"/>
      <c r="B220" s="241"/>
      <c r="C220" s="242"/>
      <c r="D220" s="243" t="s">
        <v>199</v>
      </c>
      <c r="E220" s="244" t="s">
        <v>1</v>
      </c>
      <c r="F220" s="245" t="s">
        <v>1483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199</v>
      </c>
      <c r="AU220" s="251" t="s">
        <v>85</v>
      </c>
      <c r="AV220" s="13" t="s">
        <v>83</v>
      </c>
      <c r="AW220" s="13" t="s">
        <v>32</v>
      </c>
      <c r="AX220" s="13" t="s">
        <v>76</v>
      </c>
      <c r="AY220" s="251" t="s">
        <v>191</v>
      </c>
    </row>
    <row r="221" s="14" customFormat="1">
      <c r="A221" s="14"/>
      <c r="B221" s="252"/>
      <c r="C221" s="253"/>
      <c r="D221" s="243" t="s">
        <v>199</v>
      </c>
      <c r="E221" s="254" t="s">
        <v>1</v>
      </c>
      <c r="F221" s="255" t="s">
        <v>85</v>
      </c>
      <c r="G221" s="253"/>
      <c r="H221" s="256">
        <v>2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199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191</v>
      </c>
    </row>
    <row r="222" s="2" customFormat="1" ht="24.15" customHeight="1">
      <c r="A222" s="39"/>
      <c r="B222" s="40"/>
      <c r="C222" s="228" t="s">
        <v>386</v>
      </c>
      <c r="D222" s="228" t="s">
        <v>193</v>
      </c>
      <c r="E222" s="229" t="s">
        <v>885</v>
      </c>
      <c r="F222" s="230" t="s">
        <v>886</v>
      </c>
      <c r="G222" s="231" t="s">
        <v>213</v>
      </c>
      <c r="H222" s="232">
        <v>160</v>
      </c>
      <c r="I222" s="233"/>
      <c r="J222" s="234">
        <f>ROUND(I222*H222,2)</f>
        <v>0</v>
      </c>
      <c r="K222" s="230" t="s">
        <v>197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158</v>
      </c>
      <c r="AT222" s="239" t="s">
        <v>193</v>
      </c>
      <c r="AU222" s="239" t="s">
        <v>85</v>
      </c>
      <c r="AY222" s="18" t="s">
        <v>191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158</v>
      </c>
      <c r="BM222" s="239" t="s">
        <v>1484</v>
      </c>
    </row>
    <row r="223" s="13" customFormat="1">
      <c r="A223" s="13"/>
      <c r="B223" s="241"/>
      <c r="C223" s="242"/>
      <c r="D223" s="243" t="s">
        <v>199</v>
      </c>
      <c r="E223" s="244" t="s">
        <v>1</v>
      </c>
      <c r="F223" s="245" t="s">
        <v>473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199</v>
      </c>
      <c r="AU223" s="251" t="s">
        <v>85</v>
      </c>
      <c r="AV223" s="13" t="s">
        <v>83</v>
      </c>
      <c r="AW223" s="13" t="s">
        <v>32</v>
      </c>
      <c r="AX223" s="13" t="s">
        <v>76</v>
      </c>
      <c r="AY223" s="251" t="s">
        <v>191</v>
      </c>
    </row>
    <row r="224" s="14" customFormat="1">
      <c r="A224" s="14"/>
      <c r="B224" s="252"/>
      <c r="C224" s="253"/>
      <c r="D224" s="243" t="s">
        <v>199</v>
      </c>
      <c r="E224" s="254" t="s">
        <v>1</v>
      </c>
      <c r="F224" s="255" t="s">
        <v>1485</v>
      </c>
      <c r="G224" s="253"/>
      <c r="H224" s="256">
        <v>160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199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191</v>
      </c>
    </row>
    <row r="225" s="2" customFormat="1" ht="16.5" customHeight="1">
      <c r="A225" s="39"/>
      <c r="B225" s="40"/>
      <c r="C225" s="228" t="s">
        <v>391</v>
      </c>
      <c r="D225" s="228" t="s">
        <v>193</v>
      </c>
      <c r="E225" s="229" t="s">
        <v>876</v>
      </c>
      <c r="F225" s="230" t="s">
        <v>877</v>
      </c>
      <c r="G225" s="231" t="s">
        <v>213</v>
      </c>
      <c r="H225" s="232">
        <v>160</v>
      </c>
      <c r="I225" s="233"/>
      <c r="J225" s="234">
        <f>ROUND(I225*H225,2)</f>
        <v>0</v>
      </c>
      <c r="K225" s="230" t="s">
        <v>197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158</v>
      </c>
      <c r="AT225" s="239" t="s">
        <v>193</v>
      </c>
      <c r="AU225" s="239" t="s">
        <v>85</v>
      </c>
      <c r="AY225" s="18" t="s">
        <v>191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158</v>
      </c>
      <c r="BM225" s="239" t="s">
        <v>1486</v>
      </c>
    </row>
    <row r="226" s="13" customFormat="1">
      <c r="A226" s="13"/>
      <c r="B226" s="241"/>
      <c r="C226" s="242"/>
      <c r="D226" s="243" t="s">
        <v>199</v>
      </c>
      <c r="E226" s="244" t="s">
        <v>1</v>
      </c>
      <c r="F226" s="245" t="s">
        <v>473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199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191</v>
      </c>
    </row>
    <row r="227" s="14" customFormat="1">
      <c r="A227" s="14"/>
      <c r="B227" s="252"/>
      <c r="C227" s="253"/>
      <c r="D227" s="243" t="s">
        <v>199</v>
      </c>
      <c r="E227" s="254" t="s">
        <v>1</v>
      </c>
      <c r="F227" s="255" t="s">
        <v>1485</v>
      </c>
      <c r="G227" s="253"/>
      <c r="H227" s="256">
        <v>160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199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191</v>
      </c>
    </row>
    <row r="228" s="2" customFormat="1" ht="24.15" customHeight="1">
      <c r="A228" s="39"/>
      <c r="B228" s="40"/>
      <c r="C228" s="228" t="s">
        <v>396</v>
      </c>
      <c r="D228" s="228" t="s">
        <v>193</v>
      </c>
      <c r="E228" s="229" t="s">
        <v>895</v>
      </c>
      <c r="F228" s="230" t="s">
        <v>896</v>
      </c>
      <c r="G228" s="231" t="s">
        <v>897</v>
      </c>
      <c r="H228" s="232">
        <v>2</v>
      </c>
      <c r="I228" s="233"/>
      <c r="J228" s="234">
        <f>ROUND(I228*H228,2)</f>
        <v>0</v>
      </c>
      <c r="K228" s="230" t="s">
        <v>197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0.45937</v>
      </c>
      <c r="R228" s="237">
        <f>Q228*H228</f>
        <v>0.91874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158</v>
      </c>
      <c r="AT228" s="239" t="s">
        <v>193</v>
      </c>
      <c r="AU228" s="239" t="s">
        <v>85</v>
      </c>
      <c r="AY228" s="18" t="s">
        <v>191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158</v>
      </c>
      <c r="BM228" s="239" t="s">
        <v>1487</v>
      </c>
    </row>
    <row r="229" s="13" customFormat="1">
      <c r="A229" s="13"/>
      <c r="B229" s="241"/>
      <c r="C229" s="242"/>
      <c r="D229" s="243" t="s">
        <v>199</v>
      </c>
      <c r="E229" s="244" t="s">
        <v>1</v>
      </c>
      <c r="F229" s="245" t="s">
        <v>473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199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191</v>
      </c>
    </row>
    <row r="230" s="14" customFormat="1">
      <c r="A230" s="14"/>
      <c r="B230" s="252"/>
      <c r="C230" s="253"/>
      <c r="D230" s="243" t="s">
        <v>199</v>
      </c>
      <c r="E230" s="254" t="s">
        <v>1</v>
      </c>
      <c r="F230" s="255" t="s">
        <v>85</v>
      </c>
      <c r="G230" s="253"/>
      <c r="H230" s="256">
        <v>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199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191</v>
      </c>
    </row>
    <row r="231" s="12" customFormat="1" ht="22.8" customHeight="1">
      <c r="A231" s="12"/>
      <c r="B231" s="212"/>
      <c r="C231" s="213"/>
      <c r="D231" s="214" t="s">
        <v>75</v>
      </c>
      <c r="E231" s="226" t="s">
        <v>234</v>
      </c>
      <c r="F231" s="226" t="s">
        <v>950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SUM(P232:P250)</f>
        <v>0</v>
      </c>
      <c r="Q231" s="220"/>
      <c r="R231" s="221">
        <f>SUM(R232:R250)</f>
        <v>0.76568000000000014</v>
      </c>
      <c r="S231" s="220"/>
      <c r="T231" s="222">
        <f>SUM(T232:T250)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83</v>
      </c>
      <c r="AT231" s="224" t="s">
        <v>75</v>
      </c>
      <c r="AU231" s="224" t="s">
        <v>83</v>
      </c>
      <c r="AY231" s="223" t="s">
        <v>191</v>
      </c>
      <c r="BK231" s="225">
        <f>SUM(BK232:BK250)</f>
        <v>0</v>
      </c>
    </row>
    <row r="232" s="2" customFormat="1" ht="16.5" customHeight="1">
      <c r="A232" s="39"/>
      <c r="B232" s="40"/>
      <c r="C232" s="228" t="s">
        <v>401</v>
      </c>
      <c r="D232" s="228" t="s">
        <v>193</v>
      </c>
      <c r="E232" s="229" t="s">
        <v>1488</v>
      </c>
      <c r="F232" s="230" t="s">
        <v>1489</v>
      </c>
      <c r="G232" s="231" t="s">
        <v>503</v>
      </c>
      <c r="H232" s="232">
        <v>8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558</v>
      </c>
      <c r="AT232" s="239" t="s">
        <v>193</v>
      </c>
      <c r="AU232" s="239" t="s">
        <v>85</v>
      </c>
      <c r="AY232" s="18" t="s">
        <v>191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558</v>
      </c>
      <c r="BM232" s="239" t="s">
        <v>1490</v>
      </c>
    </row>
    <row r="233" s="13" customFormat="1">
      <c r="A233" s="13"/>
      <c r="B233" s="241"/>
      <c r="C233" s="242"/>
      <c r="D233" s="243" t="s">
        <v>199</v>
      </c>
      <c r="E233" s="244" t="s">
        <v>1</v>
      </c>
      <c r="F233" s="245" t="s">
        <v>505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199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191</v>
      </c>
    </row>
    <row r="234" s="13" customFormat="1">
      <c r="A234" s="13"/>
      <c r="B234" s="241"/>
      <c r="C234" s="242"/>
      <c r="D234" s="243" t="s">
        <v>199</v>
      </c>
      <c r="E234" s="244" t="s">
        <v>1</v>
      </c>
      <c r="F234" s="245" t="s">
        <v>1491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199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191</v>
      </c>
    </row>
    <row r="235" s="14" customFormat="1">
      <c r="A235" s="14"/>
      <c r="B235" s="252"/>
      <c r="C235" s="253"/>
      <c r="D235" s="243" t="s">
        <v>199</v>
      </c>
      <c r="E235" s="254" t="s">
        <v>1</v>
      </c>
      <c r="F235" s="255" t="s">
        <v>119</v>
      </c>
      <c r="G235" s="253"/>
      <c r="H235" s="256">
        <v>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199</v>
      </c>
      <c r="AU235" s="262" t="s">
        <v>85</v>
      </c>
      <c r="AV235" s="14" t="s">
        <v>85</v>
      </c>
      <c r="AW235" s="14" t="s">
        <v>32</v>
      </c>
      <c r="AX235" s="14" t="s">
        <v>83</v>
      </c>
      <c r="AY235" s="262" t="s">
        <v>191</v>
      </c>
    </row>
    <row r="236" s="2" customFormat="1" ht="21.75" customHeight="1">
      <c r="A236" s="39"/>
      <c r="B236" s="40"/>
      <c r="C236" s="285" t="s">
        <v>407</v>
      </c>
      <c r="D236" s="285" t="s">
        <v>448</v>
      </c>
      <c r="E236" s="286" t="s">
        <v>1492</v>
      </c>
      <c r="F236" s="287" t="s">
        <v>1493</v>
      </c>
      <c r="G236" s="288" t="s">
        <v>280</v>
      </c>
      <c r="H236" s="289">
        <v>1.3200000000000001</v>
      </c>
      <c r="I236" s="290"/>
      <c r="J236" s="291">
        <f>ROUND(I236*H236,2)</f>
        <v>0</v>
      </c>
      <c r="K236" s="287" t="s">
        <v>197</v>
      </c>
      <c r="L236" s="292"/>
      <c r="M236" s="293" t="s">
        <v>1</v>
      </c>
      <c r="N236" s="294" t="s">
        <v>41</v>
      </c>
      <c r="O236" s="92"/>
      <c r="P236" s="237">
        <f>O236*H236</f>
        <v>0</v>
      </c>
      <c r="Q236" s="237">
        <v>0.55000000000000004</v>
      </c>
      <c r="R236" s="237">
        <f>Q236*H236</f>
        <v>0.72600000000000009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119</v>
      </c>
      <c r="AT236" s="239" t="s">
        <v>448</v>
      </c>
      <c r="AU236" s="239" t="s">
        <v>85</v>
      </c>
      <c r="AY236" s="18" t="s">
        <v>191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158</v>
      </c>
      <c r="BM236" s="239" t="s">
        <v>1494</v>
      </c>
    </row>
    <row r="237" s="13" customFormat="1">
      <c r="A237" s="13"/>
      <c r="B237" s="241"/>
      <c r="C237" s="242"/>
      <c r="D237" s="243" t="s">
        <v>199</v>
      </c>
      <c r="E237" s="244" t="s">
        <v>1</v>
      </c>
      <c r="F237" s="245" t="s">
        <v>473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199</v>
      </c>
      <c r="AU237" s="251" t="s">
        <v>85</v>
      </c>
      <c r="AV237" s="13" t="s">
        <v>83</v>
      </c>
      <c r="AW237" s="13" t="s">
        <v>32</v>
      </c>
      <c r="AX237" s="13" t="s">
        <v>76</v>
      </c>
      <c r="AY237" s="251" t="s">
        <v>191</v>
      </c>
    </row>
    <row r="238" s="13" customFormat="1">
      <c r="A238" s="13"/>
      <c r="B238" s="241"/>
      <c r="C238" s="242"/>
      <c r="D238" s="243" t="s">
        <v>199</v>
      </c>
      <c r="E238" s="244" t="s">
        <v>1</v>
      </c>
      <c r="F238" s="245" t="s">
        <v>1495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199</v>
      </c>
      <c r="AU238" s="251" t="s">
        <v>85</v>
      </c>
      <c r="AV238" s="13" t="s">
        <v>83</v>
      </c>
      <c r="AW238" s="13" t="s">
        <v>32</v>
      </c>
      <c r="AX238" s="13" t="s">
        <v>76</v>
      </c>
      <c r="AY238" s="251" t="s">
        <v>191</v>
      </c>
    </row>
    <row r="239" s="14" customFormat="1">
      <c r="A239" s="14"/>
      <c r="B239" s="252"/>
      <c r="C239" s="253"/>
      <c r="D239" s="243" t="s">
        <v>199</v>
      </c>
      <c r="E239" s="254" t="s">
        <v>1</v>
      </c>
      <c r="F239" s="255" t="s">
        <v>1496</v>
      </c>
      <c r="G239" s="253"/>
      <c r="H239" s="256">
        <v>0.95999999999999996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199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191</v>
      </c>
    </row>
    <row r="240" s="14" customFormat="1">
      <c r="A240" s="14"/>
      <c r="B240" s="252"/>
      <c r="C240" s="253"/>
      <c r="D240" s="243" t="s">
        <v>199</v>
      </c>
      <c r="E240" s="254" t="s">
        <v>1</v>
      </c>
      <c r="F240" s="255" t="s">
        <v>1497</v>
      </c>
      <c r="G240" s="253"/>
      <c r="H240" s="256">
        <v>0.35999999999999999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199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191</v>
      </c>
    </row>
    <row r="241" s="15" customFormat="1">
      <c r="A241" s="15"/>
      <c r="B241" s="263"/>
      <c r="C241" s="264"/>
      <c r="D241" s="243" t="s">
        <v>199</v>
      </c>
      <c r="E241" s="265" t="s">
        <v>1</v>
      </c>
      <c r="F241" s="266" t="s">
        <v>145</v>
      </c>
      <c r="G241" s="264"/>
      <c r="H241" s="267">
        <v>1.3200000000000001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199</v>
      </c>
      <c r="AU241" s="273" t="s">
        <v>85</v>
      </c>
      <c r="AV241" s="15" t="s">
        <v>158</v>
      </c>
      <c r="AW241" s="15" t="s">
        <v>32</v>
      </c>
      <c r="AX241" s="15" t="s">
        <v>83</v>
      </c>
      <c r="AY241" s="273" t="s">
        <v>191</v>
      </c>
    </row>
    <row r="242" s="2" customFormat="1" ht="24.15" customHeight="1">
      <c r="A242" s="39"/>
      <c r="B242" s="40"/>
      <c r="C242" s="285" t="s">
        <v>105</v>
      </c>
      <c r="D242" s="285" t="s">
        <v>448</v>
      </c>
      <c r="E242" s="286" t="s">
        <v>1498</v>
      </c>
      <c r="F242" s="287" t="s">
        <v>1499</v>
      </c>
      <c r="G242" s="288" t="s">
        <v>503</v>
      </c>
      <c r="H242" s="289">
        <v>64</v>
      </c>
      <c r="I242" s="290"/>
      <c r="J242" s="291">
        <f>ROUND(I242*H242,2)</f>
        <v>0</v>
      </c>
      <c r="K242" s="287" t="s">
        <v>1</v>
      </c>
      <c r="L242" s="292"/>
      <c r="M242" s="293" t="s">
        <v>1</v>
      </c>
      <c r="N242" s="294" t="s">
        <v>41</v>
      </c>
      <c r="O242" s="92"/>
      <c r="P242" s="237">
        <f>O242*H242</f>
        <v>0</v>
      </c>
      <c r="Q242" s="237">
        <v>0.00062</v>
      </c>
      <c r="R242" s="237">
        <f>Q242*H242</f>
        <v>0.03968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119</v>
      </c>
      <c r="AT242" s="239" t="s">
        <v>448</v>
      </c>
      <c r="AU242" s="239" t="s">
        <v>85</v>
      </c>
      <c r="AY242" s="18" t="s">
        <v>191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158</v>
      </c>
      <c r="BM242" s="239" t="s">
        <v>1500</v>
      </c>
    </row>
    <row r="243" s="13" customFormat="1">
      <c r="A243" s="13"/>
      <c r="B243" s="241"/>
      <c r="C243" s="242"/>
      <c r="D243" s="243" t="s">
        <v>199</v>
      </c>
      <c r="E243" s="244" t="s">
        <v>1</v>
      </c>
      <c r="F243" s="245" t="s">
        <v>505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199</v>
      </c>
      <c r="AU243" s="251" t="s">
        <v>85</v>
      </c>
      <c r="AV243" s="13" t="s">
        <v>83</v>
      </c>
      <c r="AW243" s="13" t="s">
        <v>32</v>
      </c>
      <c r="AX243" s="13" t="s">
        <v>76</v>
      </c>
      <c r="AY243" s="251" t="s">
        <v>191</v>
      </c>
    </row>
    <row r="244" s="13" customFormat="1">
      <c r="A244" s="13"/>
      <c r="B244" s="241"/>
      <c r="C244" s="242"/>
      <c r="D244" s="243" t="s">
        <v>199</v>
      </c>
      <c r="E244" s="244" t="s">
        <v>1</v>
      </c>
      <c r="F244" s="245" t="s">
        <v>1501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199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191</v>
      </c>
    </row>
    <row r="245" s="14" customFormat="1">
      <c r="A245" s="14"/>
      <c r="B245" s="252"/>
      <c r="C245" s="253"/>
      <c r="D245" s="243" t="s">
        <v>199</v>
      </c>
      <c r="E245" s="254" t="s">
        <v>1</v>
      </c>
      <c r="F245" s="255" t="s">
        <v>1502</v>
      </c>
      <c r="G245" s="253"/>
      <c r="H245" s="256">
        <v>64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199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191</v>
      </c>
    </row>
    <row r="246" s="2" customFormat="1" ht="24.15" customHeight="1">
      <c r="A246" s="39"/>
      <c r="B246" s="40"/>
      <c r="C246" s="228" t="s">
        <v>417</v>
      </c>
      <c r="D246" s="228" t="s">
        <v>193</v>
      </c>
      <c r="E246" s="229" t="s">
        <v>1503</v>
      </c>
      <c r="F246" s="230" t="s">
        <v>1504</v>
      </c>
      <c r="G246" s="231" t="s">
        <v>591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158</v>
      </c>
      <c r="AT246" s="239" t="s">
        <v>193</v>
      </c>
      <c r="AU246" s="239" t="s">
        <v>85</v>
      </c>
      <c r="AY246" s="18" t="s">
        <v>191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158</v>
      </c>
      <c r="BM246" s="239" t="s">
        <v>1505</v>
      </c>
    </row>
    <row r="247" s="13" customFormat="1">
      <c r="A247" s="13"/>
      <c r="B247" s="241"/>
      <c r="C247" s="242"/>
      <c r="D247" s="243" t="s">
        <v>199</v>
      </c>
      <c r="E247" s="244" t="s">
        <v>1</v>
      </c>
      <c r="F247" s="245" t="s">
        <v>1506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199</v>
      </c>
      <c r="AU247" s="251" t="s">
        <v>85</v>
      </c>
      <c r="AV247" s="13" t="s">
        <v>83</v>
      </c>
      <c r="AW247" s="13" t="s">
        <v>32</v>
      </c>
      <c r="AX247" s="13" t="s">
        <v>76</v>
      </c>
      <c r="AY247" s="251" t="s">
        <v>191</v>
      </c>
    </row>
    <row r="248" s="13" customFormat="1">
      <c r="A248" s="13"/>
      <c r="B248" s="241"/>
      <c r="C248" s="242"/>
      <c r="D248" s="243" t="s">
        <v>199</v>
      </c>
      <c r="E248" s="244" t="s">
        <v>1</v>
      </c>
      <c r="F248" s="245" t="s">
        <v>1507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199</v>
      </c>
      <c r="AU248" s="251" t="s">
        <v>85</v>
      </c>
      <c r="AV248" s="13" t="s">
        <v>83</v>
      </c>
      <c r="AW248" s="13" t="s">
        <v>32</v>
      </c>
      <c r="AX248" s="13" t="s">
        <v>76</v>
      </c>
      <c r="AY248" s="251" t="s">
        <v>191</v>
      </c>
    </row>
    <row r="249" s="13" customFormat="1">
      <c r="A249" s="13"/>
      <c r="B249" s="241"/>
      <c r="C249" s="242"/>
      <c r="D249" s="243" t="s">
        <v>199</v>
      </c>
      <c r="E249" s="244" t="s">
        <v>1</v>
      </c>
      <c r="F249" s="245" t="s">
        <v>1508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199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191</v>
      </c>
    </row>
    <row r="250" s="14" customFormat="1">
      <c r="A250" s="14"/>
      <c r="B250" s="252"/>
      <c r="C250" s="253"/>
      <c r="D250" s="243" t="s">
        <v>199</v>
      </c>
      <c r="E250" s="254" t="s">
        <v>1</v>
      </c>
      <c r="F250" s="255" t="s">
        <v>83</v>
      </c>
      <c r="G250" s="253"/>
      <c r="H250" s="256">
        <v>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199</v>
      </c>
      <c r="AU250" s="262" t="s">
        <v>85</v>
      </c>
      <c r="AV250" s="14" t="s">
        <v>85</v>
      </c>
      <c r="AW250" s="14" t="s">
        <v>32</v>
      </c>
      <c r="AX250" s="14" t="s">
        <v>83</v>
      </c>
      <c r="AY250" s="262" t="s">
        <v>191</v>
      </c>
    </row>
    <row r="251" s="12" customFormat="1" ht="22.8" customHeight="1">
      <c r="A251" s="12"/>
      <c r="B251" s="212"/>
      <c r="C251" s="213"/>
      <c r="D251" s="214" t="s">
        <v>75</v>
      </c>
      <c r="E251" s="226" t="s">
        <v>734</v>
      </c>
      <c r="F251" s="226" t="s">
        <v>1008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SUM(P252:P253)</f>
        <v>0</v>
      </c>
      <c r="Q251" s="220"/>
      <c r="R251" s="221">
        <f>SUM(R252:R253)</f>
        <v>0</v>
      </c>
      <c r="S251" s="220"/>
      <c r="T251" s="222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83</v>
      </c>
      <c r="AT251" s="224" t="s">
        <v>75</v>
      </c>
      <c r="AU251" s="224" t="s">
        <v>83</v>
      </c>
      <c r="AY251" s="223" t="s">
        <v>191</v>
      </c>
      <c r="BK251" s="225">
        <f>SUM(BK252:BK253)</f>
        <v>0</v>
      </c>
    </row>
    <row r="252" s="2" customFormat="1" ht="24.15" customHeight="1">
      <c r="A252" s="39"/>
      <c r="B252" s="40"/>
      <c r="C252" s="228" t="s">
        <v>424</v>
      </c>
      <c r="D252" s="228" t="s">
        <v>193</v>
      </c>
      <c r="E252" s="229" t="s">
        <v>1010</v>
      </c>
      <c r="F252" s="230" t="s">
        <v>1011</v>
      </c>
      <c r="G252" s="231" t="s">
        <v>420</v>
      </c>
      <c r="H252" s="232">
        <v>2.1720000000000002</v>
      </c>
      <c r="I252" s="233"/>
      <c r="J252" s="234">
        <f>ROUND(I252*H252,2)</f>
        <v>0</v>
      </c>
      <c r="K252" s="230" t="s">
        <v>197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158</v>
      </c>
      <c r="AT252" s="239" t="s">
        <v>193</v>
      </c>
      <c r="AU252" s="239" t="s">
        <v>85</v>
      </c>
      <c r="AY252" s="18" t="s">
        <v>191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158</v>
      </c>
      <c r="BM252" s="239" t="s">
        <v>1012</v>
      </c>
    </row>
    <row r="253" s="14" customFormat="1">
      <c r="A253" s="14"/>
      <c r="B253" s="252"/>
      <c r="C253" s="253"/>
      <c r="D253" s="243" t="s">
        <v>199</v>
      </c>
      <c r="E253" s="254" t="s">
        <v>1</v>
      </c>
      <c r="F253" s="255" t="s">
        <v>1509</v>
      </c>
      <c r="G253" s="253"/>
      <c r="H253" s="256">
        <v>2.1720000000000002</v>
      </c>
      <c r="I253" s="257"/>
      <c r="J253" s="253"/>
      <c r="K253" s="253"/>
      <c r="L253" s="258"/>
      <c r="M253" s="300"/>
      <c r="N253" s="301"/>
      <c r="O253" s="301"/>
      <c r="P253" s="301"/>
      <c r="Q253" s="301"/>
      <c r="R253" s="301"/>
      <c r="S253" s="301"/>
      <c r="T253" s="30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199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191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SfeFA9a3TlLXnPSOj/BgUz435B94/z/eWkeDfFP0cLD5D0z4uwsqZv/NlQPQKeeBiLepqSuIcbhaq+SJTl3PsA==" hashValue="JgtmyImOIEPsOyLZZiEy33Ut6v/sDV8wgvtEdbeQTrC3/frC//uWbqRJ0a1CbA9eLqZpizvcVlBXBIvW6WIjJA==" algorithmName="SHA-512" password="CC35"/>
  <autoFilter ref="C123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106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39.75" customHeight="1">
      <c r="B7" s="21"/>
      <c r="E7" s="153" t="str">
        <f>'Rekapitulace stavby'!K6</f>
        <v xml:space="preserve">OBNOVA – VODOVODNÍ ŘAD V UL. SOKOLSKÁ, OD Č.P. 1 PO Č.P. 5 (UOTEX) Z PE D110 - I. ETAPA  OD Č.P.108 AŽ PO ZASTÁVKU  MHD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1510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3. 7. 2024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ROUND((SUM(BE122:BE173)),  2)</f>
        <v>0</v>
      </c>
      <c r="G33" s="39"/>
      <c r="H33" s="39"/>
      <c r="I33" s="166">
        <v>0.20999999999999999</v>
      </c>
      <c r="J33" s="165">
        <f>ROUND(((SUM(BE122:BE173))*I33),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ROUND((SUM(BF122:BF173)),  2)</f>
        <v>0</v>
      </c>
      <c r="G34" s="39"/>
      <c r="H34" s="39"/>
      <c r="I34" s="166">
        <v>0.12</v>
      </c>
      <c r="J34" s="165">
        <f>ROUND(((SUM(BF122:BF173))*I34),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ROUND((SUM(BG122:BG173)),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ROUND((SUM(BH122:BH173)),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ROUND((SUM(BI122:BI173)),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9.75" customHeight="1">
      <c r="A85" s="39"/>
      <c r="B85" s="40"/>
      <c r="C85" s="41"/>
      <c r="D85" s="41"/>
      <c r="E85" s="185" t="str">
        <f>E7</f>
        <v xml:space="preserve">OBNOVA – VODOVODNÍ ŘAD V UL. SOKOLSKÁ, OD Č.P. 1 PO Č.P. 5 (UOTEX) Z PE D110 - I. ETAPA  OD Č.P.108 AŽ PO ZASTÁVKU  MHD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Kerhartice</v>
      </c>
      <c r="G89" s="41"/>
      <c r="H89" s="41"/>
      <c r="I89" s="33" t="s">
        <v>22</v>
      </c>
      <c r="J89" s="80" t="str">
        <f>IF(J12="","",J12)</f>
        <v>3. 7. 2024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160</v>
      </c>
      <c r="D94" s="187"/>
      <c r="E94" s="187"/>
      <c r="F94" s="187"/>
      <c r="G94" s="187"/>
      <c r="H94" s="187"/>
      <c r="I94" s="187"/>
      <c r="J94" s="188" t="s">
        <v>161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162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163</v>
      </c>
    </row>
    <row r="97" s="9" customFormat="1" ht="24.96" customHeight="1">
      <c r="A97" s="9"/>
      <c r="B97" s="190"/>
      <c r="C97" s="191"/>
      <c r="D97" s="192" t="s">
        <v>1511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1512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1513</v>
      </c>
      <c r="E99" s="198"/>
      <c r="F99" s="198"/>
      <c r="G99" s="198"/>
      <c r="H99" s="198"/>
      <c r="I99" s="198"/>
      <c r="J99" s="199">
        <f>J140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1514</v>
      </c>
      <c r="E100" s="198"/>
      <c r="F100" s="198"/>
      <c r="G100" s="198"/>
      <c r="H100" s="198"/>
      <c r="I100" s="198"/>
      <c r="J100" s="199">
        <f>J156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1515</v>
      </c>
      <c r="E101" s="198"/>
      <c r="F101" s="198"/>
      <c r="G101" s="198"/>
      <c r="H101" s="198"/>
      <c r="I101" s="198"/>
      <c r="J101" s="199">
        <f>J164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1516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9.75" customHeight="1">
      <c r="A112" s="39"/>
      <c r="B112" s="40"/>
      <c r="C112" s="41"/>
      <c r="D112" s="41"/>
      <c r="E112" s="185" t="str">
        <f>E7</f>
        <v xml:space="preserve">OBNOVA – VODOVODNÍ ŘAD V UL. SOKOLSKÁ, OD Č.P. 1 PO Č.P. 5 (UOTEX) Z PE D110 - I. ETAPA  OD Č.P.108 AŽ PO ZASTÁVKU  MHD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VRN - Vedlejší náklady stavby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Kerhartice</v>
      </c>
      <c r="G116" s="41"/>
      <c r="H116" s="41"/>
      <c r="I116" s="33" t="s">
        <v>22</v>
      </c>
      <c r="J116" s="80" t="str">
        <f>IF(J12="","",J12)</f>
        <v>3. 7. 2024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30</v>
      </c>
      <c r="J118" s="37" t="str">
        <f>E21</f>
        <v>Ing. Pravec František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Kašparová Věra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177</v>
      </c>
      <c r="D121" s="204" t="s">
        <v>61</v>
      </c>
      <c r="E121" s="204" t="s">
        <v>57</v>
      </c>
      <c r="F121" s="204" t="s">
        <v>58</v>
      </c>
      <c r="G121" s="204" t="s">
        <v>178</v>
      </c>
      <c r="H121" s="204" t="s">
        <v>179</v>
      </c>
      <c r="I121" s="204" t="s">
        <v>180</v>
      </c>
      <c r="J121" s="204" t="s">
        <v>161</v>
      </c>
      <c r="K121" s="205" t="s">
        <v>181</v>
      </c>
      <c r="L121" s="206"/>
      <c r="M121" s="101" t="s">
        <v>1</v>
      </c>
      <c r="N121" s="102" t="s">
        <v>40</v>
      </c>
      <c r="O121" s="102" t="s">
        <v>182</v>
      </c>
      <c r="P121" s="102" t="s">
        <v>183</v>
      </c>
      <c r="Q121" s="102" t="s">
        <v>184</v>
      </c>
      <c r="R121" s="102" t="s">
        <v>185</v>
      </c>
      <c r="S121" s="102" t="s">
        <v>186</v>
      </c>
      <c r="T121" s="103" t="s">
        <v>187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188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163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97</v>
      </c>
      <c r="F123" s="215" t="s">
        <v>1517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P124+P140+P156+P164+P167</f>
        <v>0</v>
      </c>
      <c r="Q123" s="220"/>
      <c r="R123" s="221">
        <f>R124+R140+R156+R164+R167</f>
        <v>0</v>
      </c>
      <c r="S123" s="220"/>
      <c r="T123" s="222">
        <f>T124+T140+T156+T164+T167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216</v>
      </c>
      <c r="AT123" s="224" t="s">
        <v>75</v>
      </c>
      <c r="AU123" s="224" t="s">
        <v>76</v>
      </c>
      <c r="AY123" s="223" t="s">
        <v>191</v>
      </c>
      <c r="BK123" s="225">
        <f>BK124+BK140+BK156+BK164+BK167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76</v>
      </c>
      <c r="F124" s="226" t="s">
        <v>1517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SUM(P125:P139)</f>
        <v>0</v>
      </c>
      <c r="Q124" s="220"/>
      <c r="R124" s="221">
        <f>SUM(R125:R139)</f>
        <v>0</v>
      </c>
      <c r="S124" s="220"/>
      <c r="T124" s="22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216</v>
      </c>
      <c r="AT124" s="224" t="s">
        <v>75</v>
      </c>
      <c r="AU124" s="224" t="s">
        <v>83</v>
      </c>
      <c r="AY124" s="223" t="s">
        <v>191</v>
      </c>
      <c r="BK124" s="225">
        <f>SUM(BK125:BK139)</f>
        <v>0</v>
      </c>
    </row>
    <row r="125" s="2" customFormat="1" ht="16.5" customHeight="1">
      <c r="A125" s="39"/>
      <c r="B125" s="40"/>
      <c r="C125" s="228" t="s">
        <v>83</v>
      </c>
      <c r="D125" s="228" t="s">
        <v>193</v>
      </c>
      <c r="E125" s="229" t="s">
        <v>1518</v>
      </c>
      <c r="F125" s="230" t="s">
        <v>1519</v>
      </c>
      <c r="G125" s="231" t="s">
        <v>1520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1521</v>
      </c>
      <c r="AT125" s="239" t="s">
        <v>193</v>
      </c>
      <c r="AU125" s="239" t="s">
        <v>85</v>
      </c>
      <c r="AY125" s="18" t="s">
        <v>191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1521</v>
      </c>
      <c r="BM125" s="239" t="s">
        <v>1522</v>
      </c>
    </row>
    <row r="126" s="14" customFormat="1">
      <c r="A126" s="14"/>
      <c r="B126" s="252"/>
      <c r="C126" s="253"/>
      <c r="D126" s="243" t="s">
        <v>199</v>
      </c>
      <c r="E126" s="254" t="s">
        <v>1</v>
      </c>
      <c r="F126" s="255" t="s">
        <v>83</v>
      </c>
      <c r="G126" s="253"/>
      <c r="H126" s="256">
        <v>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199</v>
      </c>
      <c r="AU126" s="262" t="s">
        <v>85</v>
      </c>
      <c r="AV126" s="14" t="s">
        <v>85</v>
      </c>
      <c r="AW126" s="14" t="s">
        <v>32</v>
      </c>
      <c r="AX126" s="14" t="s">
        <v>83</v>
      </c>
      <c r="AY126" s="262" t="s">
        <v>191</v>
      </c>
    </row>
    <row r="127" s="2" customFormat="1" ht="16.5" customHeight="1">
      <c r="A127" s="39"/>
      <c r="B127" s="40"/>
      <c r="C127" s="228" t="s">
        <v>85</v>
      </c>
      <c r="D127" s="228" t="s">
        <v>193</v>
      </c>
      <c r="E127" s="229" t="s">
        <v>1523</v>
      </c>
      <c r="F127" s="230" t="s">
        <v>1524</v>
      </c>
      <c r="G127" s="231" t="s">
        <v>1520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1521</v>
      </c>
      <c r="AT127" s="239" t="s">
        <v>193</v>
      </c>
      <c r="AU127" s="239" t="s">
        <v>85</v>
      </c>
      <c r="AY127" s="18" t="s">
        <v>191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1521</v>
      </c>
      <c r="BM127" s="239" t="s">
        <v>1525</v>
      </c>
    </row>
    <row r="128" s="14" customFormat="1">
      <c r="A128" s="14"/>
      <c r="B128" s="252"/>
      <c r="C128" s="253"/>
      <c r="D128" s="243" t="s">
        <v>199</v>
      </c>
      <c r="E128" s="254" t="s">
        <v>1</v>
      </c>
      <c r="F128" s="255" t="s">
        <v>83</v>
      </c>
      <c r="G128" s="253"/>
      <c r="H128" s="256">
        <v>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199</v>
      </c>
      <c r="AU128" s="262" t="s">
        <v>85</v>
      </c>
      <c r="AV128" s="14" t="s">
        <v>85</v>
      </c>
      <c r="AW128" s="14" t="s">
        <v>32</v>
      </c>
      <c r="AX128" s="14" t="s">
        <v>83</v>
      </c>
      <c r="AY128" s="262" t="s">
        <v>191</v>
      </c>
    </row>
    <row r="129" s="2" customFormat="1" ht="16.5" customHeight="1">
      <c r="A129" s="39"/>
      <c r="B129" s="40"/>
      <c r="C129" s="228" t="s">
        <v>206</v>
      </c>
      <c r="D129" s="228" t="s">
        <v>193</v>
      </c>
      <c r="E129" s="229" t="s">
        <v>1526</v>
      </c>
      <c r="F129" s="230" t="s">
        <v>1527</v>
      </c>
      <c r="G129" s="231" t="s">
        <v>503</v>
      </c>
      <c r="H129" s="232">
        <v>4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1521</v>
      </c>
      <c r="AT129" s="239" t="s">
        <v>193</v>
      </c>
      <c r="AU129" s="239" t="s">
        <v>85</v>
      </c>
      <c r="AY129" s="18" t="s">
        <v>191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1521</v>
      </c>
      <c r="BM129" s="239" t="s">
        <v>1528</v>
      </c>
    </row>
    <row r="130" s="13" customFormat="1">
      <c r="A130" s="13"/>
      <c r="B130" s="241"/>
      <c r="C130" s="242"/>
      <c r="D130" s="243" t="s">
        <v>199</v>
      </c>
      <c r="E130" s="244" t="s">
        <v>1</v>
      </c>
      <c r="F130" s="245" t="s">
        <v>1529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199</v>
      </c>
      <c r="AU130" s="251" t="s">
        <v>85</v>
      </c>
      <c r="AV130" s="13" t="s">
        <v>83</v>
      </c>
      <c r="AW130" s="13" t="s">
        <v>32</v>
      </c>
      <c r="AX130" s="13" t="s">
        <v>76</v>
      </c>
      <c r="AY130" s="251" t="s">
        <v>191</v>
      </c>
    </row>
    <row r="131" s="14" customFormat="1">
      <c r="A131" s="14"/>
      <c r="B131" s="252"/>
      <c r="C131" s="253"/>
      <c r="D131" s="243" t="s">
        <v>199</v>
      </c>
      <c r="E131" s="254" t="s">
        <v>1</v>
      </c>
      <c r="F131" s="255" t="s">
        <v>158</v>
      </c>
      <c r="G131" s="253"/>
      <c r="H131" s="256">
        <v>4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199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191</v>
      </c>
    </row>
    <row r="132" s="2" customFormat="1" ht="16.5" customHeight="1">
      <c r="A132" s="39"/>
      <c r="B132" s="40"/>
      <c r="C132" s="228" t="s">
        <v>158</v>
      </c>
      <c r="D132" s="228" t="s">
        <v>193</v>
      </c>
      <c r="E132" s="229" t="s">
        <v>1530</v>
      </c>
      <c r="F132" s="230" t="s">
        <v>1531</v>
      </c>
      <c r="G132" s="231" t="s">
        <v>1520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1521</v>
      </c>
      <c r="AT132" s="239" t="s">
        <v>193</v>
      </c>
      <c r="AU132" s="239" t="s">
        <v>85</v>
      </c>
      <c r="AY132" s="18" t="s">
        <v>191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1521</v>
      </c>
      <c r="BM132" s="239" t="s">
        <v>1532</v>
      </c>
    </row>
    <row r="133" s="14" customFormat="1">
      <c r="A133" s="14"/>
      <c r="B133" s="252"/>
      <c r="C133" s="253"/>
      <c r="D133" s="243" t="s">
        <v>199</v>
      </c>
      <c r="E133" s="254" t="s">
        <v>1</v>
      </c>
      <c r="F133" s="255" t="s">
        <v>83</v>
      </c>
      <c r="G133" s="253"/>
      <c r="H133" s="256">
        <v>1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199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191</v>
      </c>
    </row>
    <row r="134" s="2" customFormat="1" ht="16.5" customHeight="1">
      <c r="A134" s="39"/>
      <c r="B134" s="40"/>
      <c r="C134" s="228" t="s">
        <v>216</v>
      </c>
      <c r="D134" s="228" t="s">
        <v>193</v>
      </c>
      <c r="E134" s="229" t="s">
        <v>1533</v>
      </c>
      <c r="F134" s="230" t="s">
        <v>1534</v>
      </c>
      <c r="G134" s="231" t="s">
        <v>1520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1521</v>
      </c>
      <c r="AT134" s="239" t="s">
        <v>193</v>
      </c>
      <c r="AU134" s="239" t="s">
        <v>85</v>
      </c>
      <c r="AY134" s="18" t="s">
        <v>191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1521</v>
      </c>
      <c r="BM134" s="239" t="s">
        <v>1535</v>
      </c>
    </row>
    <row r="135" s="13" customFormat="1">
      <c r="A135" s="13"/>
      <c r="B135" s="241"/>
      <c r="C135" s="242"/>
      <c r="D135" s="243" t="s">
        <v>199</v>
      </c>
      <c r="E135" s="244" t="s">
        <v>1</v>
      </c>
      <c r="F135" s="245" t="s">
        <v>1536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199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191</v>
      </c>
    </row>
    <row r="136" s="13" customFormat="1">
      <c r="A136" s="13"/>
      <c r="B136" s="241"/>
      <c r="C136" s="242"/>
      <c r="D136" s="243" t="s">
        <v>199</v>
      </c>
      <c r="E136" s="244" t="s">
        <v>1</v>
      </c>
      <c r="F136" s="245" t="s">
        <v>1537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199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191</v>
      </c>
    </row>
    <row r="137" s="13" customFormat="1">
      <c r="A137" s="13"/>
      <c r="B137" s="241"/>
      <c r="C137" s="242"/>
      <c r="D137" s="243" t="s">
        <v>199</v>
      </c>
      <c r="E137" s="244" t="s">
        <v>1</v>
      </c>
      <c r="F137" s="245" t="s">
        <v>1538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199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191</v>
      </c>
    </row>
    <row r="138" s="13" customFormat="1">
      <c r="A138" s="13"/>
      <c r="B138" s="241"/>
      <c r="C138" s="242"/>
      <c r="D138" s="243" t="s">
        <v>199</v>
      </c>
      <c r="E138" s="244" t="s">
        <v>1</v>
      </c>
      <c r="F138" s="245" t="s">
        <v>1539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199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191</v>
      </c>
    </row>
    <row r="139" s="14" customFormat="1">
      <c r="A139" s="14"/>
      <c r="B139" s="252"/>
      <c r="C139" s="253"/>
      <c r="D139" s="243" t="s">
        <v>199</v>
      </c>
      <c r="E139" s="254" t="s">
        <v>1</v>
      </c>
      <c r="F139" s="255" t="s">
        <v>83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199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191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1540</v>
      </c>
      <c r="F140" s="226" t="s">
        <v>1541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SUM(P141:P155)</f>
        <v>0</v>
      </c>
      <c r="Q140" s="220"/>
      <c r="R140" s="221">
        <f>SUM(R141:R155)</f>
        <v>0</v>
      </c>
      <c r="S140" s="220"/>
      <c r="T140" s="22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216</v>
      </c>
      <c r="AT140" s="224" t="s">
        <v>75</v>
      </c>
      <c r="AU140" s="224" t="s">
        <v>83</v>
      </c>
      <c r="AY140" s="223" t="s">
        <v>191</v>
      </c>
      <c r="BK140" s="225">
        <f>SUM(BK141:BK155)</f>
        <v>0</v>
      </c>
    </row>
    <row r="141" s="2" customFormat="1" ht="16.5" customHeight="1">
      <c r="A141" s="39"/>
      <c r="B141" s="40"/>
      <c r="C141" s="228" t="s">
        <v>122</v>
      </c>
      <c r="D141" s="228" t="s">
        <v>193</v>
      </c>
      <c r="E141" s="229" t="s">
        <v>1542</v>
      </c>
      <c r="F141" s="230" t="s">
        <v>1543</v>
      </c>
      <c r="G141" s="231" t="s">
        <v>1544</v>
      </c>
      <c r="H141" s="232">
        <v>123.5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1521</v>
      </c>
      <c r="AT141" s="239" t="s">
        <v>193</v>
      </c>
      <c r="AU141" s="239" t="s">
        <v>85</v>
      </c>
      <c r="AY141" s="18" t="s">
        <v>191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1521</v>
      </c>
      <c r="BM141" s="239" t="s">
        <v>1545</v>
      </c>
    </row>
    <row r="142" s="13" customFormat="1">
      <c r="A142" s="13"/>
      <c r="B142" s="241"/>
      <c r="C142" s="242"/>
      <c r="D142" s="243" t="s">
        <v>199</v>
      </c>
      <c r="E142" s="244" t="s">
        <v>1</v>
      </c>
      <c r="F142" s="245" t="s">
        <v>1546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199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191</v>
      </c>
    </row>
    <row r="143" s="13" customFormat="1">
      <c r="A143" s="13"/>
      <c r="B143" s="241"/>
      <c r="C143" s="242"/>
      <c r="D143" s="243" t="s">
        <v>199</v>
      </c>
      <c r="E143" s="244" t="s">
        <v>1</v>
      </c>
      <c r="F143" s="245" t="s">
        <v>1547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199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191</v>
      </c>
    </row>
    <row r="144" s="13" customFormat="1">
      <c r="A144" s="13"/>
      <c r="B144" s="241"/>
      <c r="C144" s="242"/>
      <c r="D144" s="243" t="s">
        <v>199</v>
      </c>
      <c r="E144" s="244" t="s">
        <v>1</v>
      </c>
      <c r="F144" s="245" t="s">
        <v>1548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199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191</v>
      </c>
    </row>
    <row r="145" s="14" customFormat="1">
      <c r="A145" s="14"/>
      <c r="B145" s="252"/>
      <c r="C145" s="253"/>
      <c r="D145" s="243" t="s">
        <v>199</v>
      </c>
      <c r="E145" s="254" t="s">
        <v>1</v>
      </c>
      <c r="F145" s="255" t="s">
        <v>1549</v>
      </c>
      <c r="G145" s="253"/>
      <c r="H145" s="256">
        <v>123.5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199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191</v>
      </c>
    </row>
    <row r="146" s="2" customFormat="1" ht="16.5" customHeight="1">
      <c r="A146" s="39"/>
      <c r="B146" s="40"/>
      <c r="C146" s="228" t="s">
        <v>223</v>
      </c>
      <c r="D146" s="228" t="s">
        <v>193</v>
      </c>
      <c r="E146" s="229" t="s">
        <v>1550</v>
      </c>
      <c r="F146" s="230" t="s">
        <v>1551</v>
      </c>
      <c r="G146" s="231" t="s">
        <v>1544</v>
      </c>
      <c r="H146" s="232">
        <v>123.5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1521</v>
      </c>
      <c r="AT146" s="239" t="s">
        <v>193</v>
      </c>
      <c r="AU146" s="239" t="s">
        <v>85</v>
      </c>
      <c r="AY146" s="18" t="s">
        <v>191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1521</v>
      </c>
      <c r="BM146" s="239" t="s">
        <v>1552</v>
      </c>
    </row>
    <row r="147" s="13" customFormat="1">
      <c r="A147" s="13"/>
      <c r="B147" s="241"/>
      <c r="C147" s="242"/>
      <c r="D147" s="243" t="s">
        <v>199</v>
      </c>
      <c r="E147" s="244" t="s">
        <v>1</v>
      </c>
      <c r="F147" s="245" t="s">
        <v>1546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199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191</v>
      </c>
    </row>
    <row r="148" s="13" customFormat="1">
      <c r="A148" s="13"/>
      <c r="B148" s="241"/>
      <c r="C148" s="242"/>
      <c r="D148" s="243" t="s">
        <v>199</v>
      </c>
      <c r="E148" s="244" t="s">
        <v>1</v>
      </c>
      <c r="F148" s="245" t="s">
        <v>1547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199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191</v>
      </c>
    </row>
    <row r="149" s="13" customFormat="1">
      <c r="A149" s="13"/>
      <c r="B149" s="241"/>
      <c r="C149" s="242"/>
      <c r="D149" s="243" t="s">
        <v>199</v>
      </c>
      <c r="E149" s="244" t="s">
        <v>1</v>
      </c>
      <c r="F149" s="245" t="s">
        <v>1553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199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191</v>
      </c>
    </row>
    <row r="150" s="14" customFormat="1">
      <c r="A150" s="14"/>
      <c r="B150" s="252"/>
      <c r="C150" s="253"/>
      <c r="D150" s="243" t="s">
        <v>199</v>
      </c>
      <c r="E150" s="254" t="s">
        <v>1</v>
      </c>
      <c r="F150" s="255" t="s">
        <v>1549</v>
      </c>
      <c r="G150" s="253"/>
      <c r="H150" s="256">
        <v>123.5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199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191</v>
      </c>
    </row>
    <row r="151" s="2" customFormat="1" ht="16.5" customHeight="1">
      <c r="A151" s="39"/>
      <c r="B151" s="40"/>
      <c r="C151" s="228" t="s">
        <v>119</v>
      </c>
      <c r="D151" s="228" t="s">
        <v>193</v>
      </c>
      <c r="E151" s="229" t="s">
        <v>1554</v>
      </c>
      <c r="F151" s="230" t="s">
        <v>1555</v>
      </c>
      <c r="G151" s="231" t="s">
        <v>1544</v>
      </c>
      <c r="H151" s="232">
        <v>123.5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1521</v>
      </c>
      <c r="AT151" s="239" t="s">
        <v>193</v>
      </c>
      <c r="AU151" s="239" t="s">
        <v>85</v>
      </c>
      <c r="AY151" s="18" t="s">
        <v>191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1521</v>
      </c>
      <c r="BM151" s="239" t="s">
        <v>1556</v>
      </c>
    </row>
    <row r="152" s="13" customFormat="1">
      <c r="A152" s="13"/>
      <c r="B152" s="241"/>
      <c r="C152" s="242"/>
      <c r="D152" s="243" t="s">
        <v>199</v>
      </c>
      <c r="E152" s="244" t="s">
        <v>1</v>
      </c>
      <c r="F152" s="245" t="s">
        <v>1546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199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191</v>
      </c>
    </row>
    <row r="153" s="13" customFormat="1">
      <c r="A153" s="13"/>
      <c r="B153" s="241"/>
      <c r="C153" s="242"/>
      <c r="D153" s="243" t="s">
        <v>199</v>
      </c>
      <c r="E153" s="244" t="s">
        <v>1</v>
      </c>
      <c r="F153" s="245" t="s">
        <v>1547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199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191</v>
      </c>
    </row>
    <row r="154" s="13" customFormat="1">
      <c r="A154" s="13"/>
      <c r="B154" s="241"/>
      <c r="C154" s="242"/>
      <c r="D154" s="243" t="s">
        <v>199</v>
      </c>
      <c r="E154" s="244" t="s">
        <v>1</v>
      </c>
      <c r="F154" s="245" t="s">
        <v>1557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199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191</v>
      </c>
    </row>
    <row r="155" s="14" customFormat="1">
      <c r="A155" s="14"/>
      <c r="B155" s="252"/>
      <c r="C155" s="253"/>
      <c r="D155" s="243" t="s">
        <v>199</v>
      </c>
      <c r="E155" s="254" t="s">
        <v>1</v>
      </c>
      <c r="F155" s="255" t="s">
        <v>1549</v>
      </c>
      <c r="G155" s="253"/>
      <c r="H155" s="256">
        <v>123.5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199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191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1558</v>
      </c>
      <c r="F156" s="226" t="s">
        <v>1524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216</v>
      </c>
      <c r="AT156" s="224" t="s">
        <v>75</v>
      </c>
      <c r="AU156" s="224" t="s">
        <v>83</v>
      </c>
      <c r="AY156" s="223" t="s">
        <v>191</v>
      </c>
      <c r="BK156" s="225">
        <f>SUM(BK157:BK163)</f>
        <v>0</v>
      </c>
    </row>
    <row r="157" s="2" customFormat="1" ht="16.5" customHeight="1">
      <c r="A157" s="39"/>
      <c r="B157" s="40"/>
      <c r="C157" s="228" t="s">
        <v>234</v>
      </c>
      <c r="D157" s="228" t="s">
        <v>193</v>
      </c>
      <c r="E157" s="229" t="s">
        <v>1559</v>
      </c>
      <c r="F157" s="230" t="s">
        <v>1560</v>
      </c>
      <c r="G157" s="231" t="s">
        <v>1520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1521</v>
      </c>
      <c r="AT157" s="239" t="s">
        <v>193</v>
      </c>
      <c r="AU157" s="239" t="s">
        <v>85</v>
      </c>
      <c r="AY157" s="18" t="s">
        <v>191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1521</v>
      </c>
      <c r="BM157" s="239" t="s">
        <v>1561</v>
      </c>
    </row>
    <row r="158" s="13" customFormat="1">
      <c r="A158" s="13"/>
      <c r="B158" s="241"/>
      <c r="C158" s="242"/>
      <c r="D158" s="243" t="s">
        <v>199</v>
      </c>
      <c r="E158" s="244" t="s">
        <v>1</v>
      </c>
      <c r="F158" s="245" t="s">
        <v>1562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199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191</v>
      </c>
    </row>
    <row r="159" s="14" customFormat="1">
      <c r="A159" s="14"/>
      <c r="B159" s="252"/>
      <c r="C159" s="253"/>
      <c r="D159" s="243" t="s">
        <v>199</v>
      </c>
      <c r="E159" s="254" t="s">
        <v>1</v>
      </c>
      <c r="F159" s="255" t="s">
        <v>83</v>
      </c>
      <c r="G159" s="253"/>
      <c r="H159" s="256">
        <v>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199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191</v>
      </c>
    </row>
    <row r="160" s="2" customFormat="1" ht="16.5" customHeight="1">
      <c r="A160" s="39"/>
      <c r="B160" s="40"/>
      <c r="C160" s="228" t="s">
        <v>125</v>
      </c>
      <c r="D160" s="228" t="s">
        <v>193</v>
      </c>
      <c r="E160" s="229" t="s">
        <v>1563</v>
      </c>
      <c r="F160" s="230" t="s">
        <v>1564</v>
      </c>
      <c r="G160" s="231" t="s">
        <v>1520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1521</v>
      </c>
      <c r="AT160" s="239" t="s">
        <v>193</v>
      </c>
      <c r="AU160" s="239" t="s">
        <v>85</v>
      </c>
      <c r="AY160" s="18" t="s">
        <v>191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1521</v>
      </c>
      <c r="BM160" s="239" t="s">
        <v>1565</v>
      </c>
    </row>
    <row r="161" s="13" customFormat="1">
      <c r="A161" s="13"/>
      <c r="B161" s="241"/>
      <c r="C161" s="242"/>
      <c r="D161" s="243" t="s">
        <v>199</v>
      </c>
      <c r="E161" s="244" t="s">
        <v>1</v>
      </c>
      <c r="F161" s="245" t="s">
        <v>1566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199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191</v>
      </c>
    </row>
    <row r="162" s="13" customFormat="1">
      <c r="A162" s="13"/>
      <c r="B162" s="241"/>
      <c r="C162" s="242"/>
      <c r="D162" s="243" t="s">
        <v>199</v>
      </c>
      <c r="E162" s="244" t="s">
        <v>1</v>
      </c>
      <c r="F162" s="245" t="s">
        <v>1567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199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191</v>
      </c>
    </row>
    <row r="163" s="14" customFormat="1">
      <c r="A163" s="14"/>
      <c r="B163" s="252"/>
      <c r="C163" s="253"/>
      <c r="D163" s="243" t="s">
        <v>199</v>
      </c>
      <c r="E163" s="254" t="s">
        <v>1</v>
      </c>
      <c r="F163" s="255" t="s">
        <v>83</v>
      </c>
      <c r="G163" s="253"/>
      <c r="H163" s="256">
        <v>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199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191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1568</v>
      </c>
      <c r="F164" s="226" t="s">
        <v>1569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SUM(P165:P166)</f>
        <v>0</v>
      </c>
      <c r="Q164" s="220"/>
      <c r="R164" s="221">
        <f>SUM(R165:R166)</f>
        <v>0</v>
      </c>
      <c r="S164" s="220"/>
      <c r="T164" s="22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216</v>
      </c>
      <c r="AT164" s="224" t="s">
        <v>75</v>
      </c>
      <c r="AU164" s="224" t="s">
        <v>83</v>
      </c>
      <c r="AY164" s="223" t="s">
        <v>191</v>
      </c>
      <c r="BK164" s="225">
        <f>SUM(BK165:BK166)</f>
        <v>0</v>
      </c>
    </row>
    <row r="165" s="2" customFormat="1" ht="16.5" customHeight="1">
      <c r="A165" s="39"/>
      <c r="B165" s="40"/>
      <c r="C165" s="228" t="s">
        <v>243</v>
      </c>
      <c r="D165" s="228" t="s">
        <v>193</v>
      </c>
      <c r="E165" s="229" t="s">
        <v>1570</v>
      </c>
      <c r="F165" s="230" t="s">
        <v>1571</v>
      </c>
      <c r="G165" s="231" t="s">
        <v>1520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1521</v>
      </c>
      <c r="AT165" s="239" t="s">
        <v>193</v>
      </c>
      <c r="AU165" s="239" t="s">
        <v>85</v>
      </c>
      <c r="AY165" s="18" t="s">
        <v>191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1521</v>
      </c>
      <c r="BM165" s="239" t="s">
        <v>1572</v>
      </c>
    </row>
    <row r="166" s="14" customFormat="1">
      <c r="A166" s="14"/>
      <c r="B166" s="252"/>
      <c r="C166" s="253"/>
      <c r="D166" s="243" t="s">
        <v>199</v>
      </c>
      <c r="E166" s="254" t="s">
        <v>1</v>
      </c>
      <c r="F166" s="255" t="s">
        <v>83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199</v>
      </c>
      <c r="AU166" s="262" t="s">
        <v>85</v>
      </c>
      <c r="AV166" s="14" t="s">
        <v>85</v>
      </c>
      <c r="AW166" s="14" t="s">
        <v>32</v>
      </c>
      <c r="AX166" s="14" t="s">
        <v>83</v>
      </c>
      <c r="AY166" s="262" t="s">
        <v>191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1573</v>
      </c>
      <c r="F167" s="226" t="s">
        <v>1574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SUM(P168:P173)</f>
        <v>0</v>
      </c>
      <c r="Q167" s="220"/>
      <c r="R167" s="221">
        <f>SUM(R168:R173)</f>
        <v>0</v>
      </c>
      <c r="S167" s="220"/>
      <c r="T167" s="22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216</v>
      </c>
      <c r="AT167" s="224" t="s">
        <v>75</v>
      </c>
      <c r="AU167" s="224" t="s">
        <v>83</v>
      </c>
      <c r="AY167" s="223" t="s">
        <v>191</v>
      </c>
      <c r="BK167" s="225">
        <f>SUM(BK168:BK173)</f>
        <v>0</v>
      </c>
    </row>
    <row r="168" s="2" customFormat="1" ht="24.15" customHeight="1">
      <c r="A168" s="39"/>
      <c r="B168" s="40"/>
      <c r="C168" s="228" t="s">
        <v>8</v>
      </c>
      <c r="D168" s="228" t="s">
        <v>193</v>
      </c>
      <c r="E168" s="229" t="s">
        <v>1575</v>
      </c>
      <c r="F168" s="230" t="s">
        <v>1576</v>
      </c>
      <c r="G168" s="231" t="s">
        <v>1520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1521</v>
      </c>
      <c r="AT168" s="239" t="s">
        <v>193</v>
      </c>
      <c r="AU168" s="239" t="s">
        <v>85</v>
      </c>
      <c r="AY168" s="18" t="s">
        <v>191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1521</v>
      </c>
      <c r="BM168" s="239" t="s">
        <v>1577</v>
      </c>
    </row>
    <row r="169" s="13" customFormat="1">
      <c r="A169" s="13"/>
      <c r="B169" s="241"/>
      <c r="C169" s="242"/>
      <c r="D169" s="243" t="s">
        <v>199</v>
      </c>
      <c r="E169" s="244" t="s">
        <v>1</v>
      </c>
      <c r="F169" s="245" t="s">
        <v>1578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199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191</v>
      </c>
    </row>
    <row r="170" s="14" customFormat="1">
      <c r="A170" s="14"/>
      <c r="B170" s="252"/>
      <c r="C170" s="253"/>
      <c r="D170" s="243" t="s">
        <v>199</v>
      </c>
      <c r="E170" s="254" t="s">
        <v>1</v>
      </c>
      <c r="F170" s="255" t="s">
        <v>83</v>
      </c>
      <c r="G170" s="253"/>
      <c r="H170" s="256">
        <v>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199</v>
      </c>
      <c r="AU170" s="262" t="s">
        <v>85</v>
      </c>
      <c r="AV170" s="14" t="s">
        <v>85</v>
      </c>
      <c r="AW170" s="14" t="s">
        <v>32</v>
      </c>
      <c r="AX170" s="14" t="s">
        <v>83</v>
      </c>
      <c r="AY170" s="262" t="s">
        <v>191</v>
      </c>
    </row>
    <row r="171" s="2" customFormat="1" ht="21.75" customHeight="1">
      <c r="A171" s="39"/>
      <c r="B171" s="40"/>
      <c r="C171" s="228" t="s">
        <v>252</v>
      </c>
      <c r="D171" s="228" t="s">
        <v>193</v>
      </c>
      <c r="E171" s="229" t="s">
        <v>1579</v>
      </c>
      <c r="F171" s="230" t="s">
        <v>1580</v>
      </c>
      <c r="G171" s="231" t="s">
        <v>1520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1521</v>
      </c>
      <c r="AT171" s="239" t="s">
        <v>193</v>
      </c>
      <c r="AU171" s="239" t="s">
        <v>85</v>
      </c>
      <c r="AY171" s="18" t="s">
        <v>191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1521</v>
      </c>
      <c r="BM171" s="239" t="s">
        <v>1581</v>
      </c>
    </row>
    <row r="172" s="13" customFormat="1">
      <c r="A172" s="13"/>
      <c r="B172" s="241"/>
      <c r="C172" s="242"/>
      <c r="D172" s="243" t="s">
        <v>199</v>
      </c>
      <c r="E172" s="244" t="s">
        <v>1</v>
      </c>
      <c r="F172" s="245" t="s">
        <v>1582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199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191</v>
      </c>
    </row>
    <row r="173" s="14" customFormat="1">
      <c r="A173" s="14"/>
      <c r="B173" s="252"/>
      <c r="C173" s="253"/>
      <c r="D173" s="243" t="s">
        <v>199</v>
      </c>
      <c r="E173" s="254" t="s">
        <v>1</v>
      </c>
      <c r="F173" s="255" t="s">
        <v>83</v>
      </c>
      <c r="G173" s="253"/>
      <c r="H173" s="256">
        <v>1</v>
      </c>
      <c r="I173" s="257"/>
      <c r="J173" s="253"/>
      <c r="K173" s="253"/>
      <c r="L173" s="258"/>
      <c r="M173" s="300"/>
      <c r="N173" s="301"/>
      <c r="O173" s="301"/>
      <c r="P173" s="301"/>
      <c r="Q173" s="301"/>
      <c r="R173" s="301"/>
      <c r="S173" s="301"/>
      <c r="T173" s="30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199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191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GKotZ+lyj8rzWP0DU2PTkoIH+Yj9koe7NBLOctCyJTu4U0bfPcwIHSzmPYyZNJ5+/LfCBrk3VIFgvs2sC31iEg==" hashValue="2pu1SfwculhKl9HjrvQsYVWVVPaud3yb4ytek0DMXePUE91PUR3WhZ1a/AF6zw51ukACPg99KsbNdvaXeFx0Ow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1583</v>
      </c>
      <c r="H4" s="21"/>
    </row>
    <row r="5" s="1" customFormat="1" ht="12" customHeight="1">
      <c r="B5" s="21"/>
      <c r="C5" s="303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24.75" customHeight="1">
      <c r="B7" s="21"/>
      <c r="C7" s="152" t="s">
        <v>22</v>
      </c>
      <c r="D7" s="155" t="str">
        <f>'Rekapitulace stavby'!AN8</f>
        <v>3. 7. 2024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06"/>
      <c r="C9" s="307" t="s">
        <v>57</v>
      </c>
      <c r="D9" s="308" t="s">
        <v>58</v>
      </c>
      <c r="E9" s="308" t="s">
        <v>178</v>
      </c>
      <c r="F9" s="309" t="s">
        <v>1584</v>
      </c>
      <c r="G9" s="201"/>
      <c r="H9" s="306"/>
    </row>
    <row r="10" s="2" customFormat="1" ht="26.4" customHeight="1">
      <c r="A10" s="39"/>
      <c r="B10" s="45"/>
      <c r="C10" s="310" t="s">
        <v>1585</v>
      </c>
      <c r="D10" s="310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101</v>
      </c>
      <c r="D11" s="312" t="s">
        <v>102</v>
      </c>
      <c r="E11" s="313" t="s">
        <v>1</v>
      </c>
      <c r="F11" s="314">
        <v>0.72899999999999998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378</v>
      </c>
      <c r="E12" s="18" t="s">
        <v>1</v>
      </c>
      <c r="F12" s="316">
        <v>0</v>
      </c>
      <c r="G12" s="39"/>
      <c r="H12" s="45"/>
    </row>
    <row r="13" s="2" customFormat="1" ht="16.8" customHeight="1">
      <c r="A13" s="39"/>
      <c r="B13" s="45"/>
      <c r="C13" s="315" t="s">
        <v>1</v>
      </c>
      <c r="D13" s="315" t="s">
        <v>379</v>
      </c>
      <c r="E13" s="18" t="s">
        <v>1</v>
      </c>
      <c r="F13" s="316">
        <v>0.72899999999999998</v>
      </c>
      <c r="G13" s="39"/>
      <c r="H13" s="45"/>
    </row>
    <row r="14" s="2" customFormat="1" ht="16.8" customHeight="1">
      <c r="A14" s="39"/>
      <c r="B14" s="45"/>
      <c r="C14" s="315" t="s">
        <v>101</v>
      </c>
      <c r="D14" s="315" t="s">
        <v>102</v>
      </c>
      <c r="E14" s="18" t="s">
        <v>1</v>
      </c>
      <c r="F14" s="316">
        <v>0.72899999999999998</v>
      </c>
      <c r="G14" s="39"/>
      <c r="H14" s="45"/>
    </row>
    <row r="15" s="2" customFormat="1" ht="16.8" customHeight="1">
      <c r="A15" s="39"/>
      <c r="B15" s="45"/>
      <c r="C15" s="317" t="s">
        <v>1586</v>
      </c>
      <c r="D15" s="39"/>
      <c r="E15" s="39"/>
      <c r="F15" s="39"/>
      <c r="G15" s="39"/>
      <c r="H15" s="45"/>
    </row>
    <row r="16" s="2" customFormat="1">
      <c r="A16" s="39"/>
      <c r="B16" s="45"/>
      <c r="C16" s="315" t="s">
        <v>362</v>
      </c>
      <c r="D16" s="315" t="s">
        <v>363</v>
      </c>
      <c r="E16" s="18" t="s">
        <v>280</v>
      </c>
      <c r="F16" s="316">
        <v>33.363999999999997</v>
      </c>
      <c r="G16" s="39"/>
      <c r="H16" s="45"/>
    </row>
    <row r="17" s="2" customFormat="1" ht="16.8" customHeight="1">
      <c r="A17" s="39"/>
      <c r="B17" s="45"/>
      <c r="C17" s="315" t="s">
        <v>513</v>
      </c>
      <c r="D17" s="315" t="s">
        <v>514</v>
      </c>
      <c r="E17" s="18" t="s">
        <v>427</v>
      </c>
      <c r="F17" s="316">
        <v>0.72899999999999998</v>
      </c>
      <c r="G17" s="39"/>
      <c r="H17" s="45"/>
    </row>
    <row r="18" s="2" customFormat="1" ht="16.8" customHeight="1">
      <c r="A18" s="39"/>
      <c r="B18" s="45"/>
      <c r="C18" s="311" t="s">
        <v>104</v>
      </c>
      <c r="D18" s="312" t="s">
        <v>1</v>
      </c>
      <c r="E18" s="313" t="s">
        <v>1</v>
      </c>
      <c r="F18" s="314">
        <v>36</v>
      </c>
      <c r="G18" s="39"/>
      <c r="H18" s="45"/>
    </row>
    <row r="19" s="2" customFormat="1" ht="16.8" customHeight="1">
      <c r="A19" s="39"/>
      <c r="B19" s="45"/>
      <c r="C19" s="315" t="s">
        <v>1</v>
      </c>
      <c r="D19" s="315" t="s">
        <v>530</v>
      </c>
      <c r="E19" s="18" t="s">
        <v>1</v>
      </c>
      <c r="F19" s="316">
        <v>0</v>
      </c>
      <c r="G19" s="39"/>
      <c r="H19" s="45"/>
    </row>
    <row r="20" s="2" customFormat="1" ht="16.8" customHeight="1">
      <c r="A20" s="39"/>
      <c r="B20" s="45"/>
      <c r="C20" s="315" t="s">
        <v>104</v>
      </c>
      <c r="D20" s="315" t="s">
        <v>498</v>
      </c>
      <c r="E20" s="18" t="s">
        <v>1</v>
      </c>
      <c r="F20" s="316">
        <v>36</v>
      </c>
      <c r="G20" s="39"/>
      <c r="H20" s="45"/>
    </row>
    <row r="21" s="2" customFormat="1" ht="16.8" customHeight="1">
      <c r="A21" s="39"/>
      <c r="B21" s="45"/>
      <c r="C21" s="317" t="s">
        <v>1586</v>
      </c>
      <c r="D21" s="39"/>
      <c r="E21" s="39"/>
      <c r="F21" s="39"/>
      <c r="G21" s="39"/>
      <c r="H21" s="45"/>
    </row>
    <row r="22" s="2" customFormat="1" ht="16.8" customHeight="1">
      <c r="A22" s="39"/>
      <c r="B22" s="45"/>
      <c r="C22" s="315" t="s">
        <v>937</v>
      </c>
      <c r="D22" s="315" t="s">
        <v>938</v>
      </c>
      <c r="E22" s="18" t="s">
        <v>448</v>
      </c>
      <c r="F22" s="316">
        <v>36</v>
      </c>
      <c r="G22" s="39"/>
      <c r="H22" s="45"/>
    </row>
    <row r="23" s="2" customFormat="1" ht="16.8" customHeight="1">
      <c r="A23" s="39"/>
      <c r="B23" s="45"/>
      <c r="C23" s="315" t="s">
        <v>946</v>
      </c>
      <c r="D23" s="315" t="s">
        <v>947</v>
      </c>
      <c r="E23" s="18" t="s">
        <v>213</v>
      </c>
      <c r="F23" s="316">
        <v>37.799999999999997</v>
      </c>
      <c r="G23" s="39"/>
      <c r="H23" s="45"/>
    </row>
    <row r="24" s="2" customFormat="1" ht="16.8" customHeight="1">
      <c r="A24" s="39"/>
      <c r="B24" s="45"/>
      <c r="C24" s="315" t="s">
        <v>941</v>
      </c>
      <c r="D24" s="315" t="s">
        <v>942</v>
      </c>
      <c r="E24" s="18" t="s">
        <v>448</v>
      </c>
      <c r="F24" s="316">
        <v>40.68</v>
      </c>
      <c r="G24" s="39"/>
      <c r="H24" s="45"/>
    </row>
    <row r="25" s="2" customFormat="1" ht="16.8" customHeight="1">
      <c r="A25" s="39"/>
      <c r="B25" s="45"/>
      <c r="C25" s="311" t="s">
        <v>107</v>
      </c>
      <c r="D25" s="312" t="s">
        <v>1</v>
      </c>
      <c r="E25" s="313" t="s">
        <v>1</v>
      </c>
      <c r="F25" s="314">
        <v>1</v>
      </c>
      <c r="G25" s="39"/>
      <c r="H25" s="45"/>
    </row>
    <row r="26" s="2" customFormat="1" ht="16.8" customHeight="1">
      <c r="A26" s="39"/>
      <c r="B26" s="45"/>
      <c r="C26" s="315" t="s">
        <v>1</v>
      </c>
      <c r="D26" s="315" t="s">
        <v>580</v>
      </c>
      <c r="E26" s="18" t="s">
        <v>1</v>
      </c>
      <c r="F26" s="316">
        <v>0</v>
      </c>
      <c r="G26" s="39"/>
      <c r="H26" s="45"/>
    </row>
    <row r="27" s="2" customFormat="1" ht="16.8" customHeight="1">
      <c r="A27" s="39"/>
      <c r="B27" s="45"/>
      <c r="C27" s="315" t="s">
        <v>1</v>
      </c>
      <c r="D27" s="315" t="s">
        <v>1066</v>
      </c>
      <c r="E27" s="18" t="s">
        <v>1</v>
      </c>
      <c r="F27" s="316">
        <v>0</v>
      </c>
      <c r="G27" s="39"/>
      <c r="H27" s="45"/>
    </row>
    <row r="28" s="2" customFormat="1" ht="16.8" customHeight="1">
      <c r="A28" s="39"/>
      <c r="B28" s="45"/>
      <c r="C28" s="315" t="s">
        <v>1</v>
      </c>
      <c r="D28" s="315" t="s">
        <v>1067</v>
      </c>
      <c r="E28" s="18" t="s">
        <v>1</v>
      </c>
      <c r="F28" s="316">
        <v>1</v>
      </c>
      <c r="G28" s="39"/>
      <c r="H28" s="45"/>
    </row>
    <row r="29" s="2" customFormat="1" ht="16.8" customHeight="1">
      <c r="A29" s="39"/>
      <c r="B29" s="45"/>
      <c r="C29" s="315" t="s">
        <v>107</v>
      </c>
      <c r="D29" s="315" t="s">
        <v>145</v>
      </c>
      <c r="E29" s="18" t="s">
        <v>1</v>
      </c>
      <c r="F29" s="316">
        <v>1</v>
      </c>
      <c r="G29" s="39"/>
      <c r="H29" s="45"/>
    </row>
    <row r="30" s="2" customFormat="1" ht="16.8" customHeight="1">
      <c r="A30" s="39"/>
      <c r="B30" s="45"/>
      <c r="C30" s="317" t="s">
        <v>1586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315" t="s">
        <v>1063</v>
      </c>
      <c r="D31" s="315" t="s">
        <v>1064</v>
      </c>
      <c r="E31" s="18" t="s">
        <v>196</v>
      </c>
      <c r="F31" s="316">
        <v>1</v>
      </c>
      <c r="G31" s="39"/>
      <c r="H31" s="45"/>
    </row>
    <row r="32" s="2" customFormat="1" ht="16.8" customHeight="1">
      <c r="A32" s="39"/>
      <c r="B32" s="45"/>
      <c r="C32" s="315" t="s">
        <v>1069</v>
      </c>
      <c r="D32" s="315" t="s">
        <v>1070</v>
      </c>
      <c r="E32" s="18" t="s">
        <v>196</v>
      </c>
      <c r="F32" s="316">
        <v>1.1499999999999999</v>
      </c>
      <c r="G32" s="39"/>
      <c r="H32" s="45"/>
    </row>
    <row r="33" s="2" customFormat="1" ht="16.8" customHeight="1">
      <c r="A33" s="39"/>
      <c r="B33" s="45"/>
      <c r="C33" s="311" t="s">
        <v>108</v>
      </c>
      <c r="D33" s="312" t="s">
        <v>102</v>
      </c>
      <c r="E33" s="313" t="s">
        <v>1</v>
      </c>
      <c r="F33" s="314">
        <v>2.9159999999999999</v>
      </c>
      <c r="G33" s="39"/>
      <c r="H33" s="45"/>
    </row>
    <row r="34" s="2" customFormat="1" ht="16.8" customHeight="1">
      <c r="A34" s="39"/>
      <c r="B34" s="45"/>
      <c r="C34" s="315" t="s">
        <v>1</v>
      </c>
      <c r="D34" s="315" t="s">
        <v>200</v>
      </c>
      <c r="E34" s="18" t="s">
        <v>1</v>
      </c>
      <c r="F34" s="316">
        <v>0</v>
      </c>
      <c r="G34" s="39"/>
      <c r="H34" s="45"/>
    </row>
    <row r="35" s="2" customFormat="1" ht="16.8" customHeight="1">
      <c r="A35" s="39"/>
      <c r="B35" s="45"/>
      <c r="C35" s="315" t="s">
        <v>1</v>
      </c>
      <c r="D35" s="315" t="s">
        <v>365</v>
      </c>
      <c r="E35" s="18" t="s">
        <v>1</v>
      </c>
      <c r="F35" s="316">
        <v>0</v>
      </c>
      <c r="G35" s="39"/>
      <c r="H35" s="45"/>
    </row>
    <row r="36" s="2" customFormat="1" ht="16.8" customHeight="1">
      <c r="A36" s="39"/>
      <c r="B36" s="45"/>
      <c r="C36" s="315" t="s">
        <v>1</v>
      </c>
      <c r="D36" s="315" t="s">
        <v>366</v>
      </c>
      <c r="E36" s="18" t="s">
        <v>1</v>
      </c>
      <c r="F36" s="316">
        <v>0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367</v>
      </c>
      <c r="E37" s="18" t="s">
        <v>1</v>
      </c>
      <c r="F37" s="316">
        <v>0.81000000000000005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368</v>
      </c>
      <c r="E38" s="18" t="s">
        <v>1</v>
      </c>
      <c r="F38" s="316">
        <v>0.64800000000000002</v>
      </c>
      <c r="G38" s="39"/>
      <c r="H38" s="45"/>
    </row>
    <row r="39" s="2" customFormat="1" ht="16.8" customHeight="1">
      <c r="A39" s="39"/>
      <c r="B39" s="45"/>
      <c r="C39" s="315" t="s">
        <v>1</v>
      </c>
      <c r="D39" s="315" t="s">
        <v>369</v>
      </c>
      <c r="E39" s="18" t="s">
        <v>1</v>
      </c>
      <c r="F39" s="316">
        <v>0.81000000000000005</v>
      </c>
      <c r="G39" s="39"/>
      <c r="H39" s="45"/>
    </row>
    <row r="40" s="2" customFormat="1" ht="16.8" customHeight="1">
      <c r="A40" s="39"/>
      <c r="B40" s="45"/>
      <c r="C40" s="315" t="s">
        <v>1</v>
      </c>
      <c r="D40" s="315" t="s">
        <v>370</v>
      </c>
      <c r="E40" s="18" t="s">
        <v>1</v>
      </c>
      <c r="F40" s="316">
        <v>0.32400000000000001</v>
      </c>
      <c r="G40" s="39"/>
      <c r="H40" s="45"/>
    </row>
    <row r="41" s="2" customFormat="1" ht="16.8" customHeight="1">
      <c r="A41" s="39"/>
      <c r="B41" s="45"/>
      <c r="C41" s="315" t="s">
        <v>1</v>
      </c>
      <c r="D41" s="315" t="s">
        <v>371</v>
      </c>
      <c r="E41" s="18" t="s">
        <v>1</v>
      </c>
      <c r="F41" s="316">
        <v>0.32400000000000001</v>
      </c>
      <c r="G41" s="39"/>
      <c r="H41" s="45"/>
    </row>
    <row r="42" s="2" customFormat="1" ht="16.8" customHeight="1">
      <c r="A42" s="39"/>
      <c r="B42" s="45"/>
      <c r="C42" s="315" t="s">
        <v>108</v>
      </c>
      <c r="D42" s="315" t="s">
        <v>102</v>
      </c>
      <c r="E42" s="18" t="s">
        <v>1</v>
      </c>
      <c r="F42" s="316">
        <v>2.9159999999999999</v>
      </c>
      <c r="G42" s="39"/>
      <c r="H42" s="45"/>
    </row>
    <row r="43" s="2" customFormat="1" ht="16.8" customHeight="1">
      <c r="A43" s="39"/>
      <c r="B43" s="45"/>
      <c r="C43" s="317" t="s">
        <v>1586</v>
      </c>
      <c r="D43" s="39"/>
      <c r="E43" s="39"/>
      <c r="F43" s="39"/>
      <c r="G43" s="39"/>
      <c r="H43" s="45"/>
    </row>
    <row r="44" s="2" customFormat="1">
      <c r="A44" s="39"/>
      <c r="B44" s="45"/>
      <c r="C44" s="315" t="s">
        <v>362</v>
      </c>
      <c r="D44" s="315" t="s">
        <v>363</v>
      </c>
      <c r="E44" s="18" t="s">
        <v>280</v>
      </c>
      <c r="F44" s="316">
        <v>33.363999999999997</v>
      </c>
      <c r="G44" s="39"/>
      <c r="H44" s="45"/>
    </row>
    <row r="45" s="2" customFormat="1" ht="16.8" customHeight="1">
      <c r="A45" s="39"/>
      <c r="B45" s="45"/>
      <c r="C45" s="315" t="s">
        <v>402</v>
      </c>
      <c r="D45" s="315" t="s">
        <v>403</v>
      </c>
      <c r="E45" s="18" t="s">
        <v>280</v>
      </c>
      <c r="F45" s="316">
        <v>107.863</v>
      </c>
      <c r="G45" s="39"/>
      <c r="H45" s="45"/>
    </row>
    <row r="46" s="2" customFormat="1" ht="16.8" customHeight="1">
      <c r="A46" s="39"/>
      <c r="B46" s="45"/>
      <c r="C46" s="315" t="s">
        <v>509</v>
      </c>
      <c r="D46" s="315" t="s">
        <v>510</v>
      </c>
      <c r="E46" s="18" t="s">
        <v>427</v>
      </c>
      <c r="F46" s="316">
        <v>2.9159999999999999</v>
      </c>
      <c r="G46" s="39"/>
      <c r="H46" s="45"/>
    </row>
    <row r="47" s="2" customFormat="1" ht="16.8" customHeight="1">
      <c r="A47" s="39"/>
      <c r="B47" s="45"/>
      <c r="C47" s="311" t="s">
        <v>110</v>
      </c>
      <c r="D47" s="312" t="s">
        <v>102</v>
      </c>
      <c r="E47" s="313" t="s">
        <v>1</v>
      </c>
      <c r="F47" s="314">
        <v>11.502000000000001</v>
      </c>
      <c r="G47" s="39"/>
      <c r="H47" s="45"/>
    </row>
    <row r="48" s="2" customFormat="1" ht="16.8" customHeight="1">
      <c r="A48" s="39"/>
      <c r="B48" s="45"/>
      <c r="C48" s="315" t="s">
        <v>1</v>
      </c>
      <c r="D48" s="315" t="s">
        <v>372</v>
      </c>
      <c r="E48" s="18" t="s">
        <v>1</v>
      </c>
      <c r="F48" s="316">
        <v>0</v>
      </c>
      <c r="G48" s="39"/>
      <c r="H48" s="45"/>
    </row>
    <row r="49" s="2" customFormat="1" ht="16.8" customHeight="1">
      <c r="A49" s="39"/>
      <c r="B49" s="45"/>
      <c r="C49" s="315" t="s">
        <v>1</v>
      </c>
      <c r="D49" s="315" t="s">
        <v>373</v>
      </c>
      <c r="E49" s="18" t="s">
        <v>1</v>
      </c>
      <c r="F49" s="316">
        <v>3.2400000000000002</v>
      </c>
      <c r="G49" s="39"/>
      <c r="H49" s="45"/>
    </row>
    <row r="50" s="2" customFormat="1" ht="16.8" customHeight="1">
      <c r="A50" s="39"/>
      <c r="B50" s="45"/>
      <c r="C50" s="315" t="s">
        <v>1</v>
      </c>
      <c r="D50" s="315" t="s">
        <v>374</v>
      </c>
      <c r="E50" s="18" t="s">
        <v>1</v>
      </c>
      <c r="F50" s="316">
        <v>2.4300000000000002</v>
      </c>
      <c r="G50" s="39"/>
      <c r="H50" s="45"/>
    </row>
    <row r="51" s="2" customFormat="1" ht="16.8" customHeight="1">
      <c r="A51" s="39"/>
      <c r="B51" s="45"/>
      <c r="C51" s="315" t="s">
        <v>1</v>
      </c>
      <c r="D51" s="315" t="s">
        <v>375</v>
      </c>
      <c r="E51" s="18" t="s">
        <v>1</v>
      </c>
      <c r="F51" s="316">
        <v>3.2400000000000002</v>
      </c>
      <c r="G51" s="39"/>
      <c r="H51" s="45"/>
    </row>
    <row r="52" s="2" customFormat="1" ht="16.8" customHeight="1">
      <c r="A52" s="39"/>
      <c r="B52" s="45"/>
      <c r="C52" s="315" t="s">
        <v>1</v>
      </c>
      <c r="D52" s="315" t="s">
        <v>376</v>
      </c>
      <c r="E52" s="18" t="s">
        <v>1</v>
      </c>
      <c r="F52" s="316">
        <v>1.296</v>
      </c>
      <c r="G52" s="39"/>
      <c r="H52" s="45"/>
    </row>
    <row r="53" s="2" customFormat="1" ht="16.8" customHeight="1">
      <c r="A53" s="39"/>
      <c r="B53" s="45"/>
      <c r="C53" s="315" t="s">
        <v>1</v>
      </c>
      <c r="D53" s="315" t="s">
        <v>377</v>
      </c>
      <c r="E53" s="18" t="s">
        <v>1</v>
      </c>
      <c r="F53" s="316">
        <v>1.296</v>
      </c>
      <c r="G53" s="39"/>
      <c r="H53" s="45"/>
    </row>
    <row r="54" s="2" customFormat="1" ht="16.8" customHeight="1">
      <c r="A54" s="39"/>
      <c r="B54" s="45"/>
      <c r="C54" s="315" t="s">
        <v>110</v>
      </c>
      <c r="D54" s="315" t="s">
        <v>102</v>
      </c>
      <c r="E54" s="18" t="s">
        <v>1</v>
      </c>
      <c r="F54" s="316">
        <v>11.502000000000001</v>
      </c>
      <c r="G54" s="39"/>
      <c r="H54" s="45"/>
    </row>
    <row r="55" s="2" customFormat="1" ht="16.8" customHeight="1">
      <c r="A55" s="39"/>
      <c r="B55" s="45"/>
      <c r="C55" s="317" t="s">
        <v>1586</v>
      </c>
      <c r="D55" s="39"/>
      <c r="E55" s="39"/>
      <c r="F55" s="39"/>
      <c r="G55" s="39"/>
      <c r="H55" s="45"/>
    </row>
    <row r="56" s="2" customFormat="1">
      <c r="A56" s="39"/>
      <c r="B56" s="45"/>
      <c r="C56" s="315" t="s">
        <v>362</v>
      </c>
      <c r="D56" s="315" t="s">
        <v>363</v>
      </c>
      <c r="E56" s="18" t="s">
        <v>280</v>
      </c>
      <c r="F56" s="316">
        <v>33.363999999999997</v>
      </c>
      <c r="G56" s="39"/>
      <c r="H56" s="45"/>
    </row>
    <row r="57" s="2" customFormat="1" ht="16.8" customHeight="1">
      <c r="A57" s="39"/>
      <c r="B57" s="45"/>
      <c r="C57" s="315" t="s">
        <v>438</v>
      </c>
      <c r="D57" s="315" t="s">
        <v>439</v>
      </c>
      <c r="E57" s="18" t="s">
        <v>280</v>
      </c>
      <c r="F57" s="316">
        <v>11.298</v>
      </c>
      <c r="G57" s="39"/>
      <c r="H57" s="45"/>
    </row>
    <row r="58" s="2" customFormat="1" ht="16.8" customHeight="1">
      <c r="A58" s="39"/>
      <c r="B58" s="45"/>
      <c r="C58" s="311" t="s">
        <v>112</v>
      </c>
      <c r="D58" s="312" t="s">
        <v>1</v>
      </c>
      <c r="E58" s="313" t="s">
        <v>1</v>
      </c>
      <c r="F58" s="314">
        <v>68.542000000000002</v>
      </c>
      <c r="G58" s="39"/>
      <c r="H58" s="45"/>
    </row>
    <row r="59" s="2" customFormat="1" ht="16.8" customHeight="1">
      <c r="A59" s="39"/>
      <c r="B59" s="45"/>
      <c r="C59" s="315" t="s">
        <v>112</v>
      </c>
      <c r="D59" s="315" t="s">
        <v>1020</v>
      </c>
      <c r="E59" s="18" t="s">
        <v>1</v>
      </c>
      <c r="F59" s="316">
        <v>68.542000000000002</v>
      </c>
      <c r="G59" s="39"/>
      <c r="H59" s="45"/>
    </row>
    <row r="60" s="2" customFormat="1" ht="16.8" customHeight="1">
      <c r="A60" s="39"/>
      <c r="B60" s="45"/>
      <c r="C60" s="317" t="s">
        <v>1586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15" t="s">
        <v>1017</v>
      </c>
      <c r="D61" s="315" t="s">
        <v>1018</v>
      </c>
      <c r="E61" s="18" t="s">
        <v>420</v>
      </c>
      <c r="F61" s="316">
        <v>137.084</v>
      </c>
      <c r="G61" s="39"/>
      <c r="H61" s="45"/>
    </row>
    <row r="62" s="2" customFormat="1" ht="16.8" customHeight="1">
      <c r="A62" s="39"/>
      <c r="B62" s="45"/>
      <c r="C62" s="315" t="s">
        <v>1023</v>
      </c>
      <c r="D62" s="315" t="s">
        <v>1024</v>
      </c>
      <c r="E62" s="18" t="s">
        <v>420</v>
      </c>
      <c r="F62" s="316">
        <v>685.41999999999996</v>
      </c>
      <c r="G62" s="39"/>
      <c r="H62" s="45"/>
    </row>
    <row r="63" s="2" customFormat="1" ht="16.8" customHeight="1">
      <c r="A63" s="39"/>
      <c r="B63" s="45"/>
      <c r="C63" s="315" t="s">
        <v>1029</v>
      </c>
      <c r="D63" s="315" t="s">
        <v>1030</v>
      </c>
      <c r="E63" s="18" t="s">
        <v>420</v>
      </c>
      <c r="F63" s="316">
        <v>137.084</v>
      </c>
      <c r="G63" s="39"/>
      <c r="H63" s="45"/>
    </row>
    <row r="64" s="2" customFormat="1">
      <c r="A64" s="39"/>
      <c r="B64" s="45"/>
      <c r="C64" s="315" t="s">
        <v>1045</v>
      </c>
      <c r="D64" s="315" t="s">
        <v>1046</v>
      </c>
      <c r="E64" s="18" t="s">
        <v>420</v>
      </c>
      <c r="F64" s="316">
        <v>39.006999999999998</v>
      </c>
      <c r="G64" s="39"/>
      <c r="H64" s="45"/>
    </row>
    <row r="65" s="2" customFormat="1" ht="16.8" customHeight="1">
      <c r="A65" s="39"/>
      <c r="B65" s="45"/>
      <c r="C65" s="311" t="s">
        <v>115</v>
      </c>
      <c r="D65" s="312" t="s">
        <v>1</v>
      </c>
      <c r="E65" s="313" t="s">
        <v>1</v>
      </c>
      <c r="F65" s="314">
        <v>293.928</v>
      </c>
      <c r="G65" s="39"/>
      <c r="H65" s="45"/>
    </row>
    <row r="66" s="2" customFormat="1" ht="16.8" customHeight="1">
      <c r="A66" s="39"/>
      <c r="B66" s="45"/>
      <c r="C66" s="315" t="s">
        <v>1</v>
      </c>
      <c r="D66" s="315" t="s">
        <v>200</v>
      </c>
      <c r="E66" s="18" t="s">
        <v>1</v>
      </c>
      <c r="F66" s="316">
        <v>0</v>
      </c>
      <c r="G66" s="39"/>
      <c r="H66" s="45"/>
    </row>
    <row r="67" s="2" customFormat="1" ht="16.8" customHeight="1">
      <c r="A67" s="39"/>
      <c r="B67" s="45"/>
      <c r="C67" s="315" t="s">
        <v>1</v>
      </c>
      <c r="D67" s="315" t="s">
        <v>336</v>
      </c>
      <c r="E67" s="18" t="s">
        <v>1</v>
      </c>
      <c r="F67" s="316">
        <v>29.920000000000002</v>
      </c>
      <c r="G67" s="39"/>
      <c r="H67" s="45"/>
    </row>
    <row r="68" s="2" customFormat="1" ht="16.8" customHeight="1">
      <c r="A68" s="39"/>
      <c r="B68" s="45"/>
      <c r="C68" s="315" t="s">
        <v>1</v>
      </c>
      <c r="D68" s="315" t="s">
        <v>337</v>
      </c>
      <c r="E68" s="18" t="s">
        <v>1</v>
      </c>
      <c r="F68" s="316">
        <v>27.199999999999999</v>
      </c>
      <c r="G68" s="39"/>
      <c r="H68" s="45"/>
    </row>
    <row r="69" s="2" customFormat="1" ht="16.8" customHeight="1">
      <c r="A69" s="39"/>
      <c r="B69" s="45"/>
      <c r="C69" s="315" t="s">
        <v>1</v>
      </c>
      <c r="D69" s="315" t="s">
        <v>338</v>
      </c>
      <c r="E69" s="18" t="s">
        <v>1</v>
      </c>
      <c r="F69" s="316">
        <v>34</v>
      </c>
      <c r="G69" s="39"/>
      <c r="H69" s="45"/>
    </row>
    <row r="70" s="2" customFormat="1" ht="16.8" customHeight="1">
      <c r="A70" s="39"/>
      <c r="B70" s="45"/>
      <c r="C70" s="315" t="s">
        <v>1</v>
      </c>
      <c r="D70" s="315" t="s">
        <v>339</v>
      </c>
      <c r="E70" s="18" t="s">
        <v>1</v>
      </c>
      <c r="F70" s="316">
        <v>13.6</v>
      </c>
      <c r="G70" s="39"/>
      <c r="H70" s="45"/>
    </row>
    <row r="71" s="2" customFormat="1" ht="16.8" customHeight="1">
      <c r="A71" s="39"/>
      <c r="B71" s="45"/>
      <c r="C71" s="315" t="s">
        <v>1</v>
      </c>
      <c r="D71" s="315" t="s">
        <v>340</v>
      </c>
      <c r="E71" s="18" t="s">
        <v>1</v>
      </c>
      <c r="F71" s="316">
        <v>6.7999999999999998</v>
      </c>
      <c r="G71" s="39"/>
      <c r="H71" s="45"/>
    </row>
    <row r="72" s="2" customFormat="1" ht="16.8" customHeight="1">
      <c r="A72" s="39"/>
      <c r="B72" s="45"/>
      <c r="C72" s="315" t="s">
        <v>1</v>
      </c>
      <c r="D72" s="315" t="s">
        <v>341</v>
      </c>
      <c r="E72" s="18" t="s">
        <v>1</v>
      </c>
      <c r="F72" s="316">
        <v>27.199999999999999</v>
      </c>
      <c r="G72" s="39"/>
      <c r="H72" s="45"/>
    </row>
    <row r="73" s="2" customFormat="1" ht="16.8" customHeight="1">
      <c r="A73" s="39"/>
      <c r="B73" s="45"/>
      <c r="C73" s="315" t="s">
        <v>1</v>
      </c>
      <c r="D73" s="315" t="s">
        <v>342</v>
      </c>
      <c r="E73" s="18" t="s">
        <v>1</v>
      </c>
      <c r="F73" s="316">
        <v>17</v>
      </c>
      <c r="G73" s="39"/>
      <c r="H73" s="45"/>
    </row>
    <row r="74" s="2" customFormat="1" ht="16.8" customHeight="1">
      <c r="A74" s="39"/>
      <c r="B74" s="45"/>
      <c r="C74" s="315" t="s">
        <v>1</v>
      </c>
      <c r="D74" s="315" t="s">
        <v>343</v>
      </c>
      <c r="E74" s="18" t="s">
        <v>1</v>
      </c>
      <c r="F74" s="316">
        <v>98.599999999999994</v>
      </c>
      <c r="G74" s="39"/>
      <c r="H74" s="45"/>
    </row>
    <row r="75" s="2" customFormat="1" ht="16.8" customHeight="1">
      <c r="A75" s="39"/>
      <c r="B75" s="45"/>
      <c r="C75" s="315" t="s">
        <v>1</v>
      </c>
      <c r="D75" s="315" t="s">
        <v>344</v>
      </c>
      <c r="E75" s="18" t="s">
        <v>1</v>
      </c>
      <c r="F75" s="316">
        <v>27.199999999999999</v>
      </c>
      <c r="G75" s="39"/>
      <c r="H75" s="45"/>
    </row>
    <row r="76" s="2" customFormat="1" ht="16.8" customHeight="1">
      <c r="A76" s="39"/>
      <c r="B76" s="45"/>
      <c r="C76" s="315" t="s">
        <v>1</v>
      </c>
      <c r="D76" s="315" t="s">
        <v>345</v>
      </c>
      <c r="E76" s="18" t="s">
        <v>1</v>
      </c>
      <c r="F76" s="316">
        <v>10.199999999999999</v>
      </c>
      <c r="G76" s="39"/>
      <c r="H76" s="45"/>
    </row>
    <row r="77" s="2" customFormat="1" ht="16.8" customHeight="1">
      <c r="A77" s="39"/>
      <c r="B77" s="45"/>
      <c r="C77" s="315" t="s">
        <v>1</v>
      </c>
      <c r="D77" s="315" t="s">
        <v>346</v>
      </c>
      <c r="E77" s="18" t="s">
        <v>1</v>
      </c>
      <c r="F77" s="316">
        <v>2.2080000000000002</v>
      </c>
      <c r="G77" s="39"/>
      <c r="H77" s="45"/>
    </row>
    <row r="78" s="2" customFormat="1" ht="16.8" customHeight="1">
      <c r="A78" s="39"/>
      <c r="B78" s="45"/>
      <c r="C78" s="315" t="s">
        <v>115</v>
      </c>
      <c r="D78" s="315" t="s">
        <v>145</v>
      </c>
      <c r="E78" s="18" t="s">
        <v>1</v>
      </c>
      <c r="F78" s="316">
        <v>293.928</v>
      </c>
      <c r="G78" s="39"/>
      <c r="H78" s="45"/>
    </row>
    <row r="79" s="2" customFormat="1" ht="16.8" customHeight="1">
      <c r="A79" s="39"/>
      <c r="B79" s="45"/>
      <c r="C79" s="317" t="s">
        <v>1586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315" t="s">
        <v>333</v>
      </c>
      <c r="D80" s="315" t="s">
        <v>334</v>
      </c>
      <c r="E80" s="18" t="s">
        <v>196</v>
      </c>
      <c r="F80" s="316">
        <v>293.928</v>
      </c>
      <c r="G80" s="39"/>
      <c r="H80" s="45"/>
    </row>
    <row r="81" s="2" customFormat="1" ht="16.8" customHeight="1">
      <c r="A81" s="39"/>
      <c r="B81" s="45"/>
      <c r="C81" s="315" t="s">
        <v>348</v>
      </c>
      <c r="D81" s="315" t="s">
        <v>349</v>
      </c>
      <c r="E81" s="18" t="s">
        <v>196</v>
      </c>
      <c r="F81" s="316">
        <v>293.928</v>
      </c>
      <c r="G81" s="39"/>
      <c r="H81" s="45"/>
    </row>
    <row r="82" s="2" customFormat="1" ht="16.8" customHeight="1">
      <c r="A82" s="39"/>
      <c r="B82" s="45"/>
      <c r="C82" s="311" t="s">
        <v>118</v>
      </c>
      <c r="D82" s="312" t="s">
        <v>1</v>
      </c>
      <c r="E82" s="313" t="s">
        <v>1</v>
      </c>
      <c r="F82" s="314">
        <v>8</v>
      </c>
      <c r="G82" s="39"/>
      <c r="H82" s="45"/>
    </row>
    <row r="83" s="2" customFormat="1" ht="16.8" customHeight="1">
      <c r="A83" s="39"/>
      <c r="B83" s="45"/>
      <c r="C83" s="315" t="s">
        <v>1</v>
      </c>
      <c r="D83" s="315" t="s">
        <v>580</v>
      </c>
      <c r="E83" s="18" t="s">
        <v>1</v>
      </c>
      <c r="F83" s="316">
        <v>0</v>
      </c>
      <c r="G83" s="39"/>
      <c r="H83" s="45"/>
    </row>
    <row r="84" s="2" customFormat="1" ht="16.8" customHeight="1">
      <c r="A84" s="39"/>
      <c r="B84" s="45"/>
      <c r="C84" s="315" t="s">
        <v>1</v>
      </c>
      <c r="D84" s="315" t="s">
        <v>1587</v>
      </c>
      <c r="E84" s="18" t="s">
        <v>1</v>
      </c>
      <c r="F84" s="316">
        <v>8</v>
      </c>
      <c r="G84" s="39"/>
      <c r="H84" s="45"/>
    </row>
    <row r="85" s="2" customFormat="1" ht="16.8" customHeight="1">
      <c r="A85" s="39"/>
      <c r="B85" s="45"/>
      <c r="C85" s="315" t="s">
        <v>118</v>
      </c>
      <c r="D85" s="315" t="s">
        <v>145</v>
      </c>
      <c r="E85" s="18" t="s">
        <v>1</v>
      </c>
      <c r="F85" s="316">
        <v>8</v>
      </c>
      <c r="G85" s="39"/>
      <c r="H85" s="45"/>
    </row>
    <row r="86" s="2" customFormat="1" ht="16.8" customHeight="1">
      <c r="A86" s="39"/>
      <c r="B86" s="45"/>
      <c r="C86" s="317" t="s">
        <v>1586</v>
      </c>
      <c r="D86" s="39"/>
      <c r="E86" s="39"/>
      <c r="F86" s="39"/>
      <c r="G86" s="39"/>
      <c r="H86" s="45"/>
    </row>
    <row r="87" s="2" customFormat="1">
      <c r="A87" s="39"/>
      <c r="B87" s="45"/>
      <c r="C87" s="315" t="s">
        <v>638</v>
      </c>
      <c r="D87" s="315" t="s">
        <v>639</v>
      </c>
      <c r="E87" s="18" t="s">
        <v>213</v>
      </c>
      <c r="F87" s="316">
        <v>8</v>
      </c>
      <c r="G87" s="39"/>
      <c r="H87" s="45"/>
    </row>
    <row r="88" s="2" customFormat="1" ht="16.8" customHeight="1">
      <c r="A88" s="39"/>
      <c r="B88" s="45"/>
      <c r="C88" s="315" t="s">
        <v>642</v>
      </c>
      <c r="D88" s="315" t="s">
        <v>643</v>
      </c>
      <c r="E88" s="18" t="s">
        <v>213</v>
      </c>
      <c r="F88" s="316">
        <v>8.1199999999999992</v>
      </c>
      <c r="G88" s="39"/>
      <c r="H88" s="45"/>
    </row>
    <row r="89" s="2" customFormat="1" ht="16.8" customHeight="1">
      <c r="A89" s="39"/>
      <c r="B89" s="45"/>
      <c r="C89" s="311" t="s">
        <v>121</v>
      </c>
      <c r="D89" s="312" t="s">
        <v>1</v>
      </c>
      <c r="E89" s="313" t="s">
        <v>1</v>
      </c>
      <c r="F89" s="314">
        <v>6</v>
      </c>
      <c r="G89" s="39"/>
      <c r="H89" s="45"/>
    </row>
    <row r="90" s="2" customFormat="1" ht="16.8" customHeight="1">
      <c r="A90" s="39"/>
      <c r="B90" s="45"/>
      <c r="C90" s="315" t="s">
        <v>1</v>
      </c>
      <c r="D90" s="315" t="s">
        <v>580</v>
      </c>
      <c r="E90" s="18" t="s">
        <v>1</v>
      </c>
      <c r="F90" s="316">
        <v>0</v>
      </c>
      <c r="G90" s="39"/>
      <c r="H90" s="45"/>
    </row>
    <row r="91" s="2" customFormat="1" ht="16.8" customHeight="1">
      <c r="A91" s="39"/>
      <c r="B91" s="45"/>
      <c r="C91" s="315" t="s">
        <v>121</v>
      </c>
      <c r="D91" s="315" t="s">
        <v>598</v>
      </c>
      <c r="E91" s="18" t="s">
        <v>1</v>
      </c>
      <c r="F91" s="316">
        <v>6</v>
      </c>
      <c r="G91" s="39"/>
      <c r="H91" s="45"/>
    </row>
    <row r="92" s="2" customFormat="1" ht="16.8" customHeight="1">
      <c r="A92" s="39"/>
      <c r="B92" s="45"/>
      <c r="C92" s="317" t="s">
        <v>1586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15" t="s">
        <v>595</v>
      </c>
      <c r="D93" s="315" t="s">
        <v>596</v>
      </c>
      <c r="E93" s="18" t="s">
        <v>213</v>
      </c>
      <c r="F93" s="316">
        <v>6</v>
      </c>
      <c r="G93" s="39"/>
      <c r="H93" s="45"/>
    </row>
    <row r="94" s="2" customFormat="1" ht="16.8" customHeight="1">
      <c r="A94" s="39"/>
      <c r="B94" s="45"/>
      <c r="C94" s="315" t="s">
        <v>600</v>
      </c>
      <c r="D94" s="315" t="s">
        <v>601</v>
      </c>
      <c r="E94" s="18" t="s">
        <v>213</v>
      </c>
      <c r="F94" s="316">
        <v>6.0899999999999999</v>
      </c>
      <c r="G94" s="39"/>
      <c r="H94" s="45"/>
    </row>
    <row r="95" s="2" customFormat="1" ht="16.8" customHeight="1">
      <c r="A95" s="39"/>
      <c r="B95" s="45"/>
      <c r="C95" s="311" t="s">
        <v>157</v>
      </c>
      <c r="D95" s="312" t="s">
        <v>1</v>
      </c>
      <c r="E95" s="313" t="s">
        <v>1</v>
      </c>
      <c r="F95" s="314">
        <v>4</v>
      </c>
      <c r="G95" s="39"/>
      <c r="H95" s="45"/>
    </row>
    <row r="96" s="2" customFormat="1" ht="16.8" customHeight="1">
      <c r="A96" s="39"/>
      <c r="B96" s="45"/>
      <c r="C96" s="315" t="s">
        <v>1</v>
      </c>
      <c r="D96" s="315" t="s">
        <v>580</v>
      </c>
      <c r="E96" s="18" t="s">
        <v>1</v>
      </c>
      <c r="F96" s="316">
        <v>0</v>
      </c>
      <c r="G96" s="39"/>
      <c r="H96" s="45"/>
    </row>
    <row r="97" s="2" customFormat="1" ht="16.8" customHeight="1">
      <c r="A97" s="39"/>
      <c r="B97" s="45"/>
      <c r="C97" s="315" t="s">
        <v>1</v>
      </c>
      <c r="D97" s="315" t="s">
        <v>608</v>
      </c>
      <c r="E97" s="18" t="s">
        <v>1</v>
      </c>
      <c r="F97" s="316">
        <v>4</v>
      </c>
      <c r="G97" s="39"/>
      <c r="H97" s="45"/>
    </row>
    <row r="98" s="2" customFormat="1" ht="16.8" customHeight="1">
      <c r="A98" s="39"/>
      <c r="B98" s="45"/>
      <c r="C98" s="315" t="s">
        <v>157</v>
      </c>
      <c r="D98" s="315" t="s">
        <v>145</v>
      </c>
      <c r="E98" s="18" t="s">
        <v>1</v>
      </c>
      <c r="F98" s="316">
        <v>4</v>
      </c>
      <c r="G98" s="39"/>
      <c r="H98" s="45"/>
    </row>
    <row r="99" s="2" customFormat="1" ht="16.8" customHeight="1">
      <c r="A99" s="39"/>
      <c r="B99" s="45"/>
      <c r="C99" s="317" t="s">
        <v>1586</v>
      </c>
      <c r="D99" s="39"/>
      <c r="E99" s="39"/>
      <c r="F99" s="39"/>
      <c r="G99" s="39"/>
      <c r="H99" s="45"/>
    </row>
    <row r="100" s="2" customFormat="1">
      <c r="A100" s="39"/>
      <c r="B100" s="45"/>
      <c r="C100" s="315" t="s">
        <v>605</v>
      </c>
      <c r="D100" s="315" t="s">
        <v>606</v>
      </c>
      <c r="E100" s="18" t="s">
        <v>213</v>
      </c>
      <c r="F100" s="316">
        <v>4</v>
      </c>
      <c r="G100" s="39"/>
      <c r="H100" s="45"/>
    </row>
    <row r="101" s="2" customFormat="1" ht="16.8" customHeight="1">
      <c r="A101" s="39"/>
      <c r="B101" s="45"/>
      <c r="C101" s="315" t="s">
        <v>610</v>
      </c>
      <c r="D101" s="315" t="s">
        <v>611</v>
      </c>
      <c r="E101" s="18" t="s">
        <v>213</v>
      </c>
      <c r="F101" s="316">
        <v>4.0599999999999996</v>
      </c>
      <c r="G101" s="39"/>
      <c r="H101" s="45"/>
    </row>
    <row r="102" s="2" customFormat="1" ht="16.8" customHeight="1">
      <c r="A102" s="39"/>
      <c r="B102" s="45"/>
      <c r="C102" s="311" t="s">
        <v>124</v>
      </c>
      <c r="D102" s="312" t="s">
        <v>1</v>
      </c>
      <c r="E102" s="313" t="s">
        <v>1</v>
      </c>
      <c r="F102" s="314">
        <v>10</v>
      </c>
      <c r="G102" s="39"/>
      <c r="H102" s="45"/>
    </row>
    <row r="103" s="2" customFormat="1" ht="16.8" customHeight="1">
      <c r="A103" s="39"/>
      <c r="B103" s="45"/>
      <c r="C103" s="315" t="s">
        <v>1</v>
      </c>
      <c r="D103" s="315" t="s">
        <v>580</v>
      </c>
      <c r="E103" s="18" t="s">
        <v>1</v>
      </c>
      <c r="F103" s="316">
        <v>0</v>
      </c>
      <c r="G103" s="39"/>
      <c r="H103" s="45"/>
    </row>
    <row r="104" s="2" customFormat="1" ht="16.8" customHeight="1">
      <c r="A104" s="39"/>
      <c r="B104" s="45"/>
      <c r="C104" s="315" t="s">
        <v>1</v>
      </c>
      <c r="D104" s="315" t="s">
        <v>1588</v>
      </c>
      <c r="E104" s="18" t="s">
        <v>1</v>
      </c>
      <c r="F104" s="316">
        <v>10</v>
      </c>
      <c r="G104" s="39"/>
      <c r="H104" s="45"/>
    </row>
    <row r="105" s="2" customFormat="1" ht="16.8" customHeight="1">
      <c r="A105" s="39"/>
      <c r="B105" s="45"/>
      <c r="C105" s="315" t="s">
        <v>124</v>
      </c>
      <c r="D105" s="315" t="s">
        <v>145</v>
      </c>
      <c r="E105" s="18" t="s">
        <v>1</v>
      </c>
      <c r="F105" s="316">
        <v>10</v>
      </c>
      <c r="G105" s="39"/>
      <c r="H105" s="45"/>
    </row>
    <row r="106" s="2" customFormat="1" ht="16.8" customHeight="1">
      <c r="A106" s="39"/>
      <c r="B106" s="45"/>
      <c r="C106" s="317" t="s">
        <v>1586</v>
      </c>
      <c r="D106" s="39"/>
      <c r="E106" s="39"/>
      <c r="F106" s="39"/>
      <c r="G106" s="39"/>
      <c r="H106" s="45"/>
    </row>
    <row r="107" s="2" customFormat="1">
      <c r="A107" s="39"/>
      <c r="B107" s="45"/>
      <c r="C107" s="315" t="s">
        <v>616</v>
      </c>
      <c r="D107" s="315" t="s">
        <v>617</v>
      </c>
      <c r="E107" s="18" t="s">
        <v>213</v>
      </c>
      <c r="F107" s="316">
        <v>10</v>
      </c>
      <c r="G107" s="39"/>
      <c r="H107" s="45"/>
    </row>
    <row r="108" s="2" customFormat="1" ht="16.8" customHeight="1">
      <c r="A108" s="39"/>
      <c r="B108" s="45"/>
      <c r="C108" s="315" t="s">
        <v>620</v>
      </c>
      <c r="D108" s="315" t="s">
        <v>621</v>
      </c>
      <c r="E108" s="18" t="s">
        <v>213</v>
      </c>
      <c r="F108" s="316">
        <v>10.15</v>
      </c>
      <c r="G108" s="39"/>
      <c r="H108" s="45"/>
    </row>
    <row r="109" s="2" customFormat="1" ht="16.8" customHeight="1">
      <c r="A109" s="39"/>
      <c r="B109" s="45"/>
      <c r="C109" s="311" t="s">
        <v>126</v>
      </c>
      <c r="D109" s="312" t="s">
        <v>1</v>
      </c>
      <c r="E109" s="313" t="s">
        <v>1</v>
      </c>
      <c r="F109" s="314">
        <v>14</v>
      </c>
      <c r="G109" s="39"/>
      <c r="H109" s="45"/>
    </row>
    <row r="110" s="2" customFormat="1" ht="16.8" customHeight="1">
      <c r="A110" s="39"/>
      <c r="B110" s="45"/>
      <c r="C110" s="315" t="s">
        <v>1</v>
      </c>
      <c r="D110" s="315" t="s">
        <v>580</v>
      </c>
      <c r="E110" s="18" t="s">
        <v>1</v>
      </c>
      <c r="F110" s="316">
        <v>0</v>
      </c>
      <c r="G110" s="39"/>
      <c r="H110" s="45"/>
    </row>
    <row r="111" s="2" customFormat="1" ht="16.8" customHeight="1">
      <c r="A111" s="39"/>
      <c r="B111" s="45"/>
      <c r="C111" s="315" t="s">
        <v>1</v>
      </c>
      <c r="D111" s="315" t="s">
        <v>629</v>
      </c>
      <c r="E111" s="18" t="s">
        <v>1</v>
      </c>
      <c r="F111" s="316">
        <v>10</v>
      </c>
      <c r="G111" s="39"/>
      <c r="H111" s="45"/>
    </row>
    <row r="112" s="2" customFormat="1" ht="16.8" customHeight="1">
      <c r="A112" s="39"/>
      <c r="B112" s="45"/>
      <c r="C112" s="315" t="s">
        <v>1</v>
      </c>
      <c r="D112" s="315" t="s">
        <v>630</v>
      </c>
      <c r="E112" s="18" t="s">
        <v>1</v>
      </c>
      <c r="F112" s="316">
        <v>4</v>
      </c>
      <c r="G112" s="39"/>
      <c r="H112" s="45"/>
    </row>
    <row r="113" s="2" customFormat="1" ht="16.8" customHeight="1">
      <c r="A113" s="39"/>
      <c r="B113" s="45"/>
      <c r="C113" s="315" t="s">
        <v>126</v>
      </c>
      <c r="D113" s="315" t="s">
        <v>145</v>
      </c>
      <c r="E113" s="18" t="s">
        <v>1</v>
      </c>
      <c r="F113" s="316">
        <v>14</v>
      </c>
      <c r="G113" s="39"/>
      <c r="H113" s="45"/>
    </row>
    <row r="114" s="2" customFormat="1" ht="16.8" customHeight="1">
      <c r="A114" s="39"/>
      <c r="B114" s="45"/>
      <c r="C114" s="317" t="s">
        <v>1586</v>
      </c>
      <c r="D114" s="39"/>
      <c r="E114" s="39"/>
      <c r="F114" s="39"/>
      <c r="G114" s="39"/>
      <c r="H114" s="45"/>
    </row>
    <row r="115" s="2" customFormat="1">
      <c r="A115" s="39"/>
      <c r="B115" s="45"/>
      <c r="C115" s="315" t="s">
        <v>626</v>
      </c>
      <c r="D115" s="315" t="s">
        <v>627</v>
      </c>
      <c r="E115" s="18" t="s">
        <v>213</v>
      </c>
      <c r="F115" s="316">
        <v>14</v>
      </c>
      <c r="G115" s="39"/>
      <c r="H115" s="45"/>
    </row>
    <row r="116" s="2" customFormat="1" ht="16.8" customHeight="1">
      <c r="A116" s="39"/>
      <c r="B116" s="45"/>
      <c r="C116" s="315" t="s">
        <v>632</v>
      </c>
      <c r="D116" s="315" t="s">
        <v>633</v>
      </c>
      <c r="E116" s="18" t="s">
        <v>213</v>
      </c>
      <c r="F116" s="316">
        <v>14.210000000000001</v>
      </c>
      <c r="G116" s="39"/>
      <c r="H116" s="45"/>
    </row>
    <row r="117" s="2" customFormat="1" ht="16.8" customHeight="1">
      <c r="A117" s="39"/>
      <c r="B117" s="45"/>
      <c r="C117" s="311" t="s">
        <v>129</v>
      </c>
      <c r="D117" s="312" t="s">
        <v>1</v>
      </c>
      <c r="E117" s="313" t="s">
        <v>1</v>
      </c>
      <c r="F117" s="314">
        <v>226.96000000000001</v>
      </c>
      <c r="G117" s="39"/>
      <c r="H117" s="45"/>
    </row>
    <row r="118" s="2" customFormat="1" ht="16.8" customHeight="1">
      <c r="A118" s="39"/>
      <c r="B118" s="45"/>
      <c r="C118" s="315" t="s">
        <v>1</v>
      </c>
      <c r="D118" s="315" t="s">
        <v>530</v>
      </c>
      <c r="E118" s="18" t="s">
        <v>1</v>
      </c>
      <c r="F118" s="316">
        <v>0</v>
      </c>
      <c r="G118" s="39"/>
      <c r="H118" s="45"/>
    </row>
    <row r="119" s="2" customFormat="1" ht="16.8" customHeight="1">
      <c r="A119" s="39"/>
      <c r="B119" s="45"/>
      <c r="C119" s="315" t="s">
        <v>1</v>
      </c>
      <c r="D119" s="315" t="s">
        <v>973</v>
      </c>
      <c r="E119" s="18" t="s">
        <v>1</v>
      </c>
      <c r="F119" s="316">
        <v>222.96000000000001</v>
      </c>
      <c r="G119" s="39"/>
      <c r="H119" s="45"/>
    </row>
    <row r="120" s="2" customFormat="1" ht="16.8" customHeight="1">
      <c r="A120" s="39"/>
      <c r="B120" s="45"/>
      <c r="C120" s="315" t="s">
        <v>1</v>
      </c>
      <c r="D120" s="315" t="s">
        <v>974</v>
      </c>
      <c r="E120" s="18" t="s">
        <v>1</v>
      </c>
      <c r="F120" s="316">
        <v>4</v>
      </c>
      <c r="G120" s="39"/>
      <c r="H120" s="45"/>
    </row>
    <row r="121" s="2" customFormat="1" ht="16.8" customHeight="1">
      <c r="A121" s="39"/>
      <c r="B121" s="45"/>
      <c r="C121" s="315" t="s">
        <v>129</v>
      </c>
      <c r="D121" s="315" t="s">
        <v>145</v>
      </c>
      <c r="E121" s="18" t="s">
        <v>1</v>
      </c>
      <c r="F121" s="316">
        <v>226.96000000000001</v>
      </c>
      <c r="G121" s="39"/>
      <c r="H121" s="45"/>
    </row>
    <row r="122" s="2" customFormat="1" ht="16.8" customHeight="1">
      <c r="A122" s="39"/>
      <c r="B122" s="45"/>
      <c r="C122" s="317" t="s">
        <v>1586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315" t="s">
        <v>970</v>
      </c>
      <c r="D123" s="315" t="s">
        <v>971</v>
      </c>
      <c r="E123" s="18" t="s">
        <v>213</v>
      </c>
      <c r="F123" s="316">
        <v>226.96000000000001</v>
      </c>
      <c r="G123" s="39"/>
      <c r="H123" s="45"/>
    </row>
    <row r="124" s="2" customFormat="1" ht="16.8" customHeight="1">
      <c r="A124" s="39"/>
      <c r="B124" s="45"/>
      <c r="C124" s="315" t="s">
        <v>976</v>
      </c>
      <c r="D124" s="315" t="s">
        <v>977</v>
      </c>
      <c r="E124" s="18" t="s">
        <v>213</v>
      </c>
      <c r="F124" s="316">
        <v>226.96000000000001</v>
      </c>
      <c r="G124" s="39"/>
      <c r="H124" s="45"/>
    </row>
    <row r="125" s="2" customFormat="1" ht="16.8" customHeight="1">
      <c r="A125" s="39"/>
      <c r="B125" s="45"/>
      <c r="C125" s="311" t="s">
        <v>131</v>
      </c>
      <c r="D125" s="312" t="s">
        <v>1</v>
      </c>
      <c r="E125" s="313" t="s">
        <v>1</v>
      </c>
      <c r="F125" s="314">
        <v>107.863</v>
      </c>
      <c r="G125" s="39"/>
      <c r="H125" s="45"/>
    </row>
    <row r="126" s="2" customFormat="1" ht="16.8" customHeight="1">
      <c r="A126" s="39"/>
      <c r="B126" s="45"/>
      <c r="C126" s="315" t="s">
        <v>1</v>
      </c>
      <c r="D126" s="315" t="s">
        <v>200</v>
      </c>
      <c r="E126" s="18" t="s">
        <v>1</v>
      </c>
      <c r="F126" s="316">
        <v>0</v>
      </c>
      <c r="G126" s="39"/>
      <c r="H126" s="45"/>
    </row>
    <row r="127" s="2" customFormat="1" ht="16.8" customHeight="1">
      <c r="A127" s="39"/>
      <c r="B127" s="45"/>
      <c r="C127" s="315" t="s">
        <v>1</v>
      </c>
      <c r="D127" s="315" t="s">
        <v>465</v>
      </c>
      <c r="E127" s="18" t="s">
        <v>1</v>
      </c>
      <c r="F127" s="316">
        <v>0</v>
      </c>
      <c r="G127" s="39"/>
      <c r="H127" s="45"/>
    </row>
    <row r="128" s="2" customFormat="1" ht="16.8" customHeight="1">
      <c r="A128" s="39"/>
      <c r="B128" s="45"/>
      <c r="C128" s="315" t="s">
        <v>1</v>
      </c>
      <c r="D128" s="315" t="s">
        <v>466</v>
      </c>
      <c r="E128" s="18" t="s">
        <v>1</v>
      </c>
      <c r="F128" s="316">
        <v>107.863</v>
      </c>
      <c r="G128" s="39"/>
      <c r="H128" s="45"/>
    </row>
    <row r="129" s="2" customFormat="1" ht="16.8" customHeight="1">
      <c r="A129" s="39"/>
      <c r="B129" s="45"/>
      <c r="C129" s="315" t="s">
        <v>131</v>
      </c>
      <c r="D129" s="315" t="s">
        <v>145</v>
      </c>
      <c r="E129" s="18" t="s">
        <v>1</v>
      </c>
      <c r="F129" s="316">
        <v>107.863</v>
      </c>
      <c r="G129" s="39"/>
      <c r="H129" s="45"/>
    </row>
    <row r="130" s="2" customFormat="1" ht="16.8" customHeight="1">
      <c r="A130" s="39"/>
      <c r="B130" s="45"/>
      <c r="C130" s="317" t="s">
        <v>1586</v>
      </c>
      <c r="D130" s="39"/>
      <c r="E130" s="39"/>
      <c r="F130" s="39"/>
      <c r="G130" s="39"/>
      <c r="H130" s="45"/>
    </row>
    <row r="131" s="2" customFormat="1" ht="16.8" customHeight="1">
      <c r="A131" s="39"/>
      <c r="B131" s="45"/>
      <c r="C131" s="315" t="s">
        <v>402</v>
      </c>
      <c r="D131" s="315" t="s">
        <v>403</v>
      </c>
      <c r="E131" s="18" t="s">
        <v>280</v>
      </c>
      <c r="F131" s="316">
        <v>107.863</v>
      </c>
      <c r="G131" s="39"/>
      <c r="H131" s="45"/>
    </row>
    <row r="132" s="2" customFormat="1">
      <c r="A132" s="39"/>
      <c r="B132" s="45"/>
      <c r="C132" s="315" t="s">
        <v>352</v>
      </c>
      <c r="D132" s="315" t="s">
        <v>353</v>
      </c>
      <c r="E132" s="18" t="s">
        <v>280</v>
      </c>
      <c r="F132" s="316">
        <v>107.863</v>
      </c>
      <c r="G132" s="39"/>
      <c r="H132" s="45"/>
    </row>
    <row r="133" s="2" customFormat="1" ht="16.8" customHeight="1">
      <c r="A133" s="39"/>
      <c r="B133" s="45"/>
      <c r="C133" s="311" t="s">
        <v>133</v>
      </c>
      <c r="D133" s="312" t="s">
        <v>134</v>
      </c>
      <c r="E133" s="313" t="s">
        <v>1</v>
      </c>
      <c r="F133" s="314">
        <v>11.298</v>
      </c>
      <c r="G133" s="39"/>
      <c r="H133" s="45"/>
    </row>
    <row r="134" s="2" customFormat="1" ht="16.8" customHeight="1">
      <c r="A134" s="39"/>
      <c r="B134" s="45"/>
      <c r="C134" s="315" t="s">
        <v>133</v>
      </c>
      <c r="D134" s="315" t="s">
        <v>446</v>
      </c>
      <c r="E134" s="18" t="s">
        <v>1</v>
      </c>
      <c r="F134" s="316">
        <v>11.298</v>
      </c>
      <c r="G134" s="39"/>
      <c r="H134" s="45"/>
    </row>
    <row r="135" s="2" customFormat="1" ht="16.8" customHeight="1">
      <c r="A135" s="39"/>
      <c r="B135" s="45"/>
      <c r="C135" s="317" t="s">
        <v>1586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15" t="s">
        <v>438</v>
      </c>
      <c r="D136" s="315" t="s">
        <v>439</v>
      </c>
      <c r="E136" s="18" t="s">
        <v>280</v>
      </c>
      <c r="F136" s="316">
        <v>11.298</v>
      </c>
      <c r="G136" s="39"/>
      <c r="H136" s="45"/>
    </row>
    <row r="137" s="2" customFormat="1" ht="16.8" customHeight="1">
      <c r="A137" s="39"/>
      <c r="B137" s="45"/>
      <c r="C137" s="315" t="s">
        <v>402</v>
      </c>
      <c r="D137" s="315" t="s">
        <v>403</v>
      </c>
      <c r="E137" s="18" t="s">
        <v>280</v>
      </c>
      <c r="F137" s="316">
        <v>107.863</v>
      </c>
      <c r="G137" s="39"/>
      <c r="H137" s="45"/>
    </row>
    <row r="138" s="2" customFormat="1" ht="16.8" customHeight="1">
      <c r="A138" s="39"/>
      <c r="B138" s="45"/>
      <c r="C138" s="315" t="s">
        <v>454</v>
      </c>
      <c r="D138" s="315" t="s">
        <v>455</v>
      </c>
      <c r="E138" s="18" t="s">
        <v>420</v>
      </c>
      <c r="F138" s="316">
        <v>20.335999999999999</v>
      </c>
      <c r="G138" s="39"/>
      <c r="H138" s="45"/>
    </row>
    <row r="139" s="2" customFormat="1" ht="16.8" customHeight="1">
      <c r="A139" s="39"/>
      <c r="B139" s="45"/>
      <c r="C139" s="311" t="s">
        <v>136</v>
      </c>
      <c r="D139" s="312" t="s">
        <v>1</v>
      </c>
      <c r="E139" s="313" t="s">
        <v>1</v>
      </c>
      <c r="F139" s="314">
        <v>87.688999999999993</v>
      </c>
      <c r="G139" s="39"/>
      <c r="H139" s="45"/>
    </row>
    <row r="140" s="2" customFormat="1" ht="16.8" customHeight="1">
      <c r="A140" s="39"/>
      <c r="B140" s="45"/>
      <c r="C140" s="315" t="s">
        <v>136</v>
      </c>
      <c r="D140" s="315" t="s">
        <v>383</v>
      </c>
      <c r="E140" s="18" t="s">
        <v>1</v>
      </c>
      <c r="F140" s="316">
        <v>87.688999999999993</v>
      </c>
      <c r="G140" s="39"/>
      <c r="H140" s="45"/>
    </row>
    <row r="141" s="2" customFormat="1" ht="16.8" customHeight="1">
      <c r="A141" s="39"/>
      <c r="B141" s="45"/>
      <c r="C141" s="317" t="s">
        <v>1586</v>
      </c>
      <c r="D141" s="39"/>
      <c r="E141" s="39"/>
      <c r="F141" s="39"/>
      <c r="G141" s="39"/>
      <c r="H141" s="45"/>
    </row>
    <row r="142" s="2" customFormat="1">
      <c r="A142" s="39"/>
      <c r="B142" s="45"/>
      <c r="C142" s="315" t="s">
        <v>362</v>
      </c>
      <c r="D142" s="315" t="s">
        <v>363</v>
      </c>
      <c r="E142" s="18" t="s">
        <v>280</v>
      </c>
      <c r="F142" s="316">
        <v>33.363999999999997</v>
      </c>
      <c r="G142" s="39"/>
      <c r="H142" s="45"/>
    </row>
    <row r="143" s="2" customFormat="1" ht="16.8" customHeight="1">
      <c r="A143" s="39"/>
      <c r="B143" s="45"/>
      <c r="C143" s="315" t="s">
        <v>402</v>
      </c>
      <c r="D143" s="315" t="s">
        <v>403</v>
      </c>
      <c r="E143" s="18" t="s">
        <v>280</v>
      </c>
      <c r="F143" s="316">
        <v>107.863</v>
      </c>
      <c r="G143" s="39"/>
      <c r="H143" s="45"/>
    </row>
    <row r="144" s="2" customFormat="1" ht="16.8" customHeight="1">
      <c r="A144" s="39"/>
      <c r="B144" s="45"/>
      <c r="C144" s="315" t="s">
        <v>459</v>
      </c>
      <c r="D144" s="315" t="s">
        <v>460</v>
      </c>
      <c r="E144" s="18" t="s">
        <v>420</v>
      </c>
      <c r="F144" s="316">
        <v>167.66800000000001</v>
      </c>
      <c r="G144" s="39"/>
      <c r="H144" s="45"/>
    </row>
    <row r="145" s="2" customFormat="1" ht="16.8" customHeight="1">
      <c r="A145" s="39"/>
      <c r="B145" s="45"/>
      <c r="C145" s="311" t="s">
        <v>138</v>
      </c>
      <c r="D145" s="312" t="s">
        <v>1</v>
      </c>
      <c r="E145" s="313" t="s">
        <v>1</v>
      </c>
      <c r="F145" s="314">
        <v>26.399999999999999</v>
      </c>
      <c r="G145" s="39"/>
      <c r="H145" s="45"/>
    </row>
    <row r="146" s="2" customFormat="1" ht="16.8" customHeight="1">
      <c r="A146" s="39"/>
      <c r="B146" s="45"/>
      <c r="C146" s="315" t="s">
        <v>1</v>
      </c>
      <c r="D146" s="315" t="s">
        <v>473</v>
      </c>
      <c r="E146" s="18" t="s">
        <v>1</v>
      </c>
      <c r="F146" s="316">
        <v>0</v>
      </c>
      <c r="G146" s="39"/>
      <c r="H146" s="45"/>
    </row>
    <row r="147" s="2" customFormat="1" ht="16.8" customHeight="1">
      <c r="A147" s="39"/>
      <c r="B147" s="45"/>
      <c r="C147" s="315" t="s">
        <v>1</v>
      </c>
      <c r="D147" s="315" t="s">
        <v>474</v>
      </c>
      <c r="E147" s="18" t="s">
        <v>1</v>
      </c>
      <c r="F147" s="316">
        <v>26.399999999999999</v>
      </c>
      <c r="G147" s="39"/>
      <c r="H147" s="45"/>
    </row>
    <row r="148" s="2" customFormat="1" ht="16.8" customHeight="1">
      <c r="A148" s="39"/>
      <c r="B148" s="45"/>
      <c r="C148" s="315" t="s">
        <v>138</v>
      </c>
      <c r="D148" s="315" t="s">
        <v>145</v>
      </c>
      <c r="E148" s="18" t="s">
        <v>1</v>
      </c>
      <c r="F148" s="316">
        <v>26.399999999999999</v>
      </c>
      <c r="G148" s="39"/>
      <c r="H148" s="45"/>
    </row>
    <row r="149" s="2" customFormat="1" ht="16.8" customHeight="1">
      <c r="A149" s="39"/>
      <c r="B149" s="45"/>
      <c r="C149" s="317" t="s">
        <v>1586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15" t="s">
        <v>470</v>
      </c>
      <c r="D150" s="315" t="s">
        <v>471</v>
      </c>
      <c r="E150" s="18" t="s">
        <v>196</v>
      </c>
      <c r="F150" s="316">
        <v>26.399999999999999</v>
      </c>
      <c r="G150" s="39"/>
      <c r="H150" s="45"/>
    </row>
    <row r="151" s="2" customFormat="1">
      <c r="A151" s="39"/>
      <c r="B151" s="45"/>
      <c r="C151" s="315" t="s">
        <v>476</v>
      </c>
      <c r="D151" s="315" t="s">
        <v>477</v>
      </c>
      <c r="E151" s="18" t="s">
        <v>196</v>
      </c>
      <c r="F151" s="316">
        <v>26.399999999999999</v>
      </c>
      <c r="G151" s="39"/>
      <c r="H151" s="45"/>
    </row>
    <row r="152" s="2" customFormat="1" ht="16.8" customHeight="1">
      <c r="A152" s="39"/>
      <c r="B152" s="45"/>
      <c r="C152" s="315" t="s">
        <v>486</v>
      </c>
      <c r="D152" s="315" t="s">
        <v>487</v>
      </c>
      <c r="E152" s="18" t="s">
        <v>196</v>
      </c>
      <c r="F152" s="316">
        <v>26.399999999999999</v>
      </c>
      <c r="G152" s="39"/>
      <c r="H152" s="45"/>
    </row>
    <row r="153" s="2" customFormat="1" ht="16.8" customHeight="1">
      <c r="A153" s="39"/>
      <c r="B153" s="45"/>
      <c r="C153" s="315" t="s">
        <v>490</v>
      </c>
      <c r="D153" s="315" t="s">
        <v>491</v>
      </c>
      <c r="E153" s="18" t="s">
        <v>196</v>
      </c>
      <c r="F153" s="316">
        <v>26.399999999999999</v>
      </c>
      <c r="G153" s="39"/>
      <c r="H153" s="45"/>
    </row>
    <row r="154" s="2" customFormat="1" ht="16.8" customHeight="1">
      <c r="A154" s="39"/>
      <c r="B154" s="45"/>
      <c r="C154" s="315" t="s">
        <v>480</v>
      </c>
      <c r="D154" s="315" t="s">
        <v>481</v>
      </c>
      <c r="E154" s="18" t="s">
        <v>482</v>
      </c>
      <c r="F154" s="316">
        <v>0.79200000000000004</v>
      </c>
      <c r="G154" s="39"/>
      <c r="H154" s="45"/>
    </row>
    <row r="155" s="2" customFormat="1" ht="16.8" customHeight="1">
      <c r="A155" s="39"/>
      <c r="B155" s="45"/>
      <c r="C155" s="311" t="s">
        <v>140</v>
      </c>
      <c r="D155" s="312" t="s">
        <v>1</v>
      </c>
      <c r="E155" s="313" t="s">
        <v>1</v>
      </c>
      <c r="F155" s="314">
        <v>111.214</v>
      </c>
      <c r="G155" s="39"/>
      <c r="H155" s="45"/>
    </row>
    <row r="156" s="2" customFormat="1" ht="16.8" customHeight="1">
      <c r="A156" s="39"/>
      <c r="B156" s="45"/>
      <c r="C156" s="315" t="s">
        <v>140</v>
      </c>
      <c r="D156" s="315" t="s">
        <v>384</v>
      </c>
      <c r="E156" s="18" t="s">
        <v>1</v>
      </c>
      <c r="F156" s="316">
        <v>111.214</v>
      </c>
      <c r="G156" s="39"/>
      <c r="H156" s="45"/>
    </row>
    <row r="157" s="2" customFormat="1" ht="16.8" customHeight="1">
      <c r="A157" s="39"/>
      <c r="B157" s="45"/>
      <c r="C157" s="317" t="s">
        <v>1586</v>
      </c>
      <c r="D157" s="39"/>
      <c r="E157" s="39"/>
      <c r="F157" s="39"/>
      <c r="G157" s="39"/>
      <c r="H157" s="45"/>
    </row>
    <row r="158" s="2" customFormat="1">
      <c r="A158" s="39"/>
      <c r="B158" s="45"/>
      <c r="C158" s="315" t="s">
        <v>362</v>
      </c>
      <c r="D158" s="315" t="s">
        <v>363</v>
      </c>
      <c r="E158" s="18" t="s">
        <v>280</v>
      </c>
      <c r="F158" s="316">
        <v>33.363999999999997</v>
      </c>
      <c r="G158" s="39"/>
      <c r="H158" s="45"/>
    </row>
    <row r="159" s="2" customFormat="1">
      <c r="A159" s="39"/>
      <c r="B159" s="45"/>
      <c r="C159" s="315" t="s">
        <v>352</v>
      </c>
      <c r="D159" s="315" t="s">
        <v>353</v>
      </c>
      <c r="E159" s="18" t="s">
        <v>280</v>
      </c>
      <c r="F159" s="316">
        <v>33.363999999999997</v>
      </c>
      <c r="G159" s="39"/>
      <c r="H159" s="45"/>
    </row>
    <row r="160" s="2" customFormat="1">
      <c r="A160" s="39"/>
      <c r="B160" s="45"/>
      <c r="C160" s="315" t="s">
        <v>357</v>
      </c>
      <c r="D160" s="315" t="s">
        <v>358</v>
      </c>
      <c r="E160" s="18" t="s">
        <v>280</v>
      </c>
      <c r="F160" s="316">
        <v>77.849999999999994</v>
      </c>
      <c r="G160" s="39"/>
      <c r="H160" s="45"/>
    </row>
    <row r="161" s="2" customFormat="1">
      <c r="A161" s="39"/>
      <c r="B161" s="45"/>
      <c r="C161" s="315" t="s">
        <v>387</v>
      </c>
      <c r="D161" s="315" t="s">
        <v>388</v>
      </c>
      <c r="E161" s="18" t="s">
        <v>280</v>
      </c>
      <c r="F161" s="316">
        <v>33.363999999999997</v>
      </c>
      <c r="G161" s="39"/>
      <c r="H161" s="45"/>
    </row>
    <row r="162" s="2" customFormat="1">
      <c r="A162" s="39"/>
      <c r="B162" s="45"/>
      <c r="C162" s="315" t="s">
        <v>392</v>
      </c>
      <c r="D162" s="315" t="s">
        <v>393</v>
      </c>
      <c r="E162" s="18" t="s">
        <v>280</v>
      </c>
      <c r="F162" s="316">
        <v>77.849999999999994</v>
      </c>
      <c r="G162" s="39"/>
      <c r="H162" s="45"/>
    </row>
    <row r="163" s="2" customFormat="1">
      <c r="A163" s="39"/>
      <c r="B163" s="45"/>
      <c r="C163" s="315" t="s">
        <v>397</v>
      </c>
      <c r="D163" s="315" t="s">
        <v>398</v>
      </c>
      <c r="E163" s="18" t="s">
        <v>280</v>
      </c>
      <c r="F163" s="316">
        <v>77.849999999999994</v>
      </c>
      <c r="G163" s="39"/>
      <c r="H163" s="45"/>
    </row>
    <row r="164" s="2" customFormat="1" ht="16.8" customHeight="1">
      <c r="A164" s="39"/>
      <c r="B164" s="45"/>
      <c r="C164" s="315" t="s">
        <v>402</v>
      </c>
      <c r="D164" s="315" t="s">
        <v>403</v>
      </c>
      <c r="E164" s="18" t="s">
        <v>280</v>
      </c>
      <c r="F164" s="316">
        <v>66.727999999999994</v>
      </c>
      <c r="G164" s="39"/>
      <c r="H164" s="45"/>
    </row>
    <row r="165" s="2" customFormat="1" ht="16.8" customHeight="1">
      <c r="A165" s="39"/>
      <c r="B165" s="45"/>
      <c r="C165" s="315" t="s">
        <v>408</v>
      </c>
      <c r="D165" s="315" t="s">
        <v>409</v>
      </c>
      <c r="E165" s="18" t="s">
        <v>280</v>
      </c>
      <c r="F165" s="316">
        <v>155.69999999999999</v>
      </c>
      <c r="G165" s="39"/>
      <c r="H165" s="45"/>
    </row>
    <row r="166" s="2" customFormat="1">
      <c r="A166" s="39"/>
      <c r="B166" s="45"/>
      <c r="C166" s="315" t="s">
        <v>418</v>
      </c>
      <c r="D166" s="315" t="s">
        <v>419</v>
      </c>
      <c r="E166" s="18" t="s">
        <v>420</v>
      </c>
      <c r="F166" s="316">
        <v>200.185</v>
      </c>
      <c r="G166" s="39"/>
      <c r="H166" s="45"/>
    </row>
    <row r="167" s="2" customFormat="1" ht="16.8" customHeight="1">
      <c r="A167" s="39"/>
      <c r="B167" s="45"/>
      <c r="C167" s="315" t="s">
        <v>413</v>
      </c>
      <c r="D167" s="315" t="s">
        <v>414</v>
      </c>
      <c r="E167" s="18" t="s">
        <v>280</v>
      </c>
      <c r="F167" s="316">
        <v>111.214</v>
      </c>
      <c r="G167" s="39"/>
      <c r="H167" s="45"/>
    </row>
    <row r="168" s="2" customFormat="1" ht="16.8" customHeight="1">
      <c r="A168" s="39"/>
      <c r="B168" s="45"/>
      <c r="C168" s="311" t="s">
        <v>142</v>
      </c>
      <c r="D168" s="312" t="s">
        <v>1</v>
      </c>
      <c r="E168" s="313" t="s">
        <v>1</v>
      </c>
      <c r="F168" s="314">
        <v>0.5</v>
      </c>
      <c r="G168" s="39"/>
      <c r="H168" s="45"/>
    </row>
    <row r="169" s="2" customFormat="1" ht="16.8" customHeight="1">
      <c r="A169" s="39"/>
      <c r="B169" s="45"/>
      <c r="C169" s="315" t="s">
        <v>1</v>
      </c>
      <c r="D169" s="315" t="s">
        <v>200</v>
      </c>
      <c r="E169" s="18" t="s">
        <v>1</v>
      </c>
      <c r="F169" s="316">
        <v>0</v>
      </c>
      <c r="G169" s="39"/>
      <c r="H169" s="45"/>
    </row>
    <row r="170" s="2" customFormat="1" ht="16.8" customHeight="1">
      <c r="A170" s="39"/>
      <c r="B170" s="45"/>
      <c r="C170" s="315" t="s">
        <v>1</v>
      </c>
      <c r="D170" s="315" t="s">
        <v>435</v>
      </c>
      <c r="E170" s="18" t="s">
        <v>1</v>
      </c>
      <c r="F170" s="316">
        <v>0</v>
      </c>
      <c r="G170" s="39"/>
      <c r="H170" s="45"/>
    </row>
    <row r="171" s="2" customFormat="1" ht="16.8" customHeight="1">
      <c r="A171" s="39"/>
      <c r="B171" s="45"/>
      <c r="C171" s="315" t="s">
        <v>142</v>
      </c>
      <c r="D171" s="315" t="s">
        <v>436</v>
      </c>
      <c r="E171" s="18" t="s">
        <v>1</v>
      </c>
      <c r="F171" s="316">
        <v>0.5</v>
      </c>
      <c r="G171" s="39"/>
      <c r="H171" s="45"/>
    </row>
    <row r="172" s="2" customFormat="1" ht="16.8" customHeight="1">
      <c r="A172" s="39"/>
      <c r="B172" s="45"/>
      <c r="C172" s="317" t="s">
        <v>1586</v>
      </c>
      <c r="D172" s="39"/>
      <c r="E172" s="39"/>
      <c r="F172" s="39"/>
      <c r="G172" s="39"/>
      <c r="H172" s="45"/>
    </row>
    <row r="173" s="2" customFormat="1" ht="16.8" customHeight="1">
      <c r="A173" s="39"/>
      <c r="B173" s="45"/>
      <c r="C173" s="315" t="s">
        <v>432</v>
      </c>
      <c r="D173" s="315" t="s">
        <v>433</v>
      </c>
      <c r="E173" s="18" t="s">
        <v>280</v>
      </c>
      <c r="F173" s="316">
        <v>0.5</v>
      </c>
      <c r="G173" s="39"/>
      <c r="H173" s="45"/>
    </row>
    <row r="174" s="2" customFormat="1" ht="16.8" customHeight="1">
      <c r="A174" s="39"/>
      <c r="B174" s="45"/>
      <c r="C174" s="315" t="s">
        <v>402</v>
      </c>
      <c r="D174" s="315" t="s">
        <v>403</v>
      </c>
      <c r="E174" s="18" t="s">
        <v>280</v>
      </c>
      <c r="F174" s="316">
        <v>107.863</v>
      </c>
      <c r="G174" s="39"/>
      <c r="H174" s="45"/>
    </row>
    <row r="175" s="2" customFormat="1" ht="16.8" customHeight="1">
      <c r="A175" s="39"/>
      <c r="B175" s="45"/>
      <c r="C175" s="315" t="s">
        <v>449</v>
      </c>
      <c r="D175" s="315" t="s">
        <v>450</v>
      </c>
      <c r="E175" s="18" t="s">
        <v>420</v>
      </c>
      <c r="F175" s="316">
        <v>0.90000000000000002</v>
      </c>
      <c r="G175" s="39"/>
      <c r="H175" s="45"/>
    </row>
    <row r="176" s="2" customFormat="1" ht="16.8" customHeight="1">
      <c r="A176" s="39"/>
      <c r="B176" s="45"/>
      <c r="C176" s="311" t="s">
        <v>144</v>
      </c>
      <c r="D176" s="312" t="s">
        <v>145</v>
      </c>
      <c r="E176" s="313" t="s">
        <v>1</v>
      </c>
      <c r="F176" s="314">
        <v>17.125</v>
      </c>
      <c r="G176" s="39"/>
      <c r="H176" s="45"/>
    </row>
    <row r="177" s="2" customFormat="1" ht="16.8" customHeight="1">
      <c r="A177" s="39"/>
      <c r="B177" s="45"/>
      <c r="C177" s="315" t="s">
        <v>1</v>
      </c>
      <c r="D177" s="315" t="s">
        <v>200</v>
      </c>
      <c r="E177" s="18" t="s">
        <v>1</v>
      </c>
      <c r="F177" s="316">
        <v>0</v>
      </c>
      <c r="G177" s="39"/>
      <c r="H177" s="45"/>
    </row>
    <row r="178" s="2" customFormat="1" ht="16.8" customHeight="1">
      <c r="A178" s="39"/>
      <c r="B178" s="45"/>
      <c r="C178" s="315" t="s">
        <v>1</v>
      </c>
      <c r="D178" s="315" t="s">
        <v>365</v>
      </c>
      <c r="E178" s="18" t="s">
        <v>1</v>
      </c>
      <c r="F178" s="316">
        <v>0</v>
      </c>
      <c r="G178" s="39"/>
      <c r="H178" s="45"/>
    </row>
    <row r="179" s="2" customFormat="1" ht="16.8" customHeight="1">
      <c r="A179" s="39"/>
      <c r="B179" s="45"/>
      <c r="C179" s="315" t="s">
        <v>1</v>
      </c>
      <c r="D179" s="315" t="s">
        <v>366</v>
      </c>
      <c r="E179" s="18" t="s">
        <v>1</v>
      </c>
      <c r="F179" s="316">
        <v>0</v>
      </c>
      <c r="G179" s="39"/>
      <c r="H179" s="45"/>
    </row>
    <row r="180" s="2" customFormat="1" ht="16.8" customHeight="1">
      <c r="A180" s="39"/>
      <c r="B180" s="45"/>
      <c r="C180" s="315" t="s">
        <v>1</v>
      </c>
      <c r="D180" s="315" t="s">
        <v>367</v>
      </c>
      <c r="E180" s="18" t="s">
        <v>1</v>
      </c>
      <c r="F180" s="316">
        <v>0.81000000000000005</v>
      </c>
      <c r="G180" s="39"/>
      <c r="H180" s="45"/>
    </row>
    <row r="181" s="2" customFormat="1" ht="16.8" customHeight="1">
      <c r="A181" s="39"/>
      <c r="B181" s="45"/>
      <c r="C181" s="315" t="s">
        <v>1</v>
      </c>
      <c r="D181" s="315" t="s">
        <v>368</v>
      </c>
      <c r="E181" s="18" t="s">
        <v>1</v>
      </c>
      <c r="F181" s="316">
        <v>0.64800000000000002</v>
      </c>
      <c r="G181" s="39"/>
      <c r="H181" s="45"/>
    </row>
    <row r="182" s="2" customFormat="1" ht="16.8" customHeight="1">
      <c r="A182" s="39"/>
      <c r="B182" s="45"/>
      <c r="C182" s="315" t="s">
        <v>1</v>
      </c>
      <c r="D182" s="315" t="s">
        <v>369</v>
      </c>
      <c r="E182" s="18" t="s">
        <v>1</v>
      </c>
      <c r="F182" s="316">
        <v>0.81000000000000005</v>
      </c>
      <c r="G182" s="39"/>
      <c r="H182" s="45"/>
    </row>
    <row r="183" s="2" customFormat="1" ht="16.8" customHeight="1">
      <c r="A183" s="39"/>
      <c r="B183" s="45"/>
      <c r="C183" s="315" t="s">
        <v>1</v>
      </c>
      <c r="D183" s="315" t="s">
        <v>370</v>
      </c>
      <c r="E183" s="18" t="s">
        <v>1</v>
      </c>
      <c r="F183" s="316">
        <v>0.32400000000000001</v>
      </c>
      <c r="G183" s="39"/>
      <c r="H183" s="45"/>
    </row>
    <row r="184" s="2" customFormat="1" ht="16.8" customHeight="1">
      <c r="A184" s="39"/>
      <c r="B184" s="45"/>
      <c r="C184" s="315" t="s">
        <v>1</v>
      </c>
      <c r="D184" s="315" t="s">
        <v>371</v>
      </c>
      <c r="E184" s="18" t="s">
        <v>1</v>
      </c>
      <c r="F184" s="316">
        <v>0.32400000000000001</v>
      </c>
      <c r="G184" s="39"/>
      <c r="H184" s="45"/>
    </row>
    <row r="185" s="2" customFormat="1" ht="16.8" customHeight="1">
      <c r="A185" s="39"/>
      <c r="B185" s="45"/>
      <c r="C185" s="315" t="s">
        <v>1</v>
      </c>
      <c r="D185" s="315" t="s">
        <v>372</v>
      </c>
      <c r="E185" s="18" t="s">
        <v>1</v>
      </c>
      <c r="F185" s="316">
        <v>0</v>
      </c>
      <c r="G185" s="39"/>
      <c r="H185" s="45"/>
    </row>
    <row r="186" s="2" customFormat="1" ht="16.8" customHeight="1">
      <c r="A186" s="39"/>
      <c r="B186" s="45"/>
      <c r="C186" s="315" t="s">
        <v>1</v>
      </c>
      <c r="D186" s="315" t="s">
        <v>373</v>
      </c>
      <c r="E186" s="18" t="s">
        <v>1</v>
      </c>
      <c r="F186" s="316">
        <v>3.2400000000000002</v>
      </c>
      <c r="G186" s="39"/>
      <c r="H186" s="45"/>
    </row>
    <row r="187" s="2" customFormat="1" ht="16.8" customHeight="1">
      <c r="A187" s="39"/>
      <c r="B187" s="45"/>
      <c r="C187" s="315" t="s">
        <v>1</v>
      </c>
      <c r="D187" s="315" t="s">
        <v>374</v>
      </c>
      <c r="E187" s="18" t="s">
        <v>1</v>
      </c>
      <c r="F187" s="316">
        <v>2.4300000000000002</v>
      </c>
      <c r="G187" s="39"/>
      <c r="H187" s="45"/>
    </row>
    <row r="188" s="2" customFormat="1" ht="16.8" customHeight="1">
      <c r="A188" s="39"/>
      <c r="B188" s="45"/>
      <c r="C188" s="315" t="s">
        <v>1</v>
      </c>
      <c r="D188" s="315" t="s">
        <v>375</v>
      </c>
      <c r="E188" s="18" t="s">
        <v>1</v>
      </c>
      <c r="F188" s="316">
        <v>3.2400000000000002</v>
      </c>
      <c r="G188" s="39"/>
      <c r="H188" s="45"/>
    </row>
    <row r="189" s="2" customFormat="1" ht="16.8" customHeight="1">
      <c r="A189" s="39"/>
      <c r="B189" s="45"/>
      <c r="C189" s="315" t="s">
        <v>1</v>
      </c>
      <c r="D189" s="315" t="s">
        <v>376</v>
      </c>
      <c r="E189" s="18" t="s">
        <v>1</v>
      </c>
      <c r="F189" s="316">
        <v>1.296</v>
      </c>
      <c r="G189" s="39"/>
      <c r="H189" s="45"/>
    </row>
    <row r="190" s="2" customFormat="1" ht="16.8" customHeight="1">
      <c r="A190" s="39"/>
      <c r="B190" s="45"/>
      <c r="C190" s="315" t="s">
        <v>1</v>
      </c>
      <c r="D190" s="315" t="s">
        <v>377</v>
      </c>
      <c r="E190" s="18" t="s">
        <v>1</v>
      </c>
      <c r="F190" s="316">
        <v>1.296</v>
      </c>
      <c r="G190" s="39"/>
      <c r="H190" s="45"/>
    </row>
    <row r="191" s="2" customFormat="1" ht="16.8" customHeight="1">
      <c r="A191" s="39"/>
      <c r="B191" s="45"/>
      <c r="C191" s="315" t="s">
        <v>1</v>
      </c>
      <c r="D191" s="315" t="s">
        <v>378</v>
      </c>
      <c r="E191" s="18" t="s">
        <v>1</v>
      </c>
      <c r="F191" s="316">
        <v>0</v>
      </c>
      <c r="G191" s="39"/>
      <c r="H191" s="45"/>
    </row>
    <row r="192" s="2" customFormat="1" ht="16.8" customHeight="1">
      <c r="A192" s="39"/>
      <c r="B192" s="45"/>
      <c r="C192" s="315" t="s">
        <v>1</v>
      </c>
      <c r="D192" s="315" t="s">
        <v>379</v>
      </c>
      <c r="E192" s="18" t="s">
        <v>1</v>
      </c>
      <c r="F192" s="316">
        <v>0.72899999999999998</v>
      </c>
      <c r="G192" s="39"/>
      <c r="H192" s="45"/>
    </row>
    <row r="193" s="2" customFormat="1" ht="16.8" customHeight="1">
      <c r="A193" s="39"/>
      <c r="B193" s="45"/>
      <c r="C193" s="315" t="s">
        <v>1</v>
      </c>
      <c r="D193" s="315" t="s">
        <v>317</v>
      </c>
      <c r="E193" s="18" t="s">
        <v>1</v>
      </c>
      <c r="F193" s="316">
        <v>1.44</v>
      </c>
      <c r="G193" s="39"/>
      <c r="H193" s="45"/>
    </row>
    <row r="194" s="2" customFormat="1" ht="16.8" customHeight="1">
      <c r="A194" s="39"/>
      <c r="B194" s="45"/>
      <c r="C194" s="315" t="s">
        <v>1</v>
      </c>
      <c r="D194" s="315" t="s">
        <v>380</v>
      </c>
      <c r="E194" s="18" t="s">
        <v>1</v>
      </c>
      <c r="F194" s="316">
        <v>0.5</v>
      </c>
      <c r="G194" s="39"/>
      <c r="H194" s="45"/>
    </row>
    <row r="195" s="2" customFormat="1" ht="16.8" customHeight="1">
      <c r="A195" s="39"/>
      <c r="B195" s="45"/>
      <c r="C195" s="315" t="s">
        <v>1</v>
      </c>
      <c r="D195" s="315" t="s">
        <v>381</v>
      </c>
      <c r="E195" s="18" t="s">
        <v>1</v>
      </c>
      <c r="F195" s="316">
        <v>0.037999999999999999</v>
      </c>
      <c r="G195" s="39"/>
      <c r="H195" s="45"/>
    </row>
    <row r="196" s="2" customFormat="1" ht="16.8" customHeight="1">
      <c r="A196" s="39"/>
      <c r="B196" s="45"/>
      <c r="C196" s="315" t="s">
        <v>144</v>
      </c>
      <c r="D196" s="315" t="s">
        <v>145</v>
      </c>
      <c r="E196" s="18" t="s">
        <v>1</v>
      </c>
      <c r="F196" s="316">
        <v>17.125</v>
      </c>
      <c r="G196" s="39"/>
      <c r="H196" s="45"/>
    </row>
    <row r="197" s="2" customFormat="1" ht="16.8" customHeight="1">
      <c r="A197" s="39"/>
      <c r="B197" s="45"/>
      <c r="C197" s="317" t="s">
        <v>1586</v>
      </c>
      <c r="D197" s="39"/>
      <c r="E197" s="39"/>
      <c r="F197" s="39"/>
      <c r="G197" s="39"/>
      <c r="H197" s="45"/>
    </row>
    <row r="198" s="2" customFormat="1">
      <c r="A198" s="39"/>
      <c r="B198" s="45"/>
      <c r="C198" s="315" t="s">
        <v>362</v>
      </c>
      <c r="D198" s="315" t="s">
        <v>363</v>
      </c>
      <c r="E198" s="18" t="s">
        <v>280</v>
      </c>
      <c r="F198" s="316">
        <v>33.363999999999997</v>
      </c>
      <c r="G198" s="39"/>
      <c r="H198" s="45"/>
    </row>
    <row r="199" s="2" customFormat="1" ht="16.8" customHeight="1">
      <c r="A199" s="39"/>
      <c r="B199" s="45"/>
      <c r="C199" s="315" t="s">
        <v>425</v>
      </c>
      <c r="D199" s="315" t="s">
        <v>426</v>
      </c>
      <c r="E199" s="18" t="s">
        <v>427</v>
      </c>
      <c r="F199" s="316">
        <v>99.921000000000006</v>
      </c>
      <c r="G199" s="39"/>
      <c r="H199" s="45"/>
    </row>
    <row r="200" s="2" customFormat="1" ht="16.8" customHeight="1">
      <c r="A200" s="39"/>
      <c r="B200" s="45"/>
      <c r="C200" s="311" t="s">
        <v>147</v>
      </c>
      <c r="D200" s="312" t="s">
        <v>1</v>
      </c>
      <c r="E200" s="313" t="s">
        <v>1</v>
      </c>
      <c r="F200" s="314">
        <v>5.46</v>
      </c>
      <c r="G200" s="39"/>
      <c r="H200" s="45"/>
    </row>
    <row r="201" s="2" customFormat="1" ht="16.8" customHeight="1">
      <c r="A201" s="39"/>
      <c r="B201" s="45"/>
      <c r="C201" s="315" t="s">
        <v>1</v>
      </c>
      <c r="D201" s="315" t="s">
        <v>200</v>
      </c>
      <c r="E201" s="18" t="s">
        <v>1</v>
      </c>
      <c r="F201" s="316">
        <v>0</v>
      </c>
      <c r="G201" s="39"/>
      <c r="H201" s="45"/>
    </row>
    <row r="202" s="2" customFormat="1" ht="16.8" customHeight="1">
      <c r="A202" s="39"/>
      <c r="B202" s="45"/>
      <c r="C202" s="315" t="s">
        <v>147</v>
      </c>
      <c r="D202" s="315" t="s">
        <v>429</v>
      </c>
      <c r="E202" s="18" t="s">
        <v>1</v>
      </c>
      <c r="F202" s="316">
        <v>5.46</v>
      </c>
      <c r="G202" s="39"/>
      <c r="H202" s="45"/>
    </row>
    <row r="203" s="2" customFormat="1" ht="16.8" customHeight="1">
      <c r="A203" s="39"/>
      <c r="B203" s="45"/>
      <c r="C203" s="317" t="s">
        <v>1586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15" t="s">
        <v>425</v>
      </c>
      <c r="D204" s="315" t="s">
        <v>426</v>
      </c>
      <c r="E204" s="18" t="s">
        <v>427</v>
      </c>
      <c r="F204" s="316">
        <v>99.921000000000006</v>
      </c>
      <c r="G204" s="39"/>
      <c r="H204" s="45"/>
    </row>
    <row r="205" s="2" customFormat="1" ht="16.8" customHeight="1">
      <c r="A205" s="39"/>
      <c r="B205" s="45"/>
      <c r="C205" s="315" t="s">
        <v>402</v>
      </c>
      <c r="D205" s="315" t="s">
        <v>403</v>
      </c>
      <c r="E205" s="18" t="s">
        <v>280</v>
      </c>
      <c r="F205" s="316">
        <v>107.863</v>
      </c>
      <c r="G205" s="39"/>
      <c r="H205" s="45"/>
    </row>
    <row r="206" s="2" customFormat="1" ht="16.8" customHeight="1">
      <c r="A206" s="39"/>
      <c r="B206" s="45"/>
      <c r="C206" s="315" t="s">
        <v>459</v>
      </c>
      <c r="D206" s="315" t="s">
        <v>460</v>
      </c>
      <c r="E206" s="18" t="s">
        <v>420</v>
      </c>
      <c r="F206" s="316">
        <v>167.66800000000001</v>
      </c>
      <c r="G206" s="39"/>
      <c r="H206" s="45"/>
    </row>
    <row r="207" s="2" customFormat="1" ht="16.8" customHeight="1">
      <c r="A207" s="39"/>
      <c r="B207" s="45"/>
      <c r="C207" s="311" t="s">
        <v>149</v>
      </c>
      <c r="D207" s="312" t="s">
        <v>1</v>
      </c>
      <c r="E207" s="313" t="s">
        <v>1</v>
      </c>
      <c r="F207" s="314">
        <v>6.7720000000000002</v>
      </c>
      <c r="G207" s="39"/>
      <c r="H207" s="45"/>
    </row>
    <row r="208" s="2" customFormat="1" ht="16.8" customHeight="1">
      <c r="A208" s="39"/>
      <c r="B208" s="45"/>
      <c r="C208" s="315" t="s">
        <v>1</v>
      </c>
      <c r="D208" s="315" t="s">
        <v>382</v>
      </c>
      <c r="E208" s="18" t="s">
        <v>1</v>
      </c>
      <c r="F208" s="316">
        <v>6.7720000000000002</v>
      </c>
      <c r="G208" s="39"/>
      <c r="H208" s="45"/>
    </row>
    <row r="209" s="2" customFormat="1" ht="16.8" customHeight="1">
      <c r="A209" s="39"/>
      <c r="B209" s="45"/>
      <c r="C209" s="315" t="s">
        <v>149</v>
      </c>
      <c r="D209" s="315" t="s">
        <v>102</v>
      </c>
      <c r="E209" s="18" t="s">
        <v>1</v>
      </c>
      <c r="F209" s="316">
        <v>6.7720000000000002</v>
      </c>
      <c r="G209" s="39"/>
      <c r="H209" s="45"/>
    </row>
    <row r="210" s="2" customFormat="1" ht="16.8" customHeight="1">
      <c r="A210" s="39"/>
      <c r="B210" s="45"/>
      <c r="C210" s="317" t="s">
        <v>1586</v>
      </c>
      <c r="D210" s="39"/>
      <c r="E210" s="39"/>
      <c r="F210" s="39"/>
      <c r="G210" s="39"/>
      <c r="H210" s="45"/>
    </row>
    <row r="211" s="2" customFormat="1">
      <c r="A211" s="39"/>
      <c r="B211" s="45"/>
      <c r="C211" s="315" t="s">
        <v>362</v>
      </c>
      <c r="D211" s="315" t="s">
        <v>363</v>
      </c>
      <c r="E211" s="18" t="s">
        <v>280</v>
      </c>
      <c r="F211" s="316">
        <v>33.363999999999997</v>
      </c>
      <c r="G211" s="39"/>
      <c r="H211" s="45"/>
    </row>
    <row r="212" s="2" customFormat="1" ht="16.8" customHeight="1">
      <c r="A212" s="39"/>
      <c r="B212" s="45"/>
      <c r="C212" s="311" t="s">
        <v>151</v>
      </c>
      <c r="D212" s="312" t="s">
        <v>1</v>
      </c>
      <c r="E212" s="313" t="s">
        <v>1</v>
      </c>
      <c r="F212" s="314">
        <v>110.286</v>
      </c>
      <c r="G212" s="39"/>
      <c r="H212" s="45"/>
    </row>
    <row r="213" s="2" customFormat="1" ht="16.8" customHeight="1">
      <c r="A213" s="39"/>
      <c r="B213" s="45"/>
      <c r="C213" s="315" t="s">
        <v>1</v>
      </c>
      <c r="D213" s="315" t="s">
        <v>200</v>
      </c>
      <c r="E213" s="18" t="s">
        <v>1</v>
      </c>
      <c r="F213" s="316">
        <v>0</v>
      </c>
      <c r="G213" s="39"/>
      <c r="H213" s="45"/>
    </row>
    <row r="214" s="2" customFormat="1" ht="16.8" customHeight="1">
      <c r="A214" s="39"/>
      <c r="B214" s="45"/>
      <c r="C214" s="315" t="s">
        <v>1</v>
      </c>
      <c r="D214" s="315" t="s">
        <v>311</v>
      </c>
      <c r="E214" s="18" t="s">
        <v>1</v>
      </c>
      <c r="F214" s="316">
        <v>0</v>
      </c>
      <c r="G214" s="39"/>
      <c r="H214" s="45"/>
    </row>
    <row r="215" s="2" customFormat="1" ht="16.8" customHeight="1">
      <c r="A215" s="39"/>
      <c r="B215" s="45"/>
      <c r="C215" s="315" t="s">
        <v>1</v>
      </c>
      <c r="D215" s="315" t="s">
        <v>312</v>
      </c>
      <c r="E215" s="18" t="s">
        <v>1</v>
      </c>
      <c r="F215" s="316">
        <v>12.118</v>
      </c>
      <c r="G215" s="39"/>
      <c r="H215" s="45"/>
    </row>
    <row r="216" s="2" customFormat="1" ht="16.8" customHeight="1">
      <c r="A216" s="39"/>
      <c r="B216" s="45"/>
      <c r="C216" s="315" t="s">
        <v>1</v>
      </c>
      <c r="D216" s="315" t="s">
        <v>313</v>
      </c>
      <c r="E216" s="18" t="s">
        <v>1</v>
      </c>
      <c r="F216" s="316">
        <v>11.016</v>
      </c>
      <c r="G216" s="39"/>
      <c r="H216" s="45"/>
    </row>
    <row r="217" s="2" customFormat="1" ht="16.8" customHeight="1">
      <c r="A217" s="39"/>
      <c r="B217" s="45"/>
      <c r="C217" s="315" t="s">
        <v>1</v>
      </c>
      <c r="D217" s="315" t="s">
        <v>314</v>
      </c>
      <c r="E217" s="18" t="s">
        <v>1</v>
      </c>
      <c r="F217" s="316">
        <v>13.77</v>
      </c>
      <c r="G217" s="39"/>
      <c r="H217" s="45"/>
    </row>
    <row r="218" s="2" customFormat="1" ht="16.8" customHeight="1">
      <c r="A218" s="39"/>
      <c r="B218" s="45"/>
      <c r="C218" s="315" t="s">
        <v>1</v>
      </c>
      <c r="D218" s="315" t="s">
        <v>315</v>
      </c>
      <c r="E218" s="18" t="s">
        <v>1</v>
      </c>
      <c r="F218" s="316">
        <v>5.508</v>
      </c>
      <c r="G218" s="39"/>
      <c r="H218" s="45"/>
    </row>
    <row r="219" s="2" customFormat="1" ht="16.8" customHeight="1">
      <c r="A219" s="39"/>
      <c r="B219" s="45"/>
      <c r="C219" s="315" t="s">
        <v>1</v>
      </c>
      <c r="D219" s="315" t="s">
        <v>316</v>
      </c>
      <c r="E219" s="18" t="s">
        <v>1</v>
      </c>
      <c r="F219" s="316">
        <v>2.754</v>
      </c>
      <c r="G219" s="39"/>
      <c r="H219" s="45"/>
    </row>
    <row r="220" s="2" customFormat="1" ht="16.8" customHeight="1">
      <c r="A220" s="39"/>
      <c r="B220" s="45"/>
      <c r="C220" s="315" t="s">
        <v>1</v>
      </c>
      <c r="D220" s="315" t="s">
        <v>317</v>
      </c>
      <c r="E220" s="18" t="s">
        <v>1</v>
      </c>
      <c r="F220" s="316">
        <v>1.44</v>
      </c>
      <c r="G220" s="39"/>
      <c r="H220" s="45"/>
    </row>
    <row r="221" s="2" customFormat="1" ht="16.8" customHeight="1">
      <c r="A221" s="39"/>
      <c r="B221" s="45"/>
      <c r="C221" s="315" t="s">
        <v>1</v>
      </c>
      <c r="D221" s="315" t="s">
        <v>318</v>
      </c>
      <c r="E221" s="18" t="s">
        <v>1</v>
      </c>
      <c r="F221" s="316">
        <v>13.6</v>
      </c>
      <c r="G221" s="39"/>
      <c r="H221" s="45"/>
    </row>
    <row r="222" s="2" customFormat="1" ht="16.8" customHeight="1">
      <c r="A222" s="39"/>
      <c r="B222" s="45"/>
      <c r="C222" s="315" t="s">
        <v>1</v>
      </c>
      <c r="D222" s="315" t="s">
        <v>319</v>
      </c>
      <c r="E222" s="18" t="s">
        <v>1</v>
      </c>
      <c r="F222" s="316">
        <v>10.199999999999999</v>
      </c>
      <c r="G222" s="39"/>
      <c r="H222" s="45"/>
    </row>
    <row r="223" s="2" customFormat="1" ht="16.8" customHeight="1">
      <c r="A223" s="39"/>
      <c r="B223" s="45"/>
      <c r="C223" s="315" t="s">
        <v>1</v>
      </c>
      <c r="D223" s="315" t="s">
        <v>320</v>
      </c>
      <c r="E223" s="18" t="s">
        <v>1</v>
      </c>
      <c r="F223" s="316">
        <v>51</v>
      </c>
      <c r="G223" s="39"/>
      <c r="H223" s="45"/>
    </row>
    <row r="224" s="2" customFormat="1" ht="16.8" customHeight="1">
      <c r="A224" s="39"/>
      <c r="B224" s="45"/>
      <c r="C224" s="315" t="s">
        <v>1</v>
      </c>
      <c r="D224" s="315" t="s">
        <v>321</v>
      </c>
      <c r="E224" s="18" t="s">
        <v>1</v>
      </c>
      <c r="F224" s="316">
        <v>13.6</v>
      </c>
      <c r="G224" s="39"/>
      <c r="H224" s="45"/>
    </row>
    <row r="225" s="2" customFormat="1" ht="16.8" customHeight="1">
      <c r="A225" s="39"/>
      <c r="B225" s="45"/>
      <c r="C225" s="315" t="s">
        <v>1</v>
      </c>
      <c r="D225" s="315" t="s">
        <v>322</v>
      </c>
      <c r="E225" s="18" t="s">
        <v>1</v>
      </c>
      <c r="F225" s="316">
        <v>11.178000000000001</v>
      </c>
      <c r="G225" s="39"/>
      <c r="H225" s="45"/>
    </row>
    <row r="226" s="2" customFormat="1" ht="16.8" customHeight="1">
      <c r="A226" s="39"/>
      <c r="B226" s="45"/>
      <c r="C226" s="315" t="s">
        <v>1</v>
      </c>
      <c r="D226" s="315" t="s">
        <v>323</v>
      </c>
      <c r="E226" s="18" t="s">
        <v>1</v>
      </c>
      <c r="F226" s="316">
        <v>-32.716000000000001</v>
      </c>
      <c r="G226" s="39"/>
      <c r="H226" s="45"/>
    </row>
    <row r="227" s="2" customFormat="1" ht="16.8" customHeight="1">
      <c r="A227" s="39"/>
      <c r="B227" s="45"/>
      <c r="C227" s="315" t="s">
        <v>1</v>
      </c>
      <c r="D227" s="315" t="s">
        <v>324</v>
      </c>
      <c r="E227" s="18" t="s">
        <v>1</v>
      </c>
      <c r="F227" s="316">
        <v>-1.3999999999999999</v>
      </c>
      <c r="G227" s="39"/>
      <c r="H227" s="45"/>
    </row>
    <row r="228" s="2" customFormat="1" ht="16.8" customHeight="1">
      <c r="A228" s="39"/>
      <c r="B228" s="45"/>
      <c r="C228" s="315" t="s">
        <v>1</v>
      </c>
      <c r="D228" s="315" t="s">
        <v>325</v>
      </c>
      <c r="E228" s="18" t="s">
        <v>1</v>
      </c>
      <c r="F228" s="316">
        <v>-1.782</v>
      </c>
      <c r="G228" s="39"/>
      <c r="H228" s="45"/>
    </row>
    <row r="229" s="2" customFormat="1" ht="16.8" customHeight="1">
      <c r="A229" s="39"/>
      <c r="B229" s="45"/>
      <c r="C229" s="315" t="s">
        <v>151</v>
      </c>
      <c r="D229" s="315" t="s">
        <v>145</v>
      </c>
      <c r="E229" s="18" t="s">
        <v>1</v>
      </c>
      <c r="F229" s="316">
        <v>110.286</v>
      </c>
      <c r="G229" s="39"/>
      <c r="H229" s="45"/>
    </row>
    <row r="230" s="2" customFormat="1" ht="16.8" customHeight="1">
      <c r="A230" s="39"/>
      <c r="B230" s="45"/>
      <c r="C230" s="317" t="s">
        <v>1586</v>
      </c>
      <c r="D230" s="39"/>
      <c r="E230" s="39"/>
      <c r="F230" s="39"/>
      <c r="G230" s="39"/>
      <c r="H230" s="45"/>
    </row>
    <row r="231" s="2" customFormat="1">
      <c r="A231" s="39"/>
      <c r="B231" s="45"/>
      <c r="C231" s="315" t="s">
        <v>308</v>
      </c>
      <c r="D231" s="315" t="s">
        <v>309</v>
      </c>
      <c r="E231" s="18" t="s">
        <v>280</v>
      </c>
      <c r="F231" s="316">
        <v>33.085999999999999</v>
      </c>
      <c r="G231" s="39"/>
      <c r="H231" s="45"/>
    </row>
    <row r="232" s="2" customFormat="1">
      <c r="A232" s="39"/>
      <c r="B232" s="45"/>
      <c r="C232" s="315" t="s">
        <v>328</v>
      </c>
      <c r="D232" s="315" t="s">
        <v>329</v>
      </c>
      <c r="E232" s="18" t="s">
        <v>280</v>
      </c>
      <c r="F232" s="316">
        <v>77.200000000000003</v>
      </c>
      <c r="G232" s="39"/>
      <c r="H232" s="45"/>
    </row>
    <row r="233" s="2" customFormat="1">
      <c r="A233" s="39"/>
      <c r="B233" s="45"/>
      <c r="C233" s="315" t="s">
        <v>362</v>
      </c>
      <c r="D233" s="315" t="s">
        <v>363</v>
      </c>
      <c r="E233" s="18" t="s">
        <v>280</v>
      </c>
      <c r="F233" s="316">
        <v>33.363999999999997</v>
      </c>
      <c r="G233" s="39"/>
      <c r="H233" s="45"/>
    </row>
    <row r="234" s="2" customFormat="1" ht="16.8" customHeight="1">
      <c r="A234" s="39"/>
      <c r="B234" s="45"/>
      <c r="C234" s="315" t="s">
        <v>425</v>
      </c>
      <c r="D234" s="315" t="s">
        <v>426</v>
      </c>
      <c r="E234" s="18" t="s">
        <v>427</v>
      </c>
      <c r="F234" s="316">
        <v>99.921000000000006</v>
      </c>
      <c r="G234" s="39"/>
      <c r="H234" s="45"/>
    </row>
    <row r="235" s="2" customFormat="1" ht="16.8" customHeight="1">
      <c r="A235" s="39"/>
      <c r="B235" s="45"/>
      <c r="C235" s="311" t="s">
        <v>153</v>
      </c>
      <c r="D235" s="312" t="s">
        <v>1</v>
      </c>
      <c r="E235" s="313" t="s">
        <v>1</v>
      </c>
      <c r="F235" s="314">
        <v>6.4000000000000004</v>
      </c>
      <c r="G235" s="39"/>
      <c r="H235" s="45"/>
    </row>
    <row r="236" s="2" customFormat="1" ht="16.8" customHeight="1">
      <c r="A236" s="39"/>
      <c r="B236" s="45"/>
      <c r="C236" s="315" t="s">
        <v>1</v>
      </c>
      <c r="D236" s="315" t="s">
        <v>200</v>
      </c>
      <c r="E236" s="18" t="s">
        <v>1</v>
      </c>
      <c r="F236" s="316">
        <v>0</v>
      </c>
      <c r="G236" s="39"/>
      <c r="H236" s="45"/>
    </row>
    <row r="237" s="2" customFormat="1" ht="16.8" customHeight="1">
      <c r="A237" s="39"/>
      <c r="B237" s="45"/>
      <c r="C237" s="315" t="s">
        <v>1</v>
      </c>
      <c r="D237" s="315" t="s">
        <v>287</v>
      </c>
      <c r="E237" s="18" t="s">
        <v>1</v>
      </c>
      <c r="F237" s="316">
        <v>0</v>
      </c>
      <c r="G237" s="39"/>
      <c r="H237" s="45"/>
    </row>
    <row r="238" s="2" customFormat="1" ht="16.8" customHeight="1">
      <c r="A238" s="39"/>
      <c r="B238" s="45"/>
      <c r="C238" s="315" t="s">
        <v>1</v>
      </c>
      <c r="D238" s="315" t="s">
        <v>288</v>
      </c>
      <c r="E238" s="18" t="s">
        <v>1</v>
      </c>
      <c r="F238" s="316">
        <v>8</v>
      </c>
      <c r="G238" s="39"/>
      <c r="H238" s="45"/>
    </row>
    <row r="239" s="2" customFormat="1" ht="16.8" customHeight="1">
      <c r="A239" s="39"/>
      <c r="B239" s="45"/>
      <c r="C239" s="315" t="s">
        <v>1</v>
      </c>
      <c r="D239" s="315" t="s">
        <v>289</v>
      </c>
      <c r="E239" s="18" t="s">
        <v>1</v>
      </c>
      <c r="F239" s="316">
        <v>-1.6000000000000001</v>
      </c>
      <c r="G239" s="39"/>
      <c r="H239" s="45"/>
    </row>
    <row r="240" s="2" customFormat="1" ht="16.8" customHeight="1">
      <c r="A240" s="39"/>
      <c r="B240" s="45"/>
      <c r="C240" s="315" t="s">
        <v>153</v>
      </c>
      <c r="D240" s="315" t="s">
        <v>145</v>
      </c>
      <c r="E240" s="18" t="s">
        <v>1</v>
      </c>
      <c r="F240" s="316">
        <v>6.4000000000000004</v>
      </c>
      <c r="G240" s="39"/>
      <c r="H240" s="45"/>
    </row>
    <row r="241" s="2" customFormat="1" ht="16.8" customHeight="1">
      <c r="A241" s="39"/>
      <c r="B241" s="45"/>
      <c r="C241" s="317" t="s">
        <v>1586</v>
      </c>
      <c r="D241" s="39"/>
      <c r="E241" s="39"/>
      <c r="F241" s="39"/>
      <c r="G241" s="39"/>
      <c r="H241" s="45"/>
    </row>
    <row r="242" s="2" customFormat="1">
      <c r="A242" s="39"/>
      <c r="B242" s="45"/>
      <c r="C242" s="315" t="s">
        <v>284</v>
      </c>
      <c r="D242" s="315" t="s">
        <v>285</v>
      </c>
      <c r="E242" s="18" t="s">
        <v>280</v>
      </c>
      <c r="F242" s="316">
        <v>1.9199999999999999</v>
      </c>
      <c r="G242" s="39"/>
      <c r="H242" s="45"/>
    </row>
    <row r="243" s="2" customFormat="1">
      <c r="A243" s="39"/>
      <c r="B243" s="45"/>
      <c r="C243" s="315" t="s">
        <v>291</v>
      </c>
      <c r="D243" s="315" t="s">
        <v>292</v>
      </c>
      <c r="E243" s="18" t="s">
        <v>280</v>
      </c>
      <c r="F243" s="316">
        <v>4.4800000000000004</v>
      </c>
      <c r="G243" s="39"/>
      <c r="H243" s="45"/>
    </row>
    <row r="244" s="2" customFormat="1">
      <c r="A244" s="39"/>
      <c r="B244" s="45"/>
      <c r="C244" s="315" t="s">
        <v>362</v>
      </c>
      <c r="D244" s="315" t="s">
        <v>363</v>
      </c>
      <c r="E244" s="18" t="s">
        <v>280</v>
      </c>
      <c r="F244" s="316">
        <v>33.363999999999997</v>
      </c>
      <c r="G244" s="39"/>
      <c r="H244" s="45"/>
    </row>
    <row r="245" s="2" customFormat="1" ht="16.8" customHeight="1">
      <c r="A245" s="39"/>
      <c r="B245" s="45"/>
      <c r="C245" s="311" t="s">
        <v>155</v>
      </c>
      <c r="D245" s="312" t="s">
        <v>1</v>
      </c>
      <c r="E245" s="313" t="s">
        <v>1</v>
      </c>
      <c r="F245" s="314">
        <v>1.3</v>
      </c>
      <c r="G245" s="39"/>
      <c r="H245" s="45"/>
    </row>
    <row r="246" s="2" customFormat="1" ht="16.8" customHeight="1">
      <c r="A246" s="39"/>
      <c r="B246" s="45"/>
      <c r="C246" s="315" t="s">
        <v>1</v>
      </c>
      <c r="D246" s="315" t="s">
        <v>200</v>
      </c>
      <c r="E246" s="18" t="s">
        <v>1</v>
      </c>
      <c r="F246" s="316">
        <v>0</v>
      </c>
      <c r="G246" s="39"/>
      <c r="H246" s="45"/>
    </row>
    <row r="247" s="2" customFormat="1" ht="16.8" customHeight="1">
      <c r="A247" s="39"/>
      <c r="B247" s="45"/>
      <c r="C247" s="315" t="s">
        <v>1</v>
      </c>
      <c r="D247" s="315" t="s">
        <v>299</v>
      </c>
      <c r="E247" s="18" t="s">
        <v>1</v>
      </c>
      <c r="F247" s="316">
        <v>1.7</v>
      </c>
      <c r="G247" s="39"/>
      <c r="H247" s="45"/>
    </row>
    <row r="248" s="2" customFormat="1" ht="16.8" customHeight="1">
      <c r="A248" s="39"/>
      <c r="B248" s="45"/>
      <c r="C248" s="315" t="s">
        <v>1</v>
      </c>
      <c r="D248" s="315" t="s">
        <v>300</v>
      </c>
      <c r="E248" s="18" t="s">
        <v>1</v>
      </c>
      <c r="F248" s="316">
        <v>-0.40000000000000002</v>
      </c>
      <c r="G248" s="39"/>
      <c r="H248" s="45"/>
    </row>
    <row r="249" s="2" customFormat="1" ht="16.8" customHeight="1">
      <c r="A249" s="39"/>
      <c r="B249" s="45"/>
      <c r="C249" s="315" t="s">
        <v>155</v>
      </c>
      <c r="D249" s="315" t="s">
        <v>145</v>
      </c>
      <c r="E249" s="18" t="s">
        <v>1</v>
      </c>
      <c r="F249" s="316">
        <v>1.3</v>
      </c>
      <c r="G249" s="39"/>
      <c r="H249" s="45"/>
    </row>
    <row r="250" s="2" customFormat="1" ht="16.8" customHeight="1">
      <c r="A250" s="39"/>
      <c r="B250" s="45"/>
      <c r="C250" s="317" t="s">
        <v>1586</v>
      </c>
      <c r="D250" s="39"/>
      <c r="E250" s="39"/>
      <c r="F250" s="39"/>
      <c r="G250" s="39"/>
      <c r="H250" s="45"/>
    </row>
    <row r="251" s="2" customFormat="1">
      <c r="A251" s="39"/>
      <c r="B251" s="45"/>
      <c r="C251" s="315" t="s">
        <v>296</v>
      </c>
      <c r="D251" s="315" t="s">
        <v>297</v>
      </c>
      <c r="E251" s="18" t="s">
        <v>280</v>
      </c>
      <c r="F251" s="316">
        <v>0.39000000000000001</v>
      </c>
      <c r="G251" s="39"/>
      <c r="H251" s="45"/>
    </row>
    <row r="252" s="2" customFormat="1">
      <c r="A252" s="39"/>
      <c r="B252" s="45"/>
      <c r="C252" s="315" t="s">
        <v>303</v>
      </c>
      <c r="D252" s="315" t="s">
        <v>304</v>
      </c>
      <c r="E252" s="18" t="s">
        <v>280</v>
      </c>
      <c r="F252" s="316">
        <v>0.91000000000000003</v>
      </c>
      <c r="G252" s="39"/>
      <c r="H252" s="45"/>
    </row>
    <row r="253" s="2" customFormat="1">
      <c r="A253" s="39"/>
      <c r="B253" s="45"/>
      <c r="C253" s="315" t="s">
        <v>362</v>
      </c>
      <c r="D253" s="315" t="s">
        <v>363</v>
      </c>
      <c r="E253" s="18" t="s">
        <v>280</v>
      </c>
      <c r="F253" s="316">
        <v>33.363999999999997</v>
      </c>
      <c r="G253" s="39"/>
      <c r="H253" s="45"/>
    </row>
    <row r="254" s="2" customFormat="1" ht="16.8" customHeight="1">
      <c r="A254" s="39"/>
      <c r="B254" s="45"/>
      <c r="C254" s="315" t="s">
        <v>425</v>
      </c>
      <c r="D254" s="315" t="s">
        <v>426</v>
      </c>
      <c r="E254" s="18" t="s">
        <v>427</v>
      </c>
      <c r="F254" s="316">
        <v>99.921000000000006</v>
      </c>
      <c r="G254" s="39"/>
      <c r="H254" s="45"/>
    </row>
    <row r="255" s="2" customFormat="1" ht="26.4" customHeight="1">
      <c r="A255" s="39"/>
      <c r="B255" s="45"/>
      <c r="C255" s="310" t="s">
        <v>1589</v>
      </c>
      <c r="D255" s="310" t="s">
        <v>92</v>
      </c>
      <c r="E255" s="39"/>
      <c r="F255" s="39"/>
      <c r="G255" s="39"/>
      <c r="H255" s="45"/>
    </row>
    <row r="256" s="2" customFormat="1" ht="16.8" customHeight="1">
      <c r="A256" s="39"/>
      <c r="B256" s="45"/>
      <c r="C256" s="311" t="s">
        <v>1077</v>
      </c>
      <c r="D256" s="312" t="s">
        <v>1</v>
      </c>
      <c r="E256" s="313" t="s">
        <v>1</v>
      </c>
      <c r="F256" s="314">
        <v>10.288</v>
      </c>
      <c r="G256" s="39"/>
      <c r="H256" s="45"/>
    </row>
    <row r="257" s="2" customFormat="1" ht="16.8" customHeight="1">
      <c r="A257" s="39"/>
      <c r="B257" s="45"/>
      <c r="C257" s="315" t="s">
        <v>1</v>
      </c>
      <c r="D257" s="315" t="s">
        <v>200</v>
      </c>
      <c r="E257" s="18" t="s">
        <v>1</v>
      </c>
      <c r="F257" s="316">
        <v>0</v>
      </c>
      <c r="G257" s="39"/>
      <c r="H257" s="45"/>
    </row>
    <row r="258" s="2" customFormat="1" ht="16.8" customHeight="1">
      <c r="A258" s="39"/>
      <c r="B258" s="45"/>
      <c r="C258" s="315" t="s">
        <v>1</v>
      </c>
      <c r="D258" s="315" t="s">
        <v>1222</v>
      </c>
      <c r="E258" s="18" t="s">
        <v>1</v>
      </c>
      <c r="F258" s="316">
        <v>3.6000000000000001</v>
      </c>
      <c r="G258" s="39"/>
      <c r="H258" s="45"/>
    </row>
    <row r="259" s="2" customFormat="1" ht="16.8" customHeight="1">
      <c r="A259" s="39"/>
      <c r="B259" s="45"/>
      <c r="C259" s="315" t="s">
        <v>1</v>
      </c>
      <c r="D259" s="315" t="s">
        <v>1223</v>
      </c>
      <c r="E259" s="18" t="s">
        <v>1</v>
      </c>
      <c r="F259" s="316">
        <v>6.6879999999999997</v>
      </c>
      <c r="G259" s="39"/>
      <c r="H259" s="45"/>
    </row>
    <row r="260" s="2" customFormat="1" ht="16.8" customHeight="1">
      <c r="A260" s="39"/>
      <c r="B260" s="45"/>
      <c r="C260" s="315" t="s">
        <v>1077</v>
      </c>
      <c r="D260" s="315" t="s">
        <v>145</v>
      </c>
      <c r="E260" s="18" t="s">
        <v>1</v>
      </c>
      <c r="F260" s="316">
        <v>10.288</v>
      </c>
      <c r="G260" s="39"/>
      <c r="H260" s="45"/>
    </row>
    <row r="261" s="2" customFormat="1" ht="16.8" customHeight="1">
      <c r="A261" s="39"/>
      <c r="B261" s="45"/>
      <c r="C261" s="317" t="s">
        <v>1586</v>
      </c>
      <c r="D261" s="39"/>
      <c r="E261" s="39"/>
      <c r="F261" s="39"/>
      <c r="G261" s="39"/>
      <c r="H261" s="45"/>
    </row>
    <row r="262" s="2" customFormat="1">
      <c r="A262" s="39"/>
      <c r="B262" s="45"/>
      <c r="C262" s="315" t="s">
        <v>1219</v>
      </c>
      <c r="D262" s="315" t="s">
        <v>1220</v>
      </c>
      <c r="E262" s="18" t="s">
        <v>196</v>
      </c>
      <c r="F262" s="316">
        <v>10.288</v>
      </c>
      <c r="G262" s="39"/>
      <c r="H262" s="45"/>
    </row>
    <row r="263" s="2" customFormat="1">
      <c r="A263" s="39"/>
      <c r="B263" s="45"/>
      <c r="C263" s="315" t="s">
        <v>1224</v>
      </c>
      <c r="D263" s="315" t="s">
        <v>1225</v>
      </c>
      <c r="E263" s="18" t="s">
        <v>196</v>
      </c>
      <c r="F263" s="316">
        <v>10.288</v>
      </c>
      <c r="G263" s="39"/>
      <c r="H263" s="45"/>
    </row>
    <row r="264" s="2" customFormat="1" ht="16.8" customHeight="1">
      <c r="A264" s="39"/>
      <c r="B264" s="45"/>
      <c r="C264" s="311" t="s">
        <v>104</v>
      </c>
      <c r="D264" s="312" t="s">
        <v>1</v>
      </c>
      <c r="E264" s="313" t="s">
        <v>1</v>
      </c>
      <c r="F264" s="314">
        <v>87.5</v>
      </c>
      <c r="G264" s="39"/>
      <c r="H264" s="45"/>
    </row>
    <row r="265" s="2" customFormat="1" ht="16.8" customHeight="1">
      <c r="A265" s="39"/>
      <c r="B265" s="45"/>
      <c r="C265" s="315" t="s">
        <v>1</v>
      </c>
      <c r="D265" s="315" t="s">
        <v>473</v>
      </c>
      <c r="E265" s="18" t="s">
        <v>1</v>
      </c>
      <c r="F265" s="316">
        <v>0</v>
      </c>
      <c r="G265" s="39"/>
      <c r="H265" s="45"/>
    </row>
    <row r="266" s="2" customFormat="1" ht="16.8" customHeight="1">
      <c r="A266" s="39"/>
      <c r="B266" s="45"/>
      <c r="C266" s="315" t="s">
        <v>104</v>
      </c>
      <c r="D266" s="315" t="s">
        <v>1079</v>
      </c>
      <c r="E266" s="18" t="s">
        <v>1</v>
      </c>
      <c r="F266" s="316">
        <v>87.5</v>
      </c>
      <c r="G266" s="39"/>
      <c r="H266" s="45"/>
    </row>
    <row r="267" s="2" customFormat="1" ht="16.8" customHeight="1">
      <c r="A267" s="39"/>
      <c r="B267" s="45"/>
      <c r="C267" s="317" t="s">
        <v>1586</v>
      </c>
      <c r="D267" s="39"/>
      <c r="E267" s="39"/>
      <c r="F267" s="39"/>
      <c r="G267" s="39"/>
      <c r="H267" s="45"/>
    </row>
    <row r="268" s="2" customFormat="1" ht="16.8" customHeight="1">
      <c r="A268" s="39"/>
      <c r="B268" s="45"/>
      <c r="C268" s="315" t="s">
        <v>876</v>
      </c>
      <c r="D268" s="315" t="s">
        <v>1315</v>
      </c>
      <c r="E268" s="18" t="s">
        <v>213</v>
      </c>
      <c r="F268" s="316">
        <v>87.5</v>
      </c>
      <c r="G268" s="39"/>
      <c r="H268" s="45"/>
    </row>
    <row r="269" s="2" customFormat="1" ht="16.8" customHeight="1">
      <c r="A269" s="39"/>
      <c r="B269" s="45"/>
      <c r="C269" s="315" t="s">
        <v>937</v>
      </c>
      <c r="D269" s="315" t="s">
        <v>938</v>
      </c>
      <c r="E269" s="18" t="s">
        <v>448</v>
      </c>
      <c r="F269" s="316">
        <v>87.5</v>
      </c>
      <c r="G269" s="39"/>
      <c r="H269" s="45"/>
    </row>
    <row r="270" s="2" customFormat="1" ht="16.8" customHeight="1">
      <c r="A270" s="39"/>
      <c r="B270" s="45"/>
      <c r="C270" s="315" t="s">
        <v>885</v>
      </c>
      <c r="D270" s="315" t="s">
        <v>886</v>
      </c>
      <c r="E270" s="18" t="s">
        <v>213</v>
      </c>
      <c r="F270" s="316">
        <v>87.5</v>
      </c>
      <c r="G270" s="39"/>
      <c r="H270" s="45"/>
    </row>
    <row r="271" s="2" customFormat="1" ht="16.8" customHeight="1">
      <c r="A271" s="39"/>
      <c r="B271" s="45"/>
      <c r="C271" s="315" t="s">
        <v>946</v>
      </c>
      <c r="D271" s="315" t="s">
        <v>947</v>
      </c>
      <c r="E271" s="18" t="s">
        <v>213</v>
      </c>
      <c r="F271" s="316">
        <v>91.875</v>
      </c>
      <c r="G271" s="39"/>
      <c r="H271" s="45"/>
    </row>
    <row r="272" s="2" customFormat="1" ht="16.8" customHeight="1">
      <c r="A272" s="39"/>
      <c r="B272" s="45"/>
      <c r="C272" s="315" t="s">
        <v>941</v>
      </c>
      <c r="D272" s="315" t="s">
        <v>942</v>
      </c>
      <c r="E272" s="18" t="s">
        <v>448</v>
      </c>
      <c r="F272" s="316">
        <v>98.875</v>
      </c>
      <c r="G272" s="39"/>
      <c r="H272" s="45"/>
    </row>
    <row r="273" s="2" customFormat="1" ht="16.8" customHeight="1">
      <c r="A273" s="39"/>
      <c r="B273" s="45"/>
      <c r="C273" s="311" t="s">
        <v>1080</v>
      </c>
      <c r="D273" s="312" t="s">
        <v>1</v>
      </c>
      <c r="E273" s="313" t="s">
        <v>1</v>
      </c>
      <c r="F273" s="314">
        <v>47.240000000000002</v>
      </c>
      <c r="G273" s="39"/>
      <c r="H273" s="45"/>
    </row>
    <row r="274" s="2" customFormat="1" ht="16.8" customHeight="1">
      <c r="A274" s="39"/>
      <c r="B274" s="45"/>
      <c r="C274" s="315" t="s">
        <v>1</v>
      </c>
      <c r="D274" s="315" t="s">
        <v>200</v>
      </c>
      <c r="E274" s="18" t="s">
        <v>1</v>
      </c>
      <c r="F274" s="316">
        <v>0</v>
      </c>
      <c r="G274" s="39"/>
      <c r="H274" s="45"/>
    </row>
    <row r="275" s="2" customFormat="1" ht="16.8" customHeight="1">
      <c r="A275" s="39"/>
      <c r="B275" s="45"/>
      <c r="C275" s="315" t="s">
        <v>1</v>
      </c>
      <c r="D275" s="315" t="s">
        <v>1230</v>
      </c>
      <c r="E275" s="18" t="s">
        <v>1</v>
      </c>
      <c r="F275" s="316">
        <v>10.08</v>
      </c>
      <c r="G275" s="39"/>
      <c r="H275" s="45"/>
    </row>
    <row r="276" s="2" customFormat="1" ht="16.8" customHeight="1">
      <c r="A276" s="39"/>
      <c r="B276" s="45"/>
      <c r="C276" s="315" t="s">
        <v>1</v>
      </c>
      <c r="D276" s="315" t="s">
        <v>1231</v>
      </c>
      <c r="E276" s="18" t="s">
        <v>1</v>
      </c>
      <c r="F276" s="316">
        <v>29.52</v>
      </c>
      <c r="G276" s="39"/>
      <c r="H276" s="45"/>
    </row>
    <row r="277" s="2" customFormat="1" ht="16.8" customHeight="1">
      <c r="A277" s="39"/>
      <c r="B277" s="45"/>
      <c r="C277" s="315" t="s">
        <v>1</v>
      </c>
      <c r="D277" s="315" t="s">
        <v>1232</v>
      </c>
      <c r="E277" s="18" t="s">
        <v>1</v>
      </c>
      <c r="F277" s="316">
        <v>7.6399999999999997</v>
      </c>
      <c r="G277" s="39"/>
      <c r="H277" s="45"/>
    </row>
    <row r="278" s="2" customFormat="1" ht="16.8" customHeight="1">
      <c r="A278" s="39"/>
      <c r="B278" s="45"/>
      <c r="C278" s="315" t="s">
        <v>1080</v>
      </c>
      <c r="D278" s="315" t="s">
        <v>145</v>
      </c>
      <c r="E278" s="18" t="s">
        <v>1</v>
      </c>
      <c r="F278" s="316">
        <v>47.240000000000002</v>
      </c>
      <c r="G278" s="39"/>
      <c r="H278" s="45"/>
    </row>
    <row r="279" s="2" customFormat="1" ht="16.8" customHeight="1">
      <c r="A279" s="39"/>
      <c r="B279" s="45"/>
      <c r="C279" s="317" t="s">
        <v>1586</v>
      </c>
      <c r="D279" s="39"/>
      <c r="E279" s="39"/>
      <c r="F279" s="39"/>
      <c r="G279" s="39"/>
      <c r="H279" s="45"/>
    </row>
    <row r="280" s="2" customFormat="1" ht="16.8" customHeight="1">
      <c r="A280" s="39"/>
      <c r="B280" s="45"/>
      <c r="C280" s="315" t="s">
        <v>1227</v>
      </c>
      <c r="D280" s="315" t="s">
        <v>1228</v>
      </c>
      <c r="E280" s="18" t="s">
        <v>420</v>
      </c>
      <c r="F280" s="316">
        <v>0.14199999999999999</v>
      </c>
      <c r="G280" s="39"/>
      <c r="H280" s="45"/>
    </row>
    <row r="281" s="2" customFormat="1" ht="16.8" customHeight="1">
      <c r="A281" s="39"/>
      <c r="B281" s="45"/>
      <c r="C281" s="311" t="s">
        <v>108</v>
      </c>
      <c r="D281" s="312" t="s">
        <v>102</v>
      </c>
      <c r="E281" s="313" t="s">
        <v>1</v>
      </c>
      <c r="F281" s="314">
        <v>5.25</v>
      </c>
      <c r="G281" s="39"/>
      <c r="H281" s="45"/>
    </row>
    <row r="282" s="2" customFormat="1" ht="16.8" customHeight="1">
      <c r="A282" s="39"/>
      <c r="B282" s="45"/>
      <c r="C282" s="315" t="s">
        <v>1</v>
      </c>
      <c r="D282" s="315" t="s">
        <v>200</v>
      </c>
      <c r="E282" s="18" t="s">
        <v>1</v>
      </c>
      <c r="F282" s="316">
        <v>0</v>
      </c>
      <c r="G282" s="39"/>
      <c r="H282" s="45"/>
    </row>
    <row r="283" s="2" customFormat="1" ht="16.8" customHeight="1">
      <c r="A283" s="39"/>
      <c r="B283" s="45"/>
      <c r="C283" s="315" t="s">
        <v>1</v>
      </c>
      <c r="D283" s="315" t="s">
        <v>365</v>
      </c>
      <c r="E283" s="18" t="s">
        <v>1</v>
      </c>
      <c r="F283" s="316">
        <v>0</v>
      </c>
      <c r="G283" s="39"/>
      <c r="H283" s="45"/>
    </row>
    <row r="284" s="2" customFormat="1" ht="16.8" customHeight="1">
      <c r="A284" s="39"/>
      <c r="B284" s="45"/>
      <c r="C284" s="315" t="s">
        <v>1</v>
      </c>
      <c r="D284" s="315" t="s">
        <v>366</v>
      </c>
      <c r="E284" s="18" t="s">
        <v>1</v>
      </c>
      <c r="F284" s="316">
        <v>0</v>
      </c>
      <c r="G284" s="39"/>
      <c r="H284" s="45"/>
    </row>
    <row r="285" s="2" customFormat="1" ht="16.8" customHeight="1">
      <c r="A285" s="39"/>
      <c r="B285" s="45"/>
      <c r="C285" s="315" t="s">
        <v>1</v>
      </c>
      <c r="D285" s="315" t="s">
        <v>1173</v>
      </c>
      <c r="E285" s="18" t="s">
        <v>1</v>
      </c>
      <c r="F285" s="316">
        <v>5.25</v>
      </c>
      <c r="G285" s="39"/>
      <c r="H285" s="45"/>
    </row>
    <row r="286" s="2" customFormat="1" ht="16.8" customHeight="1">
      <c r="A286" s="39"/>
      <c r="B286" s="45"/>
      <c r="C286" s="315" t="s">
        <v>108</v>
      </c>
      <c r="D286" s="315" t="s">
        <v>102</v>
      </c>
      <c r="E286" s="18" t="s">
        <v>1</v>
      </c>
      <c r="F286" s="316">
        <v>5.25</v>
      </c>
      <c r="G286" s="39"/>
      <c r="H286" s="45"/>
    </row>
    <row r="287" s="2" customFormat="1" ht="16.8" customHeight="1">
      <c r="A287" s="39"/>
      <c r="B287" s="45"/>
      <c r="C287" s="317" t="s">
        <v>1586</v>
      </c>
      <c r="D287" s="39"/>
      <c r="E287" s="39"/>
      <c r="F287" s="39"/>
      <c r="G287" s="39"/>
      <c r="H287" s="45"/>
    </row>
    <row r="288" s="2" customFormat="1">
      <c r="A288" s="39"/>
      <c r="B288" s="45"/>
      <c r="C288" s="315" t="s">
        <v>362</v>
      </c>
      <c r="D288" s="315" t="s">
        <v>363</v>
      </c>
      <c r="E288" s="18" t="s">
        <v>280</v>
      </c>
      <c r="F288" s="316">
        <v>23.876000000000001</v>
      </c>
      <c r="G288" s="39"/>
      <c r="H288" s="45"/>
    </row>
    <row r="289" s="2" customFormat="1" ht="16.8" customHeight="1">
      <c r="A289" s="39"/>
      <c r="B289" s="45"/>
      <c r="C289" s="315" t="s">
        <v>402</v>
      </c>
      <c r="D289" s="315" t="s">
        <v>403</v>
      </c>
      <c r="E289" s="18" t="s">
        <v>280</v>
      </c>
      <c r="F289" s="316">
        <v>70.930999999999997</v>
      </c>
      <c r="G289" s="39"/>
      <c r="H289" s="45"/>
    </row>
    <row r="290" s="2" customFormat="1" ht="16.8" customHeight="1">
      <c r="A290" s="39"/>
      <c r="B290" s="45"/>
      <c r="C290" s="315" t="s">
        <v>509</v>
      </c>
      <c r="D290" s="315" t="s">
        <v>510</v>
      </c>
      <c r="E290" s="18" t="s">
        <v>427</v>
      </c>
      <c r="F290" s="316">
        <v>5.25</v>
      </c>
      <c r="G290" s="39"/>
      <c r="H290" s="45"/>
    </row>
    <row r="291" s="2" customFormat="1" ht="16.8" customHeight="1">
      <c r="A291" s="39"/>
      <c r="B291" s="45"/>
      <c r="C291" s="311" t="s">
        <v>110</v>
      </c>
      <c r="D291" s="312" t="s">
        <v>102</v>
      </c>
      <c r="E291" s="313" t="s">
        <v>1</v>
      </c>
      <c r="F291" s="314">
        <v>18.585000000000001</v>
      </c>
      <c r="G291" s="39"/>
      <c r="H291" s="45"/>
    </row>
    <row r="292" s="2" customFormat="1" ht="16.8" customHeight="1">
      <c r="A292" s="39"/>
      <c r="B292" s="45"/>
      <c r="C292" s="315" t="s">
        <v>1</v>
      </c>
      <c r="D292" s="315" t="s">
        <v>372</v>
      </c>
      <c r="E292" s="18" t="s">
        <v>1</v>
      </c>
      <c r="F292" s="316">
        <v>0</v>
      </c>
      <c r="G292" s="39"/>
      <c r="H292" s="45"/>
    </row>
    <row r="293" s="2" customFormat="1" ht="16.8" customHeight="1">
      <c r="A293" s="39"/>
      <c r="B293" s="45"/>
      <c r="C293" s="315" t="s">
        <v>1</v>
      </c>
      <c r="D293" s="315" t="s">
        <v>1174</v>
      </c>
      <c r="E293" s="18" t="s">
        <v>1</v>
      </c>
      <c r="F293" s="316">
        <v>18.585000000000001</v>
      </c>
      <c r="G293" s="39"/>
      <c r="H293" s="45"/>
    </row>
    <row r="294" s="2" customFormat="1" ht="16.8" customHeight="1">
      <c r="A294" s="39"/>
      <c r="B294" s="45"/>
      <c r="C294" s="315" t="s">
        <v>110</v>
      </c>
      <c r="D294" s="315" t="s">
        <v>102</v>
      </c>
      <c r="E294" s="18" t="s">
        <v>1</v>
      </c>
      <c r="F294" s="316">
        <v>18.585000000000001</v>
      </c>
      <c r="G294" s="39"/>
      <c r="H294" s="45"/>
    </row>
    <row r="295" s="2" customFormat="1" ht="16.8" customHeight="1">
      <c r="A295" s="39"/>
      <c r="B295" s="45"/>
      <c r="C295" s="317" t="s">
        <v>1586</v>
      </c>
      <c r="D295" s="39"/>
      <c r="E295" s="39"/>
      <c r="F295" s="39"/>
      <c r="G295" s="39"/>
      <c r="H295" s="45"/>
    </row>
    <row r="296" s="2" customFormat="1">
      <c r="A296" s="39"/>
      <c r="B296" s="45"/>
      <c r="C296" s="315" t="s">
        <v>362</v>
      </c>
      <c r="D296" s="315" t="s">
        <v>363</v>
      </c>
      <c r="E296" s="18" t="s">
        <v>280</v>
      </c>
      <c r="F296" s="316">
        <v>23.876000000000001</v>
      </c>
      <c r="G296" s="39"/>
      <c r="H296" s="45"/>
    </row>
    <row r="297" s="2" customFormat="1" ht="16.8" customHeight="1">
      <c r="A297" s="39"/>
      <c r="B297" s="45"/>
      <c r="C297" s="315" t="s">
        <v>438</v>
      </c>
      <c r="D297" s="315" t="s">
        <v>439</v>
      </c>
      <c r="E297" s="18" t="s">
        <v>280</v>
      </c>
      <c r="F297" s="316">
        <v>18.498000000000001</v>
      </c>
      <c r="G297" s="39"/>
      <c r="H297" s="45"/>
    </row>
    <row r="298" s="2" customFormat="1" ht="16.8" customHeight="1">
      <c r="A298" s="39"/>
      <c r="B298" s="45"/>
      <c r="C298" s="311" t="s">
        <v>112</v>
      </c>
      <c r="D298" s="312" t="s">
        <v>1</v>
      </c>
      <c r="E298" s="313" t="s">
        <v>1</v>
      </c>
      <c r="F298" s="314">
        <v>93.472999999999999</v>
      </c>
      <c r="G298" s="39"/>
      <c r="H298" s="45"/>
    </row>
    <row r="299" s="2" customFormat="1" ht="16.8" customHeight="1">
      <c r="A299" s="39"/>
      <c r="B299" s="45"/>
      <c r="C299" s="315" t="s">
        <v>112</v>
      </c>
      <c r="D299" s="315" t="s">
        <v>1366</v>
      </c>
      <c r="E299" s="18" t="s">
        <v>1</v>
      </c>
      <c r="F299" s="316">
        <v>93.472999999999999</v>
      </c>
      <c r="G299" s="39"/>
      <c r="H299" s="45"/>
    </row>
    <row r="300" s="2" customFormat="1" ht="16.8" customHeight="1">
      <c r="A300" s="39"/>
      <c r="B300" s="45"/>
      <c r="C300" s="317" t="s">
        <v>1586</v>
      </c>
      <c r="D300" s="39"/>
      <c r="E300" s="39"/>
      <c r="F300" s="39"/>
      <c r="G300" s="39"/>
      <c r="H300" s="45"/>
    </row>
    <row r="301" s="2" customFormat="1" ht="16.8" customHeight="1">
      <c r="A301" s="39"/>
      <c r="B301" s="45"/>
      <c r="C301" s="315" t="s">
        <v>1017</v>
      </c>
      <c r="D301" s="315" t="s">
        <v>1018</v>
      </c>
      <c r="E301" s="18" t="s">
        <v>420</v>
      </c>
      <c r="F301" s="316">
        <v>186.946</v>
      </c>
      <c r="G301" s="39"/>
      <c r="H301" s="45"/>
    </row>
    <row r="302" s="2" customFormat="1" ht="16.8" customHeight="1">
      <c r="A302" s="39"/>
      <c r="B302" s="45"/>
      <c r="C302" s="315" t="s">
        <v>1023</v>
      </c>
      <c r="D302" s="315" t="s">
        <v>1024</v>
      </c>
      <c r="E302" s="18" t="s">
        <v>420</v>
      </c>
      <c r="F302" s="316">
        <v>934.73000000000002</v>
      </c>
      <c r="G302" s="39"/>
      <c r="H302" s="45"/>
    </row>
    <row r="303" s="2" customFormat="1" ht="16.8" customHeight="1">
      <c r="A303" s="39"/>
      <c r="B303" s="45"/>
      <c r="C303" s="315" t="s">
        <v>1029</v>
      </c>
      <c r="D303" s="315" t="s">
        <v>1030</v>
      </c>
      <c r="E303" s="18" t="s">
        <v>420</v>
      </c>
      <c r="F303" s="316">
        <v>186.946</v>
      </c>
      <c r="G303" s="39"/>
      <c r="H303" s="45"/>
    </row>
    <row r="304" s="2" customFormat="1">
      <c r="A304" s="39"/>
      <c r="B304" s="45"/>
      <c r="C304" s="315" t="s">
        <v>1045</v>
      </c>
      <c r="D304" s="315" t="s">
        <v>1046</v>
      </c>
      <c r="E304" s="18" t="s">
        <v>420</v>
      </c>
      <c r="F304" s="316">
        <v>61.25</v>
      </c>
      <c r="G304" s="39"/>
      <c r="H304" s="45"/>
    </row>
    <row r="305" s="2" customFormat="1" ht="16.8" customHeight="1">
      <c r="A305" s="39"/>
      <c r="B305" s="45"/>
      <c r="C305" s="311" t="s">
        <v>115</v>
      </c>
      <c r="D305" s="312" t="s">
        <v>1</v>
      </c>
      <c r="E305" s="313" t="s">
        <v>1</v>
      </c>
      <c r="F305" s="314">
        <v>633.75</v>
      </c>
      <c r="G305" s="39"/>
      <c r="H305" s="45"/>
    </row>
    <row r="306" s="2" customFormat="1" ht="16.8" customHeight="1">
      <c r="A306" s="39"/>
      <c r="B306" s="45"/>
      <c r="C306" s="315" t="s">
        <v>1</v>
      </c>
      <c r="D306" s="315" t="s">
        <v>200</v>
      </c>
      <c r="E306" s="18" t="s">
        <v>1</v>
      </c>
      <c r="F306" s="316">
        <v>0</v>
      </c>
      <c r="G306" s="39"/>
      <c r="H306" s="45"/>
    </row>
    <row r="307" s="2" customFormat="1" ht="16.8" customHeight="1">
      <c r="A307" s="39"/>
      <c r="B307" s="45"/>
      <c r="C307" s="315" t="s">
        <v>1</v>
      </c>
      <c r="D307" s="315" t="s">
        <v>1166</v>
      </c>
      <c r="E307" s="18" t="s">
        <v>1</v>
      </c>
      <c r="F307" s="316">
        <v>297.5</v>
      </c>
      <c r="G307" s="39"/>
      <c r="H307" s="45"/>
    </row>
    <row r="308" s="2" customFormat="1" ht="16.8" customHeight="1">
      <c r="A308" s="39"/>
      <c r="B308" s="45"/>
      <c r="C308" s="315" t="s">
        <v>1</v>
      </c>
      <c r="D308" s="315" t="s">
        <v>1167</v>
      </c>
      <c r="E308" s="18" t="s">
        <v>1</v>
      </c>
      <c r="F308" s="316">
        <v>130.05000000000001</v>
      </c>
      <c r="G308" s="39"/>
      <c r="H308" s="45"/>
    </row>
    <row r="309" s="2" customFormat="1" ht="16.8" customHeight="1">
      <c r="A309" s="39"/>
      <c r="B309" s="45"/>
      <c r="C309" s="315" t="s">
        <v>1</v>
      </c>
      <c r="D309" s="315" t="s">
        <v>1168</v>
      </c>
      <c r="E309" s="18" t="s">
        <v>1</v>
      </c>
      <c r="F309" s="316">
        <v>32.799999999999997</v>
      </c>
      <c r="G309" s="39"/>
      <c r="H309" s="45"/>
    </row>
    <row r="310" s="2" customFormat="1" ht="16.8" customHeight="1">
      <c r="A310" s="39"/>
      <c r="B310" s="45"/>
      <c r="C310" s="315" t="s">
        <v>1</v>
      </c>
      <c r="D310" s="315" t="s">
        <v>1169</v>
      </c>
      <c r="E310" s="18" t="s">
        <v>1</v>
      </c>
      <c r="F310" s="316">
        <v>173.40000000000001</v>
      </c>
      <c r="G310" s="39"/>
      <c r="H310" s="45"/>
    </row>
    <row r="311" s="2" customFormat="1" ht="16.8" customHeight="1">
      <c r="A311" s="39"/>
      <c r="B311" s="45"/>
      <c r="C311" s="315" t="s">
        <v>115</v>
      </c>
      <c r="D311" s="315" t="s">
        <v>145</v>
      </c>
      <c r="E311" s="18" t="s">
        <v>1</v>
      </c>
      <c r="F311" s="316">
        <v>633.75</v>
      </c>
      <c r="G311" s="39"/>
      <c r="H311" s="45"/>
    </row>
    <row r="312" s="2" customFormat="1" ht="16.8" customHeight="1">
      <c r="A312" s="39"/>
      <c r="B312" s="45"/>
      <c r="C312" s="317" t="s">
        <v>1586</v>
      </c>
      <c r="D312" s="39"/>
      <c r="E312" s="39"/>
      <c r="F312" s="39"/>
      <c r="G312" s="39"/>
      <c r="H312" s="45"/>
    </row>
    <row r="313" s="2" customFormat="1" ht="16.8" customHeight="1">
      <c r="A313" s="39"/>
      <c r="B313" s="45"/>
      <c r="C313" s="315" t="s">
        <v>333</v>
      </c>
      <c r="D313" s="315" t="s">
        <v>334</v>
      </c>
      <c r="E313" s="18" t="s">
        <v>196</v>
      </c>
      <c r="F313" s="316">
        <v>633.75</v>
      </c>
      <c r="G313" s="39"/>
      <c r="H313" s="45"/>
    </row>
    <row r="314" s="2" customFormat="1" ht="16.8" customHeight="1">
      <c r="A314" s="39"/>
      <c r="B314" s="45"/>
      <c r="C314" s="315" t="s">
        <v>348</v>
      </c>
      <c r="D314" s="315" t="s">
        <v>349</v>
      </c>
      <c r="E314" s="18" t="s">
        <v>196</v>
      </c>
      <c r="F314" s="316">
        <v>633.75</v>
      </c>
      <c r="G314" s="39"/>
      <c r="H314" s="45"/>
    </row>
    <row r="315" s="2" customFormat="1" ht="16.8" customHeight="1">
      <c r="A315" s="39"/>
      <c r="B315" s="45"/>
      <c r="C315" s="311" t="s">
        <v>121</v>
      </c>
      <c r="D315" s="312" t="s">
        <v>1</v>
      </c>
      <c r="E315" s="313" t="s">
        <v>1</v>
      </c>
      <c r="F315" s="314">
        <v>80.5</v>
      </c>
      <c r="G315" s="39"/>
      <c r="H315" s="45"/>
    </row>
    <row r="316" s="2" customFormat="1" ht="16.8" customHeight="1">
      <c r="A316" s="39"/>
      <c r="B316" s="45"/>
      <c r="C316" s="315" t="s">
        <v>1</v>
      </c>
      <c r="D316" s="315" t="s">
        <v>580</v>
      </c>
      <c r="E316" s="18" t="s">
        <v>1</v>
      </c>
      <c r="F316" s="316">
        <v>0</v>
      </c>
      <c r="G316" s="39"/>
      <c r="H316" s="45"/>
    </row>
    <row r="317" s="2" customFormat="1" ht="16.8" customHeight="1">
      <c r="A317" s="39"/>
      <c r="B317" s="45"/>
      <c r="C317" s="315" t="s">
        <v>1</v>
      </c>
      <c r="D317" s="315" t="s">
        <v>1259</v>
      </c>
      <c r="E317" s="18" t="s">
        <v>1</v>
      </c>
      <c r="F317" s="316">
        <v>80.5</v>
      </c>
      <c r="G317" s="39"/>
      <c r="H317" s="45"/>
    </row>
    <row r="318" s="2" customFormat="1" ht="16.8" customHeight="1">
      <c r="A318" s="39"/>
      <c r="B318" s="45"/>
      <c r="C318" s="315" t="s">
        <v>121</v>
      </c>
      <c r="D318" s="315" t="s">
        <v>145</v>
      </c>
      <c r="E318" s="18" t="s">
        <v>1</v>
      </c>
      <c r="F318" s="316">
        <v>80.5</v>
      </c>
      <c r="G318" s="39"/>
      <c r="H318" s="45"/>
    </row>
    <row r="319" s="2" customFormat="1" ht="16.8" customHeight="1">
      <c r="A319" s="39"/>
      <c r="B319" s="45"/>
      <c r="C319" s="317" t="s">
        <v>1586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15" t="s">
        <v>595</v>
      </c>
      <c r="D320" s="315" t="s">
        <v>596</v>
      </c>
      <c r="E320" s="18" t="s">
        <v>213</v>
      </c>
      <c r="F320" s="316">
        <v>80.5</v>
      </c>
      <c r="G320" s="39"/>
      <c r="H320" s="45"/>
    </row>
    <row r="321" s="2" customFormat="1" ht="16.8" customHeight="1">
      <c r="A321" s="39"/>
      <c r="B321" s="45"/>
      <c r="C321" s="315" t="s">
        <v>1260</v>
      </c>
      <c r="D321" s="315" t="s">
        <v>601</v>
      </c>
      <c r="E321" s="18" t="s">
        <v>213</v>
      </c>
      <c r="F321" s="316">
        <v>81.707999999999998</v>
      </c>
      <c r="G321" s="39"/>
      <c r="H321" s="45"/>
    </row>
    <row r="322" s="2" customFormat="1" ht="16.8" customHeight="1">
      <c r="A322" s="39"/>
      <c r="B322" s="45"/>
      <c r="C322" s="311" t="s">
        <v>124</v>
      </c>
      <c r="D322" s="312" t="s">
        <v>1</v>
      </c>
      <c r="E322" s="313" t="s">
        <v>1</v>
      </c>
      <c r="F322" s="314">
        <v>7</v>
      </c>
      <c r="G322" s="39"/>
      <c r="H322" s="45"/>
    </row>
    <row r="323" s="2" customFormat="1" ht="16.8" customHeight="1">
      <c r="A323" s="39"/>
      <c r="B323" s="45"/>
      <c r="C323" s="315" t="s">
        <v>1</v>
      </c>
      <c r="D323" s="315" t="s">
        <v>580</v>
      </c>
      <c r="E323" s="18" t="s">
        <v>1</v>
      </c>
      <c r="F323" s="316">
        <v>0</v>
      </c>
      <c r="G323" s="39"/>
      <c r="H323" s="45"/>
    </row>
    <row r="324" s="2" customFormat="1" ht="16.8" customHeight="1">
      <c r="A324" s="39"/>
      <c r="B324" s="45"/>
      <c r="C324" s="315" t="s">
        <v>1</v>
      </c>
      <c r="D324" s="315" t="s">
        <v>1265</v>
      </c>
      <c r="E324" s="18" t="s">
        <v>1</v>
      </c>
      <c r="F324" s="316">
        <v>7</v>
      </c>
      <c r="G324" s="39"/>
      <c r="H324" s="45"/>
    </row>
    <row r="325" s="2" customFormat="1" ht="16.8" customHeight="1">
      <c r="A325" s="39"/>
      <c r="B325" s="45"/>
      <c r="C325" s="315" t="s">
        <v>124</v>
      </c>
      <c r="D325" s="315" t="s">
        <v>145</v>
      </c>
      <c r="E325" s="18" t="s">
        <v>1</v>
      </c>
      <c r="F325" s="316">
        <v>7</v>
      </c>
      <c r="G325" s="39"/>
      <c r="H325" s="45"/>
    </row>
    <row r="326" s="2" customFormat="1" ht="16.8" customHeight="1">
      <c r="A326" s="39"/>
      <c r="B326" s="45"/>
      <c r="C326" s="317" t="s">
        <v>1586</v>
      </c>
      <c r="D326" s="39"/>
      <c r="E326" s="39"/>
      <c r="F326" s="39"/>
      <c r="G326" s="39"/>
      <c r="H326" s="45"/>
    </row>
    <row r="327" s="2" customFormat="1" ht="16.8" customHeight="1">
      <c r="A327" s="39"/>
      <c r="B327" s="45"/>
      <c r="C327" s="315" t="s">
        <v>1262</v>
      </c>
      <c r="D327" s="315" t="s">
        <v>1263</v>
      </c>
      <c r="E327" s="18" t="s">
        <v>213</v>
      </c>
      <c r="F327" s="316">
        <v>7</v>
      </c>
      <c r="G327" s="39"/>
      <c r="H327" s="45"/>
    </row>
    <row r="328" s="2" customFormat="1" ht="16.8" customHeight="1">
      <c r="A328" s="39"/>
      <c r="B328" s="45"/>
      <c r="C328" s="315" t="s">
        <v>1266</v>
      </c>
      <c r="D328" s="315" t="s">
        <v>1267</v>
      </c>
      <c r="E328" s="18" t="s">
        <v>213</v>
      </c>
      <c r="F328" s="316">
        <v>7.1050000000000004</v>
      </c>
      <c r="G328" s="39"/>
      <c r="H328" s="45"/>
    </row>
    <row r="329" s="2" customFormat="1" ht="16.8" customHeight="1">
      <c r="A329" s="39"/>
      <c r="B329" s="45"/>
      <c r="C329" s="311" t="s">
        <v>129</v>
      </c>
      <c r="D329" s="312" t="s">
        <v>1</v>
      </c>
      <c r="E329" s="313" t="s">
        <v>1</v>
      </c>
      <c r="F329" s="314">
        <v>369.19999999999999</v>
      </c>
      <c r="G329" s="39"/>
      <c r="H329" s="45"/>
    </row>
    <row r="330" s="2" customFormat="1" ht="16.8" customHeight="1">
      <c r="A330" s="39"/>
      <c r="B330" s="45"/>
      <c r="C330" s="315" t="s">
        <v>1</v>
      </c>
      <c r="D330" s="315" t="s">
        <v>530</v>
      </c>
      <c r="E330" s="18" t="s">
        <v>1</v>
      </c>
      <c r="F330" s="316">
        <v>0</v>
      </c>
      <c r="G330" s="39"/>
      <c r="H330" s="45"/>
    </row>
    <row r="331" s="2" customFormat="1" ht="16.8" customHeight="1">
      <c r="A331" s="39"/>
      <c r="B331" s="45"/>
      <c r="C331" s="315" t="s">
        <v>1</v>
      </c>
      <c r="D331" s="315" t="s">
        <v>1353</v>
      </c>
      <c r="E331" s="18" t="s">
        <v>1</v>
      </c>
      <c r="F331" s="316">
        <v>252.19999999999999</v>
      </c>
      <c r="G331" s="39"/>
      <c r="H331" s="45"/>
    </row>
    <row r="332" s="2" customFormat="1" ht="16.8" customHeight="1">
      <c r="A332" s="39"/>
      <c r="B332" s="45"/>
      <c r="C332" s="315" t="s">
        <v>1</v>
      </c>
      <c r="D332" s="315" t="s">
        <v>1354</v>
      </c>
      <c r="E332" s="18" t="s">
        <v>1</v>
      </c>
      <c r="F332" s="316">
        <v>117</v>
      </c>
      <c r="G332" s="39"/>
      <c r="H332" s="45"/>
    </row>
    <row r="333" s="2" customFormat="1" ht="16.8" customHeight="1">
      <c r="A333" s="39"/>
      <c r="B333" s="45"/>
      <c r="C333" s="315" t="s">
        <v>129</v>
      </c>
      <c r="D333" s="315" t="s">
        <v>145</v>
      </c>
      <c r="E333" s="18" t="s">
        <v>1</v>
      </c>
      <c r="F333" s="316">
        <v>369.19999999999999</v>
      </c>
      <c r="G333" s="39"/>
      <c r="H333" s="45"/>
    </row>
    <row r="334" s="2" customFormat="1" ht="16.8" customHeight="1">
      <c r="A334" s="39"/>
      <c r="B334" s="45"/>
      <c r="C334" s="317" t="s">
        <v>1586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15" t="s">
        <v>970</v>
      </c>
      <c r="D335" s="315" t="s">
        <v>971</v>
      </c>
      <c r="E335" s="18" t="s">
        <v>213</v>
      </c>
      <c r="F335" s="316">
        <v>369.19999999999999</v>
      </c>
      <c r="G335" s="39"/>
      <c r="H335" s="45"/>
    </row>
    <row r="336" s="2" customFormat="1" ht="16.8" customHeight="1">
      <c r="A336" s="39"/>
      <c r="B336" s="45"/>
      <c r="C336" s="315" t="s">
        <v>976</v>
      </c>
      <c r="D336" s="315" t="s">
        <v>977</v>
      </c>
      <c r="E336" s="18" t="s">
        <v>213</v>
      </c>
      <c r="F336" s="316">
        <v>369.19999999999999</v>
      </c>
      <c r="G336" s="39"/>
      <c r="H336" s="45"/>
    </row>
    <row r="337" s="2" customFormat="1" ht="16.8" customHeight="1">
      <c r="A337" s="39"/>
      <c r="B337" s="45"/>
      <c r="C337" s="311" t="s">
        <v>131</v>
      </c>
      <c r="D337" s="312" t="s">
        <v>1</v>
      </c>
      <c r="E337" s="313" t="s">
        <v>1</v>
      </c>
      <c r="F337" s="314">
        <v>70.930999999999997</v>
      </c>
      <c r="G337" s="39"/>
      <c r="H337" s="45"/>
    </row>
    <row r="338" s="2" customFormat="1" ht="16.8" customHeight="1">
      <c r="A338" s="39"/>
      <c r="B338" s="45"/>
      <c r="C338" s="315" t="s">
        <v>1</v>
      </c>
      <c r="D338" s="315" t="s">
        <v>200</v>
      </c>
      <c r="E338" s="18" t="s">
        <v>1</v>
      </c>
      <c r="F338" s="316">
        <v>0</v>
      </c>
      <c r="G338" s="39"/>
      <c r="H338" s="45"/>
    </row>
    <row r="339" s="2" customFormat="1" ht="16.8" customHeight="1">
      <c r="A339" s="39"/>
      <c r="B339" s="45"/>
      <c r="C339" s="315" t="s">
        <v>1</v>
      </c>
      <c r="D339" s="315" t="s">
        <v>465</v>
      </c>
      <c r="E339" s="18" t="s">
        <v>1</v>
      </c>
      <c r="F339" s="316">
        <v>0</v>
      </c>
      <c r="G339" s="39"/>
      <c r="H339" s="45"/>
    </row>
    <row r="340" s="2" customFormat="1" ht="16.8" customHeight="1">
      <c r="A340" s="39"/>
      <c r="B340" s="45"/>
      <c r="C340" s="315" t="s">
        <v>1</v>
      </c>
      <c r="D340" s="315" t="s">
        <v>1192</v>
      </c>
      <c r="E340" s="18" t="s">
        <v>1</v>
      </c>
      <c r="F340" s="316">
        <v>70.930999999999997</v>
      </c>
      <c r="G340" s="39"/>
      <c r="H340" s="45"/>
    </row>
    <row r="341" s="2" customFormat="1" ht="16.8" customHeight="1">
      <c r="A341" s="39"/>
      <c r="B341" s="45"/>
      <c r="C341" s="315" t="s">
        <v>131</v>
      </c>
      <c r="D341" s="315" t="s">
        <v>145</v>
      </c>
      <c r="E341" s="18" t="s">
        <v>1</v>
      </c>
      <c r="F341" s="316">
        <v>70.930999999999997</v>
      </c>
      <c r="G341" s="39"/>
      <c r="H341" s="45"/>
    </row>
    <row r="342" s="2" customFormat="1" ht="16.8" customHeight="1">
      <c r="A342" s="39"/>
      <c r="B342" s="45"/>
      <c r="C342" s="317" t="s">
        <v>1586</v>
      </c>
      <c r="D342" s="39"/>
      <c r="E342" s="39"/>
      <c r="F342" s="39"/>
      <c r="G342" s="39"/>
      <c r="H342" s="45"/>
    </row>
    <row r="343" s="2" customFormat="1" ht="16.8" customHeight="1">
      <c r="A343" s="39"/>
      <c r="B343" s="45"/>
      <c r="C343" s="315" t="s">
        <v>402</v>
      </c>
      <c r="D343" s="315" t="s">
        <v>403</v>
      </c>
      <c r="E343" s="18" t="s">
        <v>280</v>
      </c>
      <c r="F343" s="316">
        <v>70.930999999999997</v>
      </c>
      <c r="G343" s="39"/>
      <c r="H343" s="45"/>
    </row>
    <row r="344" s="2" customFormat="1">
      <c r="A344" s="39"/>
      <c r="B344" s="45"/>
      <c r="C344" s="315" t="s">
        <v>352</v>
      </c>
      <c r="D344" s="315" t="s">
        <v>353</v>
      </c>
      <c r="E344" s="18" t="s">
        <v>280</v>
      </c>
      <c r="F344" s="316">
        <v>70.930999999999997</v>
      </c>
      <c r="G344" s="39"/>
      <c r="H344" s="45"/>
    </row>
    <row r="345" s="2" customFormat="1" ht="16.8" customHeight="1">
      <c r="A345" s="39"/>
      <c r="B345" s="45"/>
      <c r="C345" s="311" t="s">
        <v>133</v>
      </c>
      <c r="D345" s="312" t="s">
        <v>134</v>
      </c>
      <c r="E345" s="313" t="s">
        <v>1</v>
      </c>
      <c r="F345" s="314">
        <v>18.498000000000001</v>
      </c>
      <c r="G345" s="39"/>
      <c r="H345" s="45"/>
    </row>
    <row r="346" s="2" customFormat="1" ht="16.8" customHeight="1">
      <c r="A346" s="39"/>
      <c r="B346" s="45"/>
      <c r="C346" s="315" t="s">
        <v>133</v>
      </c>
      <c r="D346" s="315" t="s">
        <v>1188</v>
      </c>
      <c r="E346" s="18" t="s">
        <v>1</v>
      </c>
      <c r="F346" s="316">
        <v>18.498000000000001</v>
      </c>
      <c r="G346" s="39"/>
      <c r="H346" s="45"/>
    </row>
    <row r="347" s="2" customFormat="1" ht="16.8" customHeight="1">
      <c r="A347" s="39"/>
      <c r="B347" s="45"/>
      <c r="C347" s="317" t="s">
        <v>1586</v>
      </c>
      <c r="D347" s="39"/>
      <c r="E347" s="39"/>
      <c r="F347" s="39"/>
      <c r="G347" s="39"/>
      <c r="H347" s="45"/>
    </row>
    <row r="348" s="2" customFormat="1" ht="16.8" customHeight="1">
      <c r="A348" s="39"/>
      <c r="B348" s="45"/>
      <c r="C348" s="315" t="s">
        <v>438</v>
      </c>
      <c r="D348" s="315" t="s">
        <v>439</v>
      </c>
      <c r="E348" s="18" t="s">
        <v>280</v>
      </c>
      <c r="F348" s="316">
        <v>18.498000000000001</v>
      </c>
      <c r="G348" s="39"/>
      <c r="H348" s="45"/>
    </row>
    <row r="349" s="2" customFormat="1" ht="16.8" customHeight="1">
      <c r="A349" s="39"/>
      <c r="B349" s="45"/>
      <c r="C349" s="315" t="s">
        <v>402</v>
      </c>
      <c r="D349" s="315" t="s">
        <v>403</v>
      </c>
      <c r="E349" s="18" t="s">
        <v>280</v>
      </c>
      <c r="F349" s="316">
        <v>70.930999999999997</v>
      </c>
      <c r="G349" s="39"/>
      <c r="H349" s="45"/>
    </row>
    <row r="350" s="2" customFormat="1" ht="16.8" customHeight="1">
      <c r="A350" s="39"/>
      <c r="B350" s="45"/>
      <c r="C350" s="315" t="s">
        <v>454</v>
      </c>
      <c r="D350" s="315" t="s">
        <v>455</v>
      </c>
      <c r="E350" s="18" t="s">
        <v>420</v>
      </c>
      <c r="F350" s="316">
        <v>33.295999999999999</v>
      </c>
      <c r="G350" s="39"/>
      <c r="H350" s="45"/>
    </row>
    <row r="351" s="2" customFormat="1" ht="16.8" customHeight="1">
      <c r="A351" s="39"/>
      <c r="B351" s="45"/>
      <c r="C351" s="311" t="s">
        <v>136</v>
      </c>
      <c r="D351" s="312" t="s">
        <v>1</v>
      </c>
      <c r="E351" s="313" t="s">
        <v>1</v>
      </c>
      <c r="F351" s="314">
        <v>47.183</v>
      </c>
      <c r="G351" s="39"/>
      <c r="H351" s="45"/>
    </row>
    <row r="352" s="2" customFormat="1" ht="16.8" customHeight="1">
      <c r="A352" s="39"/>
      <c r="B352" s="45"/>
      <c r="C352" s="315" t="s">
        <v>136</v>
      </c>
      <c r="D352" s="315" t="s">
        <v>1177</v>
      </c>
      <c r="E352" s="18" t="s">
        <v>1</v>
      </c>
      <c r="F352" s="316">
        <v>47.183</v>
      </c>
      <c r="G352" s="39"/>
      <c r="H352" s="45"/>
    </row>
    <row r="353" s="2" customFormat="1" ht="16.8" customHeight="1">
      <c r="A353" s="39"/>
      <c r="B353" s="45"/>
      <c r="C353" s="317" t="s">
        <v>1586</v>
      </c>
      <c r="D353" s="39"/>
      <c r="E353" s="39"/>
      <c r="F353" s="39"/>
      <c r="G353" s="39"/>
      <c r="H353" s="45"/>
    </row>
    <row r="354" s="2" customFormat="1">
      <c r="A354" s="39"/>
      <c r="B354" s="45"/>
      <c r="C354" s="315" t="s">
        <v>362</v>
      </c>
      <c r="D354" s="315" t="s">
        <v>363</v>
      </c>
      <c r="E354" s="18" t="s">
        <v>280</v>
      </c>
      <c r="F354" s="316">
        <v>23.876000000000001</v>
      </c>
      <c r="G354" s="39"/>
      <c r="H354" s="45"/>
    </row>
    <row r="355" s="2" customFormat="1" ht="16.8" customHeight="1">
      <c r="A355" s="39"/>
      <c r="B355" s="45"/>
      <c r="C355" s="315" t="s">
        <v>402</v>
      </c>
      <c r="D355" s="315" t="s">
        <v>403</v>
      </c>
      <c r="E355" s="18" t="s">
        <v>280</v>
      </c>
      <c r="F355" s="316">
        <v>70.930999999999997</v>
      </c>
      <c r="G355" s="39"/>
      <c r="H355" s="45"/>
    </row>
    <row r="356" s="2" customFormat="1" ht="16.8" customHeight="1">
      <c r="A356" s="39"/>
      <c r="B356" s="45"/>
      <c r="C356" s="315" t="s">
        <v>459</v>
      </c>
      <c r="D356" s="315" t="s">
        <v>460</v>
      </c>
      <c r="E356" s="18" t="s">
        <v>420</v>
      </c>
      <c r="F356" s="316">
        <v>84.929000000000002</v>
      </c>
      <c r="G356" s="39"/>
      <c r="H356" s="45"/>
    </row>
    <row r="357" s="2" customFormat="1" ht="16.8" customHeight="1">
      <c r="A357" s="39"/>
      <c r="B357" s="45"/>
      <c r="C357" s="311" t="s">
        <v>138</v>
      </c>
      <c r="D357" s="312" t="s">
        <v>1</v>
      </c>
      <c r="E357" s="313" t="s">
        <v>1</v>
      </c>
      <c r="F357" s="314">
        <v>39.859999999999999</v>
      </c>
      <c r="G357" s="39"/>
      <c r="H357" s="45"/>
    </row>
    <row r="358" s="2" customFormat="1" ht="16.8" customHeight="1">
      <c r="A358" s="39"/>
      <c r="B358" s="45"/>
      <c r="C358" s="315" t="s">
        <v>1</v>
      </c>
      <c r="D358" s="315" t="s">
        <v>473</v>
      </c>
      <c r="E358" s="18" t="s">
        <v>1</v>
      </c>
      <c r="F358" s="316">
        <v>0</v>
      </c>
      <c r="G358" s="39"/>
      <c r="H358" s="45"/>
    </row>
    <row r="359" s="2" customFormat="1" ht="16.8" customHeight="1">
      <c r="A359" s="39"/>
      <c r="B359" s="45"/>
      <c r="C359" s="315" t="s">
        <v>1</v>
      </c>
      <c r="D359" s="315" t="s">
        <v>1194</v>
      </c>
      <c r="E359" s="18" t="s">
        <v>1</v>
      </c>
      <c r="F359" s="316">
        <v>39.859999999999999</v>
      </c>
      <c r="G359" s="39"/>
      <c r="H359" s="45"/>
    </row>
    <row r="360" s="2" customFormat="1" ht="16.8" customHeight="1">
      <c r="A360" s="39"/>
      <c r="B360" s="45"/>
      <c r="C360" s="315" t="s">
        <v>138</v>
      </c>
      <c r="D360" s="315" t="s">
        <v>145</v>
      </c>
      <c r="E360" s="18" t="s">
        <v>1</v>
      </c>
      <c r="F360" s="316">
        <v>39.859999999999999</v>
      </c>
      <c r="G360" s="39"/>
      <c r="H360" s="45"/>
    </row>
    <row r="361" s="2" customFormat="1" ht="16.8" customHeight="1">
      <c r="A361" s="39"/>
      <c r="B361" s="45"/>
      <c r="C361" s="317" t="s">
        <v>1586</v>
      </c>
      <c r="D361" s="39"/>
      <c r="E361" s="39"/>
      <c r="F361" s="39"/>
      <c r="G361" s="39"/>
      <c r="H361" s="45"/>
    </row>
    <row r="362" s="2" customFormat="1" ht="16.8" customHeight="1">
      <c r="A362" s="39"/>
      <c r="B362" s="45"/>
      <c r="C362" s="315" t="s">
        <v>470</v>
      </c>
      <c r="D362" s="315" t="s">
        <v>471</v>
      </c>
      <c r="E362" s="18" t="s">
        <v>196</v>
      </c>
      <c r="F362" s="316">
        <v>39.859999999999999</v>
      </c>
      <c r="G362" s="39"/>
      <c r="H362" s="45"/>
    </row>
    <row r="363" s="2" customFormat="1">
      <c r="A363" s="39"/>
      <c r="B363" s="45"/>
      <c r="C363" s="315" t="s">
        <v>476</v>
      </c>
      <c r="D363" s="315" t="s">
        <v>477</v>
      </c>
      <c r="E363" s="18" t="s">
        <v>196</v>
      </c>
      <c r="F363" s="316">
        <v>39.859999999999999</v>
      </c>
      <c r="G363" s="39"/>
      <c r="H363" s="45"/>
    </row>
    <row r="364" s="2" customFormat="1" ht="16.8" customHeight="1">
      <c r="A364" s="39"/>
      <c r="B364" s="45"/>
      <c r="C364" s="315" t="s">
        <v>486</v>
      </c>
      <c r="D364" s="315" t="s">
        <v>487</v>
      </c>
      <c r="E364" s="18" t="s">
        <v>196</v>
      </c>
      <c r="F364" s="316">
        <v>39.859999999999999</v>
      </c>
      <c r="G364" s="39"/>
      <c r="H364" s="45"/>
    </row>
    <row r="365" s="2" customFormat="1" ht="16.8" customHeight="1">
      <c r="A365" s="39"/>
      <c r="B365" s="45"/>
      <c r="C365" s="315" t="s">
        <v>490</v>
      </c>
      <c r="D365" s="315" t="s">
        <v>491</v>
      </c>
      <c r="E365" s="18" t="s">
        <v>196</v>
      </c>
      <c r="F365" s="316">
        <v>39.859999999999999</v>
      </c>
      <c r="G365" s="39"/>
      <c r="H365" s="45"/>
    </row>
    <row r="366" s="2" customFormat="1" ht="16.8" customHeight="1">
      <c r="A366" s="39"/>
      <c r="B366" s="45"/>
      <c r="C366" s="315" t="s">
        <v>480</v>
      </c>
      <c r="D366" s="315" t="s">
        <v>481</v>
      </c>
      <c r="E366" s="18" t="s">
        <v>482</v>
      </c>
      <c r="F366" s="316">
        <v>1.196</v>
      </c>
      <c r="G366" s="39"/>
      <c r="H366" s="45"/>
    </row>
    <row r="367" s="2" customFormat="1" ht="16.8" customHeight="1">
      <c r="A367" s="39"/>
      <c r="B367" s="45"/>
      <c r="C367" s="311" t="s">
        <v>140</v>
      </c>
      <c r="D367" s="312" t="s">
        <v>1</v>
      </c>
      <c r="E367" s="313" t="s">
        <v>1</v>
      </c>
      <c r="F367" s="314">
        <v>79.585999999999999</v>
      </c>
      <c r="G367" s="39"/>
      <c r="H367" s="45"/>
    </row>
    <row r="368" s="2" customFormat="1" ht="16.8" customHeight="1">
      <c r="A368" s="39"/>
      <c r="B368" s="45"/>
      <c r="C368" s="315" t="s">
        <v>140</v>
      </c>
      <c r="D368" s="315" t="s">
        <v>1178</v>
      </c>
      <c r="E368" s="18" t="s">
        <v>1</v>
      </c>
      <c r="F368" s="316">
        <v>79.585999999999999</v>
      </c>
      <c r="G368" s="39"/>
      <c r="H368" s="45"/>
    </row>
    <row r="369" s="2" customFormat="1" ht="16.8" customHeight="1">
      <c r="A369" s="39"/>
      <c r="B369" s="45"/>
      <c r="C369" s="317" t="s">
        <v>1586</v>
      </c>
      <c r="D369" s="39"/>
      <c r="E369" s="39"/>
      <c r="F369" s="39"/>
      <c r="G369" s="39"/>
      <c r="H369" s="45"/>
    </row>
    <row r="370" s="2" customFormat="1">
      <c r="A370" s="39"/>
      <c r="B370" s="45"/>
      <c r="C370" s="315" t="s">
        <v>362</v>
      </c>
      <c r="D370" s="315" t="s">
        <v>363</v>
      </c>
      <c r="E370" s="18" t="s">
        <v>280</v>
      </c>
      <c r="F370" s="316">
        <v>23.876000000000001</v>
      </c>
      <c r="G370" s="39"/>
      <c r="H370" s="45"/>
    </row>
    <row r="371" s="2" customFormat="1">
      <c r="A371" s="39"/>
      <c r="B371" s="45"/>
      <c r="C371" s="315" t="s">
        <v>352</v>
      </c>
      <c r="D371" s="315" t="s">
        <v>353</v>
      </c>
      <c r="E371" s="18" t="s">
        <v>280</v>
      </c>
      <c r="F371" s="316">
        <v>23.876000000000001</v>
      </c>
      <c r="G371" s="39"/>
      <c r="H371" s="45"/>
    </row>
    <row r="372" s="2" customFormat="1">
      <c r="A372" s="39"/>
      <c r="B372" s="45"/>
      <c r="C372" s="315" t="s">
        <v>357</v>
      </c>
      <c r="D372" s="315" t="s">
        <v>358</v>
      </c>
      <c r="E372" s="18" t="s">
        <v>280</v>
      </c>
      <c r="F372" s="316">
        <v>55.710000000000001</v>
      </c>
      <c r="G372" s="39"/>
      <c r="H372" s="45"/>
    </row>
    <row r="373" s="2" customFormat="1">
      <c r="A373" s="39"/>
      <c r="B373" s="45"/>
      <c r="C373" s="315" t="s">
        <v>387</v>
      </c>
      <c r="D373" s="315" t="s">
        <v>388</v>
      </c>
      <c r="E373" s="18" t="s">
        <v>280</v>
      </c>
      <c r="F373" s="316">
        <v>23.876000000000001</v>
      </c>
      <c r="G373" s="39"/>
      <c r="H373" s="45"/>
    </row>
    <row r="374" s="2" customFormat="1">
      <c r="A374" s="39"/>
      <c r="B374" s="45"/>
      <c r="C374" s="315" t="s">
        <v>392</v>
      </c>
      <c r="D374" s="315" t="s">
        <v>393</v>
      </c>
      <c r="E374" s="18" t="s">
        <v>280</v>
      </c>
      <c r="F374" s="316">
        <v>55.710000000000001</v>
      </c>
      <c r="G374" s="39"/>
      <c r="H374" s="45"/>
    </row>
    <row r="375" s="2" customFormat="1">
      <c r="A375" s="39"/>
      <c r="B375" s="45"/>
      <c r="C375" s="315" t="s">
        <v>397</v>
      </c>
      <c r="D375" s="315" t="s">
        <v>398</v>
      </c>
      <c r="E375" s="18" t="s">
        <v>280</v>
      </c>
      <c r="F375" s="316">
        <v>55.710000000000001</v>
      </c>
      <c r="G375" s="39"/>
      <c r="H375" s="45"/>
    </row>
    <row r="376" s="2" customFormat="1" ht="16.8" customHeight="1">
      <c r="A376" s="39"/>
      <c r="B376" s="45"/>
      <c r="C376" s="315" t="s">
        <v>402</v>
      </c>
      <c r="D376" s="315" t="s">
        <v>403</v>
      </c>
      <c r="E376" s="18" t="s">
        <v>280</v>
      </c>
      <c r="F376" s="316">
        <v>47.752000000000002</v>
      </c>
      <c r="G376" s="39"/>
      <c r="H376" s="45"/>
    </row>
    <row r="377" s="2" customFormat="1" ht="16.8" customHeight="1">
      <c r="A377" s="39"/>
      <c r="B377" s="45"/>
      <c r="C377" s="315" t="s">
        <v>408</v>
      </c>
      <c r="D377" s="315" t="s">
        <v>409</v>
      </c>
      <c r="E377" s="18" t="s">
        <v>280</v>
      </c>
      <c r="F377" s="316">
        <v>111.42</v>
      </c>
      <c r="G377" s="39"/>
      <c r="H377" s="45"/>
    </row>
    <row r="378" s="2" customFormat="1">
      <c r="A378" s="39"/>
      <c r="B378" s="45"/>
      <c r="C378" s="315" t="s">
        <v>418</v>
      </c>
      <c r="D378" s="315" t="s">
        <v>419</v>
      </c>
      <c r="E378" s="18" t="s">
        <v>420</v>
      </c>
      <c r="F378" s="316">
        <v>143.255</v>
      </c>
      <c r="G378" s="39"/>
      <c r="H378" s="45"/>
    </row>
    <row r="379" s="2" customFormat="1" ht="16.8" customHeight="1">
      <c r="A379" s="39"/>
      <c r="B379" s="45"/>
      <c r="C379" s="315" t="s">
        <v>413</v>
      </c>
      <c r="D379" s="315" t="s">
        <v>414</v>
      </c>
      <c r="E379" s="18" t="s">
        <v>280</v>
      </c>
      <c r="F379" s="316">
        <v>79.585999999999999</v>
      </c>
      <c r="G379" s="39"/>
      <c r="H379" s="45"/>
    </row>
    <row r="380" s="2" customFormat="1" ht="16.8" customHeight="1">
      <c r="A380" s="39"/>
      <c r="B380" s="45"/>
      <c r="C380" s="311" t="s">
        <v>144</v>
      </c>
      <c r="D380" s="312" t="s">
        <v>145</v>
      </c>
      <c r="E380" s="313" t="s">
        <v>1</v>
      </c>
      <c r="F380" s="314">
        <v>32.402999999999999</v>
      </c>
      <c r="G380" s="39"/>
      <c r="H380" s="45"/>
    </row>
    <row r="381" s="2" customFormat="1" ht="16.8" customHeight="1">
      <c r="A381" s="39"/>
      <c r="B381" s="45"/>
      <c r="C381" s="315" t="s">
        <v>1</v>
      </c>
      <c r="D381" s="315" t="s">
        <v>200</v>
      </c>
      <c r="E381" s="18" t="s">
        <v>1</v>
      </c>
      <c r="F381" s="316">
        <v>0</v>
      </c>
      <c r="G381" s="39"/>
      <c r="H381" s="45"/>
    </row>
    <row r="382" s="2" customFormat="1" ht="16.8" customHeight="1">
      <c r="A382" s="39"/>
      <c r="B382" s="45"/>
      <c r="C382" s="315" t="s">
        <v>1</v>
      </c>
      <c r="D382" s="315" t="s">
        <v>365</v>
      </c>
      <c r="E382" s="18" t="s">
        <v>1</v>
      </c>
      <c r="F382" s="316">
        <v>0</v>
      </c>
      <c r="G382" s="39"/>
      <c r="H382" s="45"/>
    </row>
    <row r="383" s="2" customFormat="1" ht="16.8" customHeight="1">
      <c r="A383" s="39"/>
      <c r="B383" s="45"/>
      <c r="C383" s="315" t="s">
        <v>1</v>
      </c>
      <c r="D383" s="315" t="s">
        <v>366</v>
      </c>
      <c r="E383" s="18" t="s">
        <v>1</v>
      </c>
      <c r="F383" s="316">
        <v>0</v>
      </c>
      <c r="G383" s="39"/>
      <c r="H383" s="45"/>
    </row>
    <row r="384" s="2" customFormat="1" ht="16.8" customHeight="1">
      <c r="A384" s="39"/>
      <c r="B384" s="45"/>
      <c r="C384" s="315" t="s">
        <v>1</v>
      </c>
      <c r="D384" s="315" t="s">
        <v>1173</v>
      </c>
      <c r="E384" s="18" t="s">
        <v>1</v>
      </c>
      <c r="F384" s="316">
        <v>5.25</v>
      </c>
      <c r="G384" s="39"/>
      <c r="H384" s="45"/>
    </row>
    <row r="385" s="2" customFormat="1" ht="16.8" customHeight="1">
      <c r="A385" s="39"/>
      <c r="B385" s="45"/>
      <c r="C385" s="315" t="s">
        <v>1</v>
      </c>
      <c r="D385" s="315" t="s">
        <v>372</v>
      </c>
      <c r="E385" s="18" t="s">
        <v>1</v>
      </c>
      <c r="F385" s="316">
        <v>0</v>
      </c>
      <c r="G385" s="39"/>
      <c r="H385" s="45"/>
    </row>
    <row r="386" s="2" customFormat="1" ht="16.8" customHeight="1">
      <c r="A386" s="39"/>
      <c r="B386" s="45"/>
      <c r="C386" s="315" t="s">
        <v>1</v>
      </c>
      <c r="D386" s="315" t="s">
        <v>1174</v>
      </c>
      <c r="E386" s="18" t="s">
        <v>1</v>
      </c>
      <c r="F386" s="316">
        <v>18.585000000000001</v>
      </c>
      <c r="G386" s="39"/>
      <c r="H386" s="45"/>
    </row>
    <row r="387" s="2" customFormat="1" ht="16.8" customHeight="1">
      <c r="A387" s="39"/>
      <c r="B387" s="45"/>
      <c r="C387" s="315" t="s">
        <v>1</v>
      </c>
      <c r="D387" s="315" t="s">
        <v>1175</v>
      </c>
      <c r="E387" s="18" t="s">
        <v>1</v>
      </c>
      <c r="F387" s="316">
        <v>7.4880000000000004</v>
      </c>
      <c r="G387" s="39"/>
      <c r="H387" s="45"/>
    </row>
    <row r="388" s="2" customFormat="1" ht="16.8" customHeight="1">
      <c r="A388" s="39"/>
      <c r="B388" s="45"/>
      <c r="C388" s="315" t="s">
        <v>1</v>
      </c>
      <c r="D388" s="315" t="s">
        <v>1176</v>
      </c>
      <c r="E388" s="18" t="s">
        <v>1</v>
      </c>
      <c r="F388" s="316">
        <v>1.0800000000000001</v>
      </c>
      <c r="G388" s="39"/>
      <c r="H388" s="45"/>
    </row>
    <row r="389" s="2" customFormat="1" ht="16.8" customHeight="1">
      <c r="A389" s="39"/>
      <c r="B389" s="45"/>
      <c r="C389" s="315" t="s">
        <v>144</v>
      </c>
      <c r="D389" s="315" t="s">
        <v>145</v>
      </c>
      <c r="E389" s="18" t="s">
        <v>1</v>
      </c>
      <c r="F389" s="316">
        <v>32.402999999999999</v>
      </c>
      <c r="G389" s="39"/>
      <c r="H389" s="45"/>
    </row>
    <row r="390" s="2" customFormat="1" ht="16.8" customHeight="1">
      <c r="A390" s="39"/>
      <c r="B390" s="45"/>
      <c r="C390" s="317" t="s">
        <v>1586</v>
      </c>
      <c r="D390" s="39"/>
      <c r="E390" s="39"/>
      <c r="F390" s="39"/>
      <c r="G390" s="39"/>
      <c r="H390" s="45"/>
    </row>
    <row r="391" s="2" customFormat="1">
      <c r="A391" s="39"/>
      <c r="B391" s="45"/>
      <c r="C391" s="315" t="s">
        <v>362</v>
      </c>
      <c r="D391" s="315" t="s">
        <v>363</v>
      </c>
      <c r="E391" s="18" t="s">
        <v>280</v>
      </c>
      <c r="F391" s="316">
        <v>23.876000000000001</v>
      </c>
      <c r="G391" s="39"/>
      <c r="H391" s="45"/>
    </row>
    <row r="392" s="2" customFormat="1" ht="16.8" customHeight="1">
      <c r="A392" s="39"/>
      <c r="B392" s="45"/>
      <c r="C392" s="315" t="s">
        <v>425</v>
      </c>
      <c r="D392" s="315" t="s">
        <v>426</v>
      </c>
      <c r="E392" s="18" t="s">
        <v>427</v>
      </c>
      <c r="F392" s="316">
        <v>143.84299999999999</v>
      </c>
      <c r="G392" s="39"/>
      <c r="H392" s="45"/>
    </row>
    <row r="393" s="2" customFormat="1" ht="16.8" customHeight="1">
      <c r="A393" s="39"/>
      <c r="B393" s="45"/>
      <c r="C393" s="311" t="s">
        <v>151</v>
      </c>
      <c r="D393" s="312" t="s">
        <v>1</v>
      </c>
      <c r="E393" s="313" t="s">
        <v>1</v>
      </c>
      <c r="F393" s="314">
        <v>106.02500000000001</v>
      </c>
      <c r="G393" s="39"/>
      <c r="H393" s="45"/>
    </row>
    <row r="394" s="2" customFormat="1" ht="16.8" customHeight="1">
      <c r="A394" s="39"/>
      <c r="B394" s="45"/>
      <c r="C394" s="315" t="s">
        <v>1</v>
      </c>
      <c r="D394" s="315" t="s">
        <v>200</v>
      </c>
      <c r="E394" s="18" t="s">
        <v>1</v>
      </c>
      <c r="F394" s="316">
        <v>0</v>
      </c>
      <c r="G394" s="39"/>
      <c r="H394" s="45"/>
    </row>
    <row r="395" s="2" customFormat="1" ht="16.8" customHeight="1">
      <c r="A395" s="39"/>
      <c r="B395" s="45"/>
      <c r="C395" s="315" t="s">
        <v>1</v>
      </c>
      <c r="D395" s="315" t="s">
        <v>311</v>
      </c>
      <c r="E395" s="18" t="s">
        <v>1</v>
      </c>
      <c r="F395" s="316">
        <v>0</v>
      </c>
      <c r="G395" s="39"/>
      <c r="H395" s="45"/>
    </row>
    <row r="396" s="2" customFormat="1" ht="16.8" customHeight="1">
      <c r="A396" s="39"/>
      <c r="B396" s="45"/>
      <c r="C396" s="315" t="s">
        <v>1</v>
      </c>
      <c r="D396" s="315" t="s">
        <v>1158</v>
      </c>
      <c r="E396" s="18" t="s">
        <v>1</v>
      </c>
      <c r="F396" s="316">
        <v>52.020000000000003</v>
      </c>
      <c r="G396" s="39"/>
      <c r="H396" s="45"/>
    </row>
    <row r="397" s="2" customFormat="1" ht="16.8" customHeight="1">
      <c r="A397" s="39"/>
      <c r="B397" s="45"/>
      <c r="C397" s="315" t="s">
        <v>1</v>
      </c>
      <c r="D397" s="315" t="s">
        <v>1159</v>
      </c>
      <c r="E397" s="18" t="s">
        <v>1</v>
      </c>
      <c r="F397" s="316">
        <v>16.719999999999999</v>
      </c>
      <c r="G397" s="39"/>
      <c r="H397" s="45"/>
    </row>
    <row r="398" s="2" customFormat="1" ht="16.8" customHeight="1">
      <c r="A398" s="39"/>
      <c r="B398" s="45"/>
      <c r="C398" s="315" t="s">
        <v>1</v>
      </c>
      <c r="D398" s="315" t="s">
        <v>1160</v>
      </c>
      <c r="E398" s="18" t="s">
        <v>1</v>
      </c>
      <c r="F398" s="316">
        <v>65.025000000000006</v>
      </c>
      <c r="G398" s="39"/>
      <c r="H398" s="45"/>
    </row>
    <row r="399" s="2" customFormat="1" ht="16.8" customHeight="1">
      <c r="A399" s="39"/>
      <c r="B399" s="45"/>
      <c r="C399" s="315" t="s">
        <v>1</v>
      </c>
      <c r="D399" s="315" t="s">
        <v>1161</v>
      </c>
      <c r="E399" s="18" t="s">
        <v>1</v>
      </c>
      <c r="F399" s="316">
        <v>-2.9900000000000002</v>
      </c>
      <c r="G399" s="39"/>
      <c r="H399" s="45"/>
    </row>
    <row r="400" s="2" customFormat="1" ht="16.8" customHeight="1">
      <c r="A400" s="39"/>
      <c r="B400" s="45"/>
      <c r="C400" s="315" t="s">
        <v>1</v>
      </c>
      <c r="D400" s="315" t="s">
        <v>1162</v>
      </c>
      <c r="E400" s="18" t="s">
        <v>1</v>
      </c>
      <c r="F400" s="316">
        <v>-9.4499999999999993</v>
      </c>
      <c r="G400" s="39"/>
      <c r="H400" s="45"/>
    </row>
    <row r="401" s="2" customFormat="1" ht="16.8" customHeight="1">
      <c r="A401" s="39"/>
      <c r="B401" s="45"/>
      <c r="C401" s="315" t="s">
        <v>1</v>
      </c>
      <c r="D401" s="315" t="s">
        <v>1163</v>
      </c>
      <c r="E401" s="18" t="s">
        <v>1</v>
      </c>
      <c r="F401" s="316">
        <v>-15.300000000000001</v>
      </c>
      <c r="G401" s="39"/>
      <c r="H401" s="45"/>
    </row>
    <row r="402" s="2" customFormat="1" ht="16.8" customHeight="1">
      <c r="A402" s="39"/>
      <c r="B402" s="45"/>
      <c r="C402" s="315" t="s">
        <v>151</v>
      </c>
      <c r="D402" s="315" t="s">
        <v>145</v>
      </c>
      <c r="E402" s="18" t="s">
        <v>1</v>
      </c>
      <c r="F402" s="316">
        <v>106.02500000000001</v>
      </c>
      <c r="G402" s="39"/>
      <c r="H402" s="45"/>
    </row>
    <row r="403" s="2" customFormat="1" ht="16.8" customHeight="1">
      <c r="A403" s="39"/>
      <c r="B403" s="45"/>
      <c r="C403" s="317" t="s">
        <v>1586</v>
      </c>
      <c r="D403" s="39"/>
      <c r="E403" s="39"/>
      <c r="F403" s="39"/>
      <c r="G403" s="39"/>
      <c r="H403" s="45"/>
    </row>
    <row r="404" s="2" customFormat="1">
      <c r="A404" s="39"/>
      <c r="B404" s="45"/>
      <c r="C404" s="315" t="s">
        <v>1156</v>
      </c>
      <c r="D404" s="315" t="s">
        <v>1157</v>
      </c>
      <c r="E404" s="18" t="s">
        <v>280</v>
      </c>
      <c r="F404" s="316">
        <v>31.808</v>
      </c>
      <c r="G404" s="39"/>
      <c r="H404" s="45"/>
    </row>
    <row r="405" s="2" customFormat="1">
      <c r="A405" s="39"/>
      <c r="B405" s="45"/>
      <c r="C405" s="315" t="s">
        <v>1164</v>
      </c>
      <c r="D405" s="315" t="s">
        <v>1165</v>
      </c>
      <c r="E405" s="18" t="s">
        <v>280</v>
      </c>
      <c r="F405" s="316">
        <v>74.218000000000004</v>
      </c>
      <c r="G405" s="39"/>
      <c r="H405" s="45"/>
    </row>
    <row r="406" s="2" customFormat="1" ht="16.8" customHeight="1">
      <c r="A406" s="39"/>
      <c r="B406" s="45"/>
      <c r="C406" s="315" t="s">
        <v>425</v>
      </c>
      <c r="D406" s="315" t="s">
        <v>426</v>
      </c>
      <c r="E406" s="18" t="s">
        <v>427</v>
      </c>
      <c r="F406" s="316">
        <v>143.84299999999999</v>
      </c>
      <c r="G406" s="39"/>
      <c r="H406" s="45"/>
    </row>
    <row r="407" s="2" customFormat="1" ht="16.8" customHeight="1">
      <c r="A407" s="39"/>
      <c r="B407" s="45"/>
      <c r="C407" s="311" t="s">
        <v>1096</v>
      </c>
      <c r="D407" s="312" t="s">
        <v>1</v>
      </c>
      <c r="E407" s="313" t="s">
        <v>1</v>
      </c>
      <c r="F407" s="314">
        <v>70.221000000000004</v>
      </c>
      <c r="G407" s="39"/>
      <c r="H407" s="45"/>
    </row>
    <row r="408" s="2" customFormat="1" ht="16.8" customHeight="1">
      <c r="A408" s="39"/>
      <c r="B408" s="45"/>
      <c r="C408" s="315" t="s">
        <v>1</v>
      </c>
      <c r="D408" s="315" t="s">
        <v>200</v>
      </c>
      <c r="E408" s="18" t="s">
        <v>1</v>
      </c>
      <c r="F408" s="316">
        <v>0</v>
      </c>
      <c r="G408" s="39"/>
      <c r="H408" s="45"/>
    </row>
    <row r="409" s="2" customFormat="1" ht="16.8" customHeight="1">
      <c r="A409" s="39"/>
      <c r="B409" s="45"/>
      <c r="C409" s="315" t="s">
        <v>1</v>
      </c>
      <c r="D409" s="315" t="s">
        <v>1148</v>
      </c>
      <c r="E409" s="18" t="s">
        <v>1</v>
      </c>
      <c r="F409" s="316">
        <v>89.25</v>
      </c>
      <c r="G409" s="39"/>
      <c r="H409" s="45"/>
    </row>
    <row r="410" s="2" customFormat="1" ht="16.8" customHeight="1">
      <c r="A410" s="39"/>
      <c r="B410" s="45"/>
      <c r="C410" s="315" t="s">
        <v>1</v>
      </c>
      <c r="D410" s="315" t="s">
        <v>1149</v>
      </c>
      <c r="E410" s="18" t="s">
        <v>1</v>
      </c>
      <c r="F410" s="316">
        <v>-1.4850000000000001</v>
      </c>
      <c r="G410" s="39"/>
      <c r="H410" s="45"/>
    </row>
    <row r="411" s="2" customFormat="1" ht="16.8" customHeight="1">
      <c r="A411" s="39"/>
      <c r="B411" s="45"/>
      <c r="C411" s="315" t="s">
        <v>1</v>
      </c>
      <c r="D411" s="315" t="s">
        <v>1150</v>
      </c>
      <c r="E411" s="18" t="s">
        <v>1</v>
      </c>
      <c r="F411" s="316">
        <v>-9.8640000000000008</v>
      </c>
      <c r="G411" s="39"/>
      <c r="H411" s="45"/>
    </row>
    <row r="412" s="2" customFormat="1" ht="16.8" customHeight="1">
      <c r="A412" s="39"/>
      <c r="B412" s="45"/>
      <c r="C412" s="315" t="s">
        <v>1</v>
      </c>
      <c r="D412" s="315" t="s">
        <v>1151</v>
      </c>
      <c r="E412" s="18" t="s">
        <v>1</v>
      </c>
      <c r="F412" s="316">
        <v>-7.5599999999999996</v>
      </c>
      <c r="G412" s="39"/>
      <c r="H412" s="45"/>
    </row>
    <row r="413" s="2" customFormat="1" ht="16.8" customHeight="1">
      <c r="A413" s="39"/>
      <c r="B413" s="45"/>
      <c r="C413" s="315" t="s">
        <v>1</v>
      </c>
      <c r="D413" s="315" t="s">
        <v>1152</v>
      </c>
      <c r="E413" s="18" t="s">
        <v>1</v>
      </c>
      <c r="F413" s="316">
        <v>-0.12</v>
      </c>
      <c r="G413" s="39"/>
      <c r="H413" s="45"/>
    </row>
    <row r="414" s="2" customFormat="1" ht="16.8" customHeight="1">
      <c r="A414" s="39"/>
      <c r="B414" s="45"/>
      <c r="C414" s="315" t="s">
        <v>1096</v>
      </c>
      <c r="D414" s="315" t="s">
        <v>145</v>
      </c>
      <c r="E414" s="18" t="s">
        <v>1</v>
      </c>
      <c r="F414" s="316">
        <v>70.221000000000004</v>
      </c>
      <c r="G414" s="39"/>
      <c r="H414" s="45"/>
    </row>
    <row r="415" s="2" customFormat="1" ht="16.8" customHeight="1">
      <c r="A415" s="39"/>
      <c r="B415" s="45"/>
      <c r="C415" s="317" t="s">
        <v>1586</v>
      </c>
      <c r="D415" s="39"/>
      <c r="E415" s="39"/>
      <c r="F415" s="39"/>
      <c r="G415" s="39"/>
      <c r="H415" s="45"/>
    </row>
    <row r="416" s="2" customFormat="1">
      <c r="A416" s="39"/>
      <c r="B416" s="45"/>
      <c r="C416" s="315" t="s">
        <v>296</v>
      </c>
      <c r="D416" s="315" t="s">
        <v>297</v>
      </c>
      <c r="E416" s="18" t="s">
        <v>280</v>
      </c>
      <c r="F416" s="316">
        <v>21.065999999999999</v>
      </c>
      <c r="G416" s="39"/>
      <c r="H416" s="45"/>
    </row>
    <row r="417" s="2" customFormat="1">
      <c r="A417" s="39"/>
      <c r="B417" s="45"/>
      <c r="C417" s="315" t="s">
        <v>303</v>
      </c>
      <c r="D417" s="315" t="s">
        <v>304</v>
      </c>
      <c r="E417" s="18" t="s">
        <v>280</v>
      </c>
      <c r="F417" s="316">
        <v>49.155000000000001</v>
      </c>
      <c r="G417" s="39"/>
      <c r="H417" s="45"/>
    </row>
    <row r="418" s="2" customFormat="1" ht="16.8" customHeight="1">
      <c r="A418" s="39"/>
      <c r="B418" s="45"/>
      <c r="C418" s="315" t="s">
        <v>425</v>
      </c>
      <c r="D418" s="315" t="s">
        <v>426</v>
      </c>
      <c r="E418" s="18" t="s">
        <v>427</v>
      </c>
      <c r="F418" s="316">
        <v>143.84299999999999</v>
      </c>
      <c r="G418" s="39"/>
      <c r="H418" s="45"/>
    </row>
    <row r="419" s="2" customFormat="1" ht="26.4" customHeight="1">
      <c r="A419" s="39"/>
      <c r="B419" s="45"/>
      <c r="C419" s="310" t="s">
        <v>1590</v>
      </c>
      <c r="D419" s="310" t="s">
        <v>95</v>
      </c>
      <c r="E419" s="39"/>
      <c r="F419" s="39"/>
      <c r="G419" s="39"/>
      <c r="H419" s="45"/>
    </row>
    <row r="420" s="2" customFormat="1" ht="16.8" customHeight="1">
      <c r="A420" s="39"/>
      <c r="B420" s="45"/>
      <c r="C420" s="311" t="s">
        <v>1591</v>
      </c>
      <c r="D420" s="312" t="s">
        <v>1</v>
      </c>
      <c r="E420" s="313" t="s">
        <v>1</v>
      </c>
      <c r="F420" s="314">
        <v>25</v>
      </c>
      <c r="G420" s="39"/>
      <c r="H420" s="45"/>
    </row>
    <row r="421" s="2" customFormat="1">
      <c r="A421" s="39"/>
      <c r="B421" s="45"/>
      <c r="C421" s="315" t="s">
        <v>1</v>
      </c>
      <c r="D421" s="315" t="s">
        <v>1592</v>
      </c>
      <c r="E421" s="18" t="s">
        <v>1</v>
      </c>
      <c r="F421" s="316">
        <v>0</v>
      </c>
      <c r="G421" s="39"/>
      <c r="H421" s="45"/>
    </row>
    <row r="422" s="2" customFormat="1" ht="16.8" customHeight="1">
      <c r="A422" s="39"/>
      <c r="B422" s="45"/>
      <c r="C422" s="315" t="s">
        <v>1</v>
      </c>
      <c r="D422" s="315" t="s">
        <v>1593</v>
      </c>
      <c r="E422" s="18" t="s">
        <v>1</v>
      </c>
      <c r="F422" s="316">
        <v>25</v>
      </c>
      <c r="G422" s="39"/>
      <c r="H422" s="45"/>
    </row>
    <row r="423" s="2" customFormat="1" ht="16.8" customHeight="1">
      <c r="A423" s="39"/>
      <c r="B423" s="45"/>
      <c r="C423" s="315" t="s">
        <v>1591</v>
      </c>
      <c r="D423" s="315" t="s">
        <v>145</v>
      </c>
      <c r="E423" s="18" t="s">
        <v>1</v>
      </c>
      <c r="F423" s="316">
        <v>25</v>
      </c>
      <c r="G423" s="39"/>
      <c r="H423" s="45"/>
    </row>
    <row r="424" s="2" customFormat="1" ht="16.8" customHeight="1">
      <c r="A424" s="39"/>
      <c r="B424" s="45"/>
      <c r="C424" s="311" t="s">
        <v>121</v>
      </c>
      <c r="D424" s="312" t="s">
        <v>1</v>
      </c>
      <c r="E424" s="313" t="s">
        <v>1</v>
      </c>
      <c r="F424" s="314">
        <v>110</v>
      </c>
      <c r="G424" s="39"/>
      <c r="H424" s="45"/>
    </row>
    <row r="425" s="2" customFormat="1" ht="16.8" customHeight="1">
      <c r="A425" s="39"/>
      <c r="B425" s="45"/>
      <c r="C425" s="315" t="s">
        <v>1</v>
      </c>
      <c r="D425" s="315" t="s">
        <v>1594</v>
      </c>
      <c r="E425" s="18" t="s">
        <v>1</v>
      </c>
      <c r="F425" s="316">
        <v>0</v>
      </c>
      <c r="G425" s="39"/>
      <c r="H425" s="45"/>
    </row>
    <row r="426" s="2" customFormat="1" ht="16.8" customHeight="1">
      <c r="A426" s="39"/>
      <c r="B426" s="45"/>
      <c r="C426" s="315" t="s">
        <v>1</v>
      </c>
      <c r="D426" s="315" t="s">
        <v>1595</v>
      </c>
      <c r="E426" s="18" t="s">
        <v>1</v>
      </c>
      <c r="F426" s="316">
        <v>110</v>
      </c>
      <c r="G426" s="39"/>
      <c r="H426" s="45"/>
    </row>
    <row r="427" s="2" customFormat="1" ht="16.8" customHeight="1">
      <c r="A427" s="39"/>
      <c r="B427" s="45"/>
      <c r="C427" s="315" t="s">
        <v>121</v>
      </c>
      <c r="D427" s="315" t="s">
        <v>145</v>
      </c>
      <c r="E427" s="18" t="s">
        <v>1</v>
      </c>
      <c r="F427" s="316">
        <v>110</v>
      </c>
      <c r="G427" s="39"/>
      <c r="H427" s="45"/>
    </row>
    <row r="428" s="2" customFormat="1" ht="16.8" customHeight="1">
      <c r="A428" s="39"/>
      <c r="B428" s="45"/>
      <c r="C428" s="311" t="s">
        <v>124</v>
      </c>
      <c r="D428" s="312" t="s">
        <v>1</v>
      </c>
      <c r="E428" s="313" t="s">
        <v>1</v>
      </c>
      <c r="F428" s="314">
        <v>160</v>
      </c>
      <c r="G428" s="39"/>
      <c r="H428" s="45"/>
    </row>
    <row r="429" s="2" customFormat="1" ht="16.8" customHeight="1">
      <c r="A429" s="39"/>
      <c r="B429" s="45"/>
      <c r="C429" s="315" t="s">
        <v>1</v>
      </c>
      <c r="D429" s="315" t="s">
        <v>1393</v>
      </c>
      <c r="E429" s="18" t="s">
        <v>1</v>
      </c>
      <c r="F429" s="316">
        <v>0</v>
      </c>
      <c r="G429" s="39"/>
      <c r="H429" s="45"/>
    </row>
    <row r="430" s="2" customFormat="1" ht="16.8" customHeight="1">
      <c r="A430" s="39"/>
      <c r="B430" s="45"/>
      <c r="C430" s="315" t="s">
        <v>1</v>
      </c>
      <c r="D430" s="315" t="s">
        <v>1402</v>
      </c>
      <c r="E430" s="18" t="s">
        <v>1</v>
      </c>
      <c r="F430" s="316">
        <v>160</v>
      </c>
      <c r="G430" s="39"/>
      <c r="H430" s="45"/>
    </row>
    <row r="431" s="2" customFormat="1" ht="16.8" customHeight="1">
      <c r="A431" s="39"/>
      <c r="B431" s="45"/>
      <c r="C431" s="315" t="s">
        <v>124</v>
      </c>
      <c r="D431" s="315" t="s">
        <v>145</v>
      </c>
      <c r="E431" s="18" t="s">
        <v>1</v>
      </c>
      <c r="F431" s="316">
        <v>160</v>
      </c>
      <c r="G431" s="39"/>
      <c r="H431" s="45"/>
    </row>
    <row r="432" s="2" customFormat="1" ht="16.8" customHeight="1">
      <c r="A432" s="39"/>
      <c r="B432" s="45"/>
      <c r="C432" s="317" t="s">
        <v>1586</v>
      </c>
      <c r="D432" s="39"/>
      <c r="E432" s="39"/>
      <c r="F432" s="39"/>
      <c r="G432" s="39"/>
      <c r="H432" s="45"/>
    </row>
    <row r="433" s="2" customFormat="1" ht="16.8" customHeight="1">
      <c r="A433" s="39"/>
      <c r="B433" s="45"/>
      <c r="C433" s="315" t="s">
        <v>1399</v>
      </c>
      <c r="D433" s="315" t="s">
        <v>1400</v>
      </c>
      <c r="E433" s="18" t="s">
        <v>213</v>
      </c>
      <c r="F433" s="316">
        <v>160</v>
      </c>
      <c r="G433" s="39"/>
      <c r="H433" s="45"/>
    </row>
    <row r="434" s="2" customFormat="1" ht="16.8" customHeight="1">
      <c r="A434" s="39"/>
      <c r="B434" s="45"/>
      <c r="C434" s="315" t="s">
        <v>1403</v>
      </c>
      <c r="D434" s="315" t="s">
        <v>1404</v>
      </c>
      <c r="E434" s="18" t="s">
        <v>213</v>
      </c>
      <c r="F434" s="316">
        <v>162.40000000000001</v>
      </c>
      <c r="G434" s="39"/>
      <c r="H434" s="45"/>
    </row>
    <row r="435" s="2" customFormat="1" ht="7.44" customHeight="1">
      <c r="A435" s="39"/>
      <c r="B435" s="181"/>
      <c r="C435" s="182"/>
      <c r="D435" s="182"/>
      <c r="E435" s="182"/>
      <c r="F435" s="182"/>
      <c r="G435" s="182"/>
      <c r="H435" s="45"/>
    </row>
    <row r="436" s="2" customFormat="1">
      <c r="A436" s="39"/>
      <c r="B436" s="39"/>
      <c r="C436" s="39"/>
      <c r="D436" s="39"/>
      <c r="E436" s="39"/>
      <c r="F436" s="39"/>
      <c r="G436" s="39"/>
      <c r="H436" s="39"/>
    </row>
  </sheetData>
  <sheetProtection sheet="1" formatColumns="0" formatRows="0" objects="1" scenarios="1" spinCount="100000" saltValue="J99GH5h4OF68YefRrFOLXO0jH+8m7Rc4JmneQFhIUTtVXbu6aG07By53NCy2JeVR2CqDEYCVkoRssAiK7Vt6aQ==" hashValue="Ir8X3lE6QXDIwnSPL4V77Yne/HN9T7iml/qjByPLjnp1OS3e+vZXToPmfIdpghkxB/hrn1yrLJiYfqW8sogEX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2024-07-03T12:15:41Z</dcterms:created>
  <dcterms:modified xsi:type="dcterms:W3CDTF">2024-07-03T12:16:11Z</dcterms:modified>
</cp:coreProperties>
</file>