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avykresy\akce2024\Bytovka Kerhartice\Rozpočet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Pol'!$A$1:$U$446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76" i="1" l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I62" i="1" s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39" i="1"/>
  <c r="F39" i="1"/>
  <c r="G436" i="12"/>
  <c r="AC436" i="12"/>
  <c r="AD436" i="12"/>
  <c r="BA364" i="12"/>
  <c r="BA362" i="12"/>
  <c r="BA357" i="12"/>
  <c r="BA355" i="12"/>
  <c r="BA353" i="12"/>
  <c r="BA347" i="12"/>
  <c r="BA345" i="12"/>
  <c r="BA343" i="12"/>
  <c r="BA341" i="12"/>
  <c r="BA339" i="12"/>
  <c r="BA337" i="12"/>
  <c r="BA335" i="12"/>
  <c r="BA333" i="12"/>
  <c r="BA331" i="12"/>
  <c r="BA329" i="12"/>
  <c r="BA327" i="12"/>
  <c r="BA325" i="12"/>
  <c r="BA323" i="12"/>
  <c r="BA321" i="12"/>
  <c r="BA319" i="12"/>
  <c r="BA317" i="12"/>
  <c r="BA315" i="12"/>
  <c r="BA203" i="12"/>
  <c r="BA96" i="12"/>
  <c r="BA90" i="12"/>
  <c r="BA62" i="12"/>
  <c r="BA51" i="12"/>
  <c r="BA10" i="12"/>
  <c r="F9" i="12"/>
  <c r="G9" i="12" s="1"/>
  <c r="I9" i="12"/>
  <c r="K9" i="12"/>
  <c r="K8" i="12" s="1"/>
  <c r="O9" i="12"/>
  <c r="Q9" i="12"/>
  <c r="Q8" i="12" s="1"/>
  <c r="U9" i="12"/>
  <c r="F14" i="12"/>
  <c r="G14" i="12" s="1"/>
  <c r="M14" i="12" s="1"/>
  <c r="I14" i="12"/>
  <c r="K14" i="12"/>
  <c r="O14" i="12"/>
  <c r="Q14" i="12"/>
  <c r="U14" i="12"/>
  <c r="U8" i="12" s="1"/>
  <c r="F15" i="12"/>
  <c r="G15" i="12"/>
  <c r="I15" i="12"/>
  <c r="I8" i="12" s="1"/>
  <c r="K15" i="12"/>
  <c r="M15" i="12"/>
  <c r="O15" i="12"/>
  <c r="O8" i="12" s="1"/>
  <c r="Q15" i="12"/>
  <c r="U15" i="12"/>
  <c r="F16" i="12"/>
  <c r="G16" i="12" s="1"/>
  <c r="M16" i="12" s="1"/>
  <c r="I16" i="12"/>
  <c r="K16" i="12"/>
  <c r="O16" i="12"/>
  <c r="Q16" i="12"/>
  <c r="U16" i="12"/>
  <c r="F18" i="12"/>
  <c r="G18" i="12" s="1"/>
  <c r="M18" i="12" s="1"/>
  <c r="I18" i="12"/>
  <c r="K18" i="12"/>
  <c r="O18" i="12"/>
  <c r="Q18" i="12"/>
  <c r="U18" i="12"/>
  <c r="F19" i="12"/>
  <c r="G19" i="12"/>
  <c r="I19" i="12"/>
  <c r="K19" i="12"/>
  <c r="M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3" i="12"/>
  <c r="G23" i="12" s="1"/>
  <c r="I23" i="12"/>
  <c r="K23" i="12"/>
  <c r="O23" i="12"/>
  <c r="Q23" i="12"/>
  <c r="U23" i="12"/>
  <c r="U22" i="12" s="1"/>
  <c r="F25" i="12"/>
  <c r="G25" i="12"/>
  <c r="I25" i="12"/>
  <c r="I22" i="12" s="1"/>
  <c r="K25" i="12"/>
  <c r="M25" i="12"/>
  <c r="O25" i="12"/>
  <c r="Q25" i="12"/>
  <c r="U25" i="12"/>
  <c r="F27" i="12"/>
  <c r="G27" i="12" s="1"/>
  <c r="M27" i="12" s="1"/>
  <c r="I27" i="12"/>
  <c r="K27" i="12"/>
  <c r="K22" i="12" s="1"/>
  <c r="O27" i="12"/>
  <c r="O22" i="12" s="1"/>
  <c r="Q27" i="12"/>
  <c r="Q22" i="12" s="1"/>
  <c r="U27" i="12"/>
  <c r="F28" i="12"/>
  <c r="G28" i="12" s="1"/>
  <c r="M28" i="12" s="1"/>
  <c r="I28" i="12"/>
  <c r="K28" i="12"/>
  <c r="O28" i="12"/>
  <c r="Q28" i="12"/>
  <c r="U28" i="12"/>
  <c r="F29" i="12"/>
  <c r="G29" i="12"/>
  <c r="I29" i="12"/>
  <c r="K29" i="12"/>
  <c r="M29" i="12"/>
  <c r="O29" i="12"/>
  <c r="Q29" i="12"/>
  <c r="U29" i="12"/>
  <c r="F33" i="12"/>
  <c r="G33" i="12"/>
  <c r="M33" i="12" s="1"/>
  <c r="I33" i="12"/>
  <c r="I32" i="12" s="1"/>
  <c r="K33" i="12"/>
  <c r="O33" i="12"/>
  <c r="O32" i="12" s="1"/>
  <c r="Q33" i="12"/>
  <c r="U33" i="12"/>
  <c r="F36" i="12"/>
  <c r="G36" i="12" s="1"/>
  <c r="I36" i="12"/>
  <c r="K36" i="12"/>
  <c r="K32" i="12" s="1"/>
  <c r="O36" i="12"/>
  <c r="Q36" i="12"/>
  <c r="U36" i="12"/>
  <c r="F38" i="12"/>
  <c r="G38" i="12"/>
  <c r="M38" i="12" s="1"/>
  <c r="I38" i="12"/>
  <c r="K38" i="12"/>
  <c r="O38" i="12"/>
  <c r="Q38" i="12"/>
  <c r="Q32" i="12" s="1"/>
  <c r="U38" i="12"/>
  <c r="U32" i="12" s="1"/>
  <c r="F41" i="12"/>
  <c r="G41" i="12"/>
  <c r="M41" i="12" s="1"/>
  <c r="I41" i="12"/>
  <c r="K41" i="12"/>
  <c r="O41" i="12"/>
  <c r="Q41" i="12"/>
  <c r="U41" i="12"/>
  <c r="F46" i="12"/>
  <c r="G46" i="12" s="1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8" i="12"/>
  <c r="G58" i="12" s="1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3" i="12"/>
  <c r="G63" i="12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70" i="12"/>
  <c r="G70" i="12" s="1"/>
  <c r="I70" i="12"/>
  <c r="K70" i="12"/>
  <c r="K69" i="12" s="1"/>
  <c r="O70" i="12"/>
  <c r="Q70" i="12"/>
  <c r="Q69" i="12" s="1"/>
  <c r="U70" i="12"/>
  <c r="F71" i="12"/>
  <c r="G71" i="12"/>
  <c r="I71" i="12"/>
  <c r="K71" i="12"/>
  <c r="M71" i="12"/>
  <c r="O71" i="12"/>
  <c r="Q71" i="12"/>
  <c r="U71" i="12"/>
  <c r="F73" i="12"/>
  <c r="G73" i="12" s="1"/>
  <c r="M73" i="12" s="1"/>
  <c r="I73" i="12"/>
  <c r="I69" i="12" s="1"/>
  <c r="K73" i="12"/>
  <c r="O73" i="12"/>
  <c r="O69" i="12" s="1"/>
  <c r="Q73" i="12"/>
  <c r="U73" i="12"/>
  <c r="U69" i="12" s="1"/>
  <c r="F75" i="12"/>
  <c r="G75" i="12" s="1"/>
  <c r="M75" i="12" s="1"/>
  <c r="I75" i="12"/>
  <c r="K75" i="12"/>
  <c r="O75" i="12"/>
  <c r="Q75" i="12"/>
  <c r="U75" i="12"/>
  <c r="F77" i="12"/>
  <c r="G77" i="12"/>
  <c r="I77" i="12"/>
  <c r="K77" i="12"/>
  <c r="M77" i="12"/>
  <c r="O77" i="12"/>
  <c r="Q77" i="12"/>
  <c r="U77" i="12"/>
  <c r="F79" i="12"/>
  <c r="G79" i="12" s="1"/>
  <c r="M79" i="12" s="1"/>
  <c r="I79" i="12"/>
  <c r="K79" i="12"/>
  <c r="O79" i="12"/>
  <c r="Q79" i="12"/>
  <c r="U79" i="12"/>
  <c r="F81" i="12"/>
  <c r="G81" i="12" s="1"/>
  <c r="M81" i="12" s="1"/>
  <c r="I81" i="12"/>
  <c r="K81" i="12"/>
  <c r="O81" i="12"/>
  <c r="Q81" i="12"/>
  <c r="U81" i="12"/>
  <c r="F83" i="12"/>
  <c r="G83" i="12"/>
  <c r="I83" i="12"/>
  <c r="K83" i="12"/>
  <c r="M83" i="12"/>
  <c r="O83" i="12"/>
  <c r="Q83" i="12"/>
  <c r="U83" i="12"/>
  <c r="F85" i="12"/>
  <c r="G85" i="12" s="1"/>
  <c r="M85" i="12" s="1"/>
  <c r="I85" i="12"/>
  <c r="K85" i="12"/>
  <c r="O85" i="12"/>
  <c r="Q85" i="12"/>
  <c r="U85" i="12"/>
  <c r="F87" i="12"/>
  <c r="G87" i="12" s="1"/>
  <c r="M87" i="12" s="1"/>
  <c r="I87" i="12"/>
  <c r="K87" i="12"/>
  <c r="O87" i="12"/>
  <c r="Q87" i="12"/>
  <c r="U87" i="12"/>
  <c r="F89" i="12"/>
  <c r="G89" i="12" s="1"/>
  <c r="I89" i="12"/>
  <c r="K89" i="12"/>
  <c r="K88" i="12" s="1"/>
  <c r="O89" i="12"/>
  <c r="Q89" i="12"/>
  <c r="Q88" i="12" s="1"/>
  <c r="U89" i="12"/>
  <c r="F91" i="12"/>
  <c r="G91" i="12" s="1"/>
  <c r="M91" i="12" s="1"/>
  <c r="I91" i="12"/>
  <c r="K91" i="12"/>
  <c r="O91" i="12"/>
  <c r="Q91" i="12"/>
  <c r="U91" i="12"/>
  <c r="U88" i="12" s="1"/>
  <c r="F93" i="12"/>
  <c r="G93" i="12"/>
  <c r="I93" i="12"/>
  <c r="I88" i="12" s="1"/>
  <c r="K93" i="12"/>
  <c r="M93" i="12"/>
  <c r="O93" i="12"/>
  <c r="O88" i="12" s="1"/>
  <c r="Q93" i="12"/>
  <c r="U93" i="12"/>
  <c r="F95" i="12"/>
  <c r="G95" i="12" s="1"/>
  <c r="M95" i="12" s="1"/>
  <c r="I95" i="12"/>
  <c r="K95" i="12"/>
  <c r="O95" i="12"/>
  <c r="Q95" i="12"/>
  <c r="U95" i="12"/>
  <c r="I98" i="12"/>
  <c r="F99" i="12"/>
  <c r="G99" i="12" s="1"/>
  <c r="I99" i="12"/>
  <c r="K99" i="12"/>
  <c r="K98" i="12" s="1"/>
  <c r="O99" i="12"/>
  <c r="O98" i="12" s="1"/>
  <c r="Q99" i="12"/>
  <c r="Q98" i="12" s="1"/>
  <c r="U99" i="12"/>
  <c r="F100" i="12"/>
  <c r="G100" i="12" s="1"/>
  <c r="M100" i="12" s="1"/>
  <c r="I100" i="12"/>
  <c r="K100" i="12"/>
  <c r="O100" i="12"/>
  <c r="Q100" i="12"/>
  <c r="U100" i="12"/>
  <c r="U98" i="12" s="1"/>
  <c r="F102" i="12"/>
  <c r="G102" i="12"/>
  <c r="M102" i="12" s="1"/>
  <c r="I102" i="12"/>
  <c r="K102" i="12"/>
  <c r="O102" i="12"/>
  <c r="Q102" i="12"/>
  <c r="Q101" i="12" s="1"/>
  <c r="U102" i="12"/>
  <c r="U101" i="12" s="1"/>
  <c r="F104" i="12"/>
  <c r="G104" i="12"/>
  <c r="M104" i="12" s="1"/>
  <c r="I104" i="12"/>
  <c r="K104" i="12"/>
  <c r="O104" i="12"/>
  <c r="O101" i="12" s="1"/>
  <c r="Q104" i="12"/>
  <c r="U104" i="12"/>
  <c r="F107" i="12"/>
  <c r="G107" i="12" s="1"/>
  <c r="M107" i="12" s="1"/>
  <c r="I107" i="12"/>
  <c r="I101" i="12" s="1"/>
  <c r="K107" i="12"/>
  <c r="K101" i="12" s="1"/>
  <c r="O107" i="12"/>
  <c r="Q107" i="12"/>
  <c r="U107" i="12"/>
  <c r="F108" i="12"/>
  <c r="G108" i="12"/>
  <c r="M108" i="12" s="1"/>
  <c r="I108" i="12"/>
  <c r="K108" i="12"/>
  <c r="O108" i="12"/>
  <c r="Q108" i="12"/>
  <c r="U108" i="12"/>
  <c r="F110" i="12"/>
  <c r="G110" i="12"/>
  <c r="M110" i="12" s="1"/>
  <c r="I110" i="12"/>
  <c r="K110" i="12"/>
  <c r="O110" i="12"/>
  <c r="Q110" i="12"/>
  <c r="U110" i="12"/>
  <c r="F112" i="12"/>
  <c r="G112" i="12" s="1"/>
  <c r="I112" i="12"/>
  <c r="I111" i="12" s="1"/>
  <c r="K112" i="12"/>
  <c r="O112" i="12"/>
  <c r="O111" i="12" s="1"/>
  <c r="Q112" i="12"/>
  <c r="U112" i="12"/>
  <c r="U111" i="12" s="1"/>
  <c r="F113" i="12"/>
  <c r="G113" i="12" s="1"/>
  <c r="M113" i="12" s="1"/>
  <c r="I113" i="12"/>
  <c r="K113" i="12"/>
  <c r="O113" i="12"/>
  <c r="Q113" i="12"/>
  <c r="Q111" i="12" s="1"/>
  <c r="U113" i="12"/>
  <c r="F114" i="12"/>
  <c r="G114" i="12"/>
  <c r="M114" i="12" s="1"/>
  <c r="I114" i="12"/>
  <c r="K114" i="12"/>
  <c r="K111" i="12" s="1"/>
  <c r="O114" i="12"/>
  <c r="Q114" i="12"/>
  <c r="U114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/>
  <c r="M118" i="12" s="1"/>
  <c r="I118" i="12"/>
  <c r="K118" i="12"/>
  <c r="O118" i="12"/>
  <c r="Q118" i="12"/>
  <c r="U118" i="12"/>
  <c r="F120" i="12"/>
  <c r="G120" i="12" s="1"/>
  <c r="I120" i="12"/>
  <c r="K120" i="12"/>
  <c r="O120" i="12"/>
  <c r="Q120" i="12"/>
  <c r="U120" i="12"/>
  <c r="U119" i="12" s="1"/>
  <c r="F122" i="12"/>
  <c r="G122" i="12"/>
  <c r="I122" i="12"/>
  <c r="I119" i="12" s="1"/>
  <c r="K122" i="12"/>
  <c r="M122" i="12"/>
  <c r="O122" i="12"/>
  <c r="O119" i="12" s="1"/>
  <c r="Q122" i="12"/>
  <c r="U122" i="12"/>
  <c r="F123" i="12"/>
  <c r="G123" i="12" s="1"/>
  <c r="M123" i="12" s="1"/>
  <c r="I123" i="12"/>
  <c r="K123" i="12"/>
  <c r="K119" i="12" s="1"/>
  <c r="O123" i="12"/>
  <c r="Q123" i="12"/>
  <c r="Q119" i="12" s="1"/>
  <c r="U123" i="12"/>
  <c r="F127" i="12"/>
  <c r="G127" i="12" s="1"/>
  <c r="M127" i="12" s="1"/>
  <c r="I127" i="12"/>
  <c r="K127" i="12"/>
  <c r="O127" i="12"/>
  <c r="Q127" i="12"/>
  <c r="U127" i="12"/>
  <c r="F129" i="12"/>
  <c r="G129" i="12" s="1"/>
  <c r="I129" i="12"/>
  <c r="K129" i="12"/>
  <c r="O129" i="12"/>
  <c r="Q129" i="12"/>
  <c r="U129" i="12"/>
  <c r="U128" i="12" s="1"/>
  <c r="F132" i="12"/>
  <c r="G132" i="12"/>
  <c r="M132" i="12" s="1"/>
  <c r="I132" i="12"/>
  <c r="I128" i="12" s="1"/>
  <c r="K132" i="12"/>
  <c r="O132" i="12"/>
  <c r="Q132" i="12"/>
  <c r="U132" i="12"/>
  <c r="F135" i="12"/>
  <c r="G135" i="12" s="1"/>
  <c r="M135" i="12" s="1"/>
  <c r="I135" i="12"/>
  <c r="K135" i="12"/>
  <c r="K128" i="12" s="1"/>
  <c r="O135" i="12"/>
  <c r="O128" i="12" s="1"/>
  <c r="Q135" i="12"/>
  <c r="Q128" i="12" s="1"/>
  <c r="U135" i="12"/>
  <c r="F137" i="12"/>
  <c r="G137" i="12" s="1"/>
  <c r="M137" i="12" s="1"/>
  <c r="I137" i="12"/>
  <c r="K137" i="12"/>
  <c r="O137" i="12"/>
  <c r="Q137" i="12"/>
  <c r="U137" i="12"/>
  <c r="F140" i="12"/>
  <c r="G140" i="12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5" i="12"/>
  <c r="G145" i="12" s="1"/>
  <c r="I145" i="12"/>
  <c r="I144" i="12" s="1"/>
  <c r="K145" i="12"/>
  <c r="K144" i="12" s="1"/>
  <c r="O145" i="12"/>
  <c r="Q145" i="12"/>
  <c r="Q144" i="12" s="1"/>
  <c r="U145" i="12"/>
  <c r="F146" i="12"/>
  <c r="G146" i="12"/>
  <c r="M146" i="12" s="1"/>
  <c r="I146" i="12"/>
  <c r="K146" i="12"/>
  <c r="O146" i="12"/>
  <c r="Q146" i="12"/>
  <c r="U146" i="12"/>
  <c r="U144" i="12" s="1"/>
  <c r="F148" i="12"/>
  <c r="G148" i="12"/>
  <c r="M148" i="12" s="1"/>
  <c r="I148" i="12"/>
  <c r="K148" i="12"/>
  <c r="O148" i="12"/>
  <c r="O144" i="12" s="1"/>
  <c r="Q148" i="12"/>
  <c r="U148" i="12"/>
  <c r="F150" i="12"/>
  <c r="G150" i="12" s="1"/>
  <c r="I150" i="12"/>
  <c r="I149" i="12" s="1"/>
  <c r="K150" i="12"/>
  <c r="O150" i="12"/>
  <c r="O149" i="12" s="1"/>
  <c r="Q150" i="12"/>
  <c r="U150" i="12"/>
  <c r="U149" i="12" s="1"/>
  <c r="F151" i="12"/>
  <c r="G151" i="12" s="1"/>
  <c r="M151" i="12" s="1"/>
  <c r="I151" i="12"/>
  <c r="K151" i="12"/>
  <c r="O151" i="12"/>
  <c r="Q151" i="12"/>
  <c r="Q149" i="12" s="1"/>
  <c r="U151" i="12"/>
  <c r="F152" i="12"/>
  <c r="G152" i="12"/>
  <c r="M152" i="12" s="1"/>
  <c r="I152" i="12"/>
  <c r="K152" i="12"/>
  <c r="K149" i="12" s="1"/>
  <c r="O152" i="12"/>
  <c r="Q152" i="12"/>
  <c r="U152" i="12"/>
  <c r="F153" i="12"/>
  <c r="G153" i="12" s="1"/>
  <c r="M153" i="12" s="1"/>
  <c r="I153" i="12"/>
  <c r="K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F155" i="12"/>
  <c r="G155" i="12"/>
  <c r="M155" i="12" s="1"/>
  <c r="I155" i="12"/>
  <c r="K155" i="12"/>
  <c r="O155" i="12"/>
  <c r="Q155" i="12"/>
  <c r="U155" i="12"/>
  <c r="F156" i="12"/>
  <c r="G156" i="12" s="1"/>
  <c r="M156" i="12" s="1"/>
  <c r="I156" i="12"/>
  <c r="K156" i="12"/>
  <c r="O156" i="12"/>
  <c r="Q156" i="12"/>
  <c r="U156" i="12"/>
  <c r="F158" i="12"/>
  <c r="G158" i="12"/>
  <c r="I158" i="12"/>
  <c r="I157" i="12" s="1"/>
  <c r="K158" i="12"/>
  <c r="M158" i="12"/>
  <c r="O158" i="12"/>
  <c r="O157" i="12" s="1"/>
  <c r="Q158" i="12"/>
  <c r="U158" i="12"/>
  <c r="F159" i="12"/>
  <c r="G159" i="12" s="1"/>
  <c r="I159" i="12"/>
  <c r="K159" i="12"/>
  <c r="K157" i="12" s="1"/>
  <c r="O159" i="12"/>
  <c r="Q159" i="12"/>
  <c r="Q157" i="12" s="1"/>
  <c r="U159" i="12"/>
  <c r="F161" i="12"/>
  <c r="G161" i="12"/>
  <c r="M161" i="12" s="1"/>
  <c r="I161" i="12"/>
  <c r="K161" i="12"/>
  <c r="O161" i="12"/>
  <c r="Q161" i="12"/>
  <c r="U161" i="12"/>
  <c r="U157" i="12" s="1"/>
  <c r="F164" i="12"/>
  <c r="G164" i="12"/>
  <c r="I164" i="12"/>
  <c r="K164" i="12"/>
  <c r="M164" i="12"/>
  <c r="O164" i="12"/>
  <c r="Q164" i="12"/>
  <c r="U164" i="12"/>
  <c r="F165" i="12"/>
  <c r="G165" i="12" s="1"/>
  <c r="M165" i="12" s="1"/>
  <c r="I165" i="12"/>
  <c r="K165" i="12"/>
  <c r="O165" i="12"/>
  <c r="Q165" i="12"/>
  <c r="U165" i="12"/>
  <c r="F168" i="12"/>
  <c r="G168" i="12"/>
  <c r="M168" i="12" s="1"/>
  <c r="I168" i="12"/>
  <c r="K168" i="12"/>
  <c r="O168" i="12"/>
  <c r="Q168" i="12"/>
  <c r="U168" i="12"/>
  <c r="F169" i="12"/>
  <c r="G169" i="12"/>
  <c r="I169" i="12"/>
  <c r="K169" i="12"/>
  <c r="M169" i="12"/>
  <c r="O169" i="12"/>
  <c r="Q169" i="12"/>
  <c r="U169" i="12"/>
  <c r="F170" i="12"/>
  <c r="G170" i="12" s="1"/>
  <c r="M170" i="12" s="1"/>
  <c r="I170" i="12"/>
  <c r="K170" i="12"/>
  <c r="O170" i="12"/>
  <c r="Q170" i="12"/>
  <c r="U170" i="12"/>
  <c r="F172" i="12"/>
  <c r="G172" i="12"/>
  <c r="M172" i="12" s="1"/>
  <c r="I172" i="12"/>
  <c r="K172" i="12"/>
  <c r="O172" i="12"/>
  <c r="Q172" i="12"/>
  <c r="U172" i="12"/>
  <c r="F174" i="12"/>
  <c r="G174" i="12"/>
  <c r="I174" i="12"/>
  <c r="K174" i="12"/>
  <c r="M174" i="12"/>
  <c r="O174" i="12"/>
  <c r="Q174" i="12"/>
  <c r="U174" i="12"/>
  <c r="F175" i="12"/>
  <c r="G175" i="12" s="1"/>
  <c r="M175" i="12" s="1"/>
  <c r="I175" i="12"/>
  <c r="K175" i="12"/>
  <c r="O175" i="12"/>
  <c r="Q175" i="12"/>
  <c r="U175" i="12"/>
  <c r="F176" i="12"/>
  <c r="G176" i="12"/>
  <c r="M176" i="12" s="1"/>
  <c r="I176" i="12"/>
  <c r="K176" i="12"/>
  <c r="O176" i="12"/>
  <c r="Q176" i="12"/>
  <c r="U176" i="12"/>
  <c r="F179" i="12"/>
  <c r="G179" i="12"/>
  <c r="I179" i="12"/>
  <c r="K179" i="12"/>
  <c r="M179" i="12"/>
  <c r="O179" i="12"/>
  <c r="Q179" i="12"/>
  <c r="U179" i="12"/>
  <c r="F180" i="12"/>
  <c r="G180" i="12" s="1"/>
  <c r="M180" i="12" s="1"/>
  <c r="I180" i="12"/>
  <c r="K180" i="12"/>
  <c r="O180" i="12"/>
  <c r="Q180" i="12"/>
  <c r="U180" i="12"/>
  <c r="F182" i="12"/>
  <c r="G182" i="12" s="1"/>
  <c r="I182" i="12"/>
  <c r="K182" i="12"/>
  <c r="K181" i="12" s="1"/>
  <c r="O182" i="12"/>
  <c r="O181" i="12" s="1"/>
  <c r="Q182" i="12"/>
  <c r="Q181" i="12" s="1"/>
  <c r="U182" i="12"/>
  <c r="F185" i="12"/>
  <c r="G185" i="12" s="1"/>
  <c r="M185" i="12" s="1"/>
  <c r="I185" i="12"/>
  <c r="K185" i="12"/>
  <c r="O185" i="12"/>
  <c r="Q185" i="12"/>
  <c r="U185" i="12"/>
  <c r="U181" i="12" s="1"/>
  <c r="F188" i="12"/>
  <c r="G188" i="12"/>
  <c r="I188" i="12"/>
  <c r="I181" i="12" s="1"/>
  <c r="K188" i="12"/>
  <c r="M188" i="12"/>
  <c r="O188" i="12"/>
  <c r="Q188" i="12"/>
  <c r="U188" i="12"/>
  <c r="F189" i="12"/>
  <c r="G189" i="12" s="1"/>
  <c r="M189" i="12" s="1"/>
  <c r="I189" i="12"/>
  <c r="K189" i="12"/>
  <c r="O189" i="12"/>
  <c r="Q189" i="12"/>
  <c r="U189" i="12"/>
  <c r="F192" i="12"/>
  <c r="G192" i="12" s="1"/>
  <c r="M192" i="12" s="1"/>
  <c r="I192" i="12"/>
  <c r="K192" i="12"/>
  <c r="O192" i="12"/>
  <c r="Q192" i="12"/>
  <c r="U192" i="12"/>
  <c r="F194" i="12"/>
  <c r="G194" i="12"/>
  <c r="I194" i="12"/>
  <c r="K194" i="12"/>
  <c r="M194" i="12"/>
  <c r="O194" i="12"/>
  <c r="Q194" i="12"/>
  <c r="U194" i="12"/>
  <c r="F195" i="12"/>
  <c r="G195" i="12" s="1"/>
  <c r="M195" i="12" s="1"/>
  <c r="I195" i="12"/>
  <c r="K195" i="12"/>
  <c r="O195" i="12"/>
  <c r="Q195" i="12"/>
  <c r="U195" i="12"/>
  <c r="F196" i="12"/>
  <c r="G196" i="12" s="1"/>
  <c r="M196" i="12" s="1"/>
  <c r="I196" i="12"/>
  <c r="K196" i="12"/>
  <c r="O196" i="12"/>
  <c r="Q196" i="12"/>
  <c r="U196" i="12"/>
  <c r="F197" i="12"/>
  <c r="G197" i="12"/>
  <c r="I197" i="12"/>
  <c r="K197" i="12"/>
  <c r="M197" i="12"/>
  <c r="O197" i="12"/>
  <c r="Q197" i="12"/>
  <c r="U197" i="12"/>
  <c r="F198" i="12"/>
  <c r="G198" i="12" s="1"/>
  <c r="M198" i="12" s="1"/>
  <c r="I198" i="12"/>
  <c r="K198" i="12"/>
  <c r="O198" i="12"/>
  <c r="Q198" i="12"/>
  <c r="U198" i="12"/>
  <c r="F199" i="12"/>
  <c r="G199" i="12" s="1"/>
  <c r="M199" i="12" s="1"/>
  <c r="I199" i="12"/>
  <c r="K199" i="12"/>
  <c r="O199" i="12"/>
  <c r="Q199" i="12"/>
  <c r="U199" i="12"/>
  <c r="F201" i="12"/>
  <c r="G201" i="12"/>
  <c r="I201" i="12"/>
  <c r="K201" i="12"/>
  <c r="M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4" i="12"/>
  <c r="G204" i="12" s="1"/>
  <c r="M204" i="12" s="1"/>
  <c r="I204" i="12"/>
  <c r="K204" i="12"/>
  <c r="O204" i="12"/>
  <c r="Q204" i="12"/>
  <c r="U204" i="12"/>
  <c r="F206" i="12"/>
  <c r="G206" i="12"/>
  <c r="I206" i="12"/>
  <c r="K206" i="12"/>
  <c r="M206" i="12"/>
  <c r="O206" i="12"/>
  <c r="Q206" i="12"/>
  <c r="U206" i="12"/>
  <c r="F208" i="12"/>
  <c r="G208" i="12" s="1"/>
  <c r="M208" i="12" s="1"/>
  <c r="I208" i="12"/>
  <c r="K208" i="12"/>
  <c r="O208" i="12"/>
  <c r="Q208" i="12"/>
  <c r="U208" i="12"/>
  <c r="F209" i="12"/>
  <c r="G209" i="12" s="1"/>
  <c r="M209" i="12" s="1"/>
  <c r="I209" i="12"/>
  <c r="K209" i="12"/>
  <c r="O209" i="12"/>
  <c r="Q209" i="12"/>
  <c r="U209" i="12"/>
  <c r="F211" i="12"/>
  <c r="G211" i="12"/>
  <c r="I211" i="12"/>
  <c r="K211" i="12"/>
  <c r="M211" i="12"/>
  <c r="O211" i="12"/>
  <c r="Q211" i="12"/>
  <c r="U211" i="12"/>
  <c r="F212" i="12"/>
  <c r="G212" i="12" s="1"/>
  <c r="M212" i="12" s="1"/>
  <c r="I212" i="12"/>
  <c r="K212" i="12"/>
  <c r="O212" i="12"/>
  <c r="Q212" i="12"/>
  <c r="U212" i="12"/>
  <c r="U214" i="12"/>
  <c r="F215" i="12"/>
  <c r="G215" i="12" s="1"/>
  <c r="I215" i="12"/>
  <c r="I214" i="12" s="1"/>
  <c r="K215" i="12"/>
  <c r="K214" i="12" s="1"/>
  <c r="O215" i="12"/>
  <c r="O214" i="12" s="1"/>
  <c r="Q215" i="12"/>
  <c r="Q214" i="12" s="1"/>
  <c r="U215" i="12"/>
  <c r="F218" i="12"/>
  <c r="G218" i="12" s="1"/>
  <c r="I218" i="12"/>
  <c r="I217" i="12" s="1"/>
  <c r="K218" i="12"/>
  <c r="K217" i="12" s="1"/>
  <c r="O218" i="12"/>
  <c r="Q218" i="12"/>
  <c r="Q217" i="12" s="1"/>
  <c r="U218" i="12"/>
  <c r="F220" i="12"/>
  <c r="G220" i="12"/>
  <c r="M220" i="12" s="1"/>
  <c r="I220" i="12"/>
  <c r="K220" i="12"/>
  <c r="O220" i="12"/>
  <c r="Q220" i="12"/>
  <c r="U220" i="12"/>
  <c r="F222" i="12"/>
  <c r="G222" i="12" s="1"/>
  <c r="M222" i="12" s="1"/>
  <c r="I222" i="12"/>
  <c r="K222" i="12"/>
  <c r="O222" i="12"/>
  <c r="O217" i="12" s="1"/>
  <c r="Q222" i="12"/>
  <c r="U222" i="12"/>
  <c r="U217" i="12" s="1"/>
  <c r="F224" i="12"/>
  <c r="G224" i="12" s="1"/>
  <c r="M224" i="12" s="1"/>
  <c r="I224" i="12"/>
  <c r="K224" i="12"/>
  <c r="O224" i="12"/>
  <c r="Q224" i="12"/>
  <c r="U224" i="12"/>
  <c r="F227" i="12"/>
  <c r="G227" i="12"/>
  <c r="M227" i="12" s="1"/>
  <c r="I227" i="12"/>
  <c r="K227" i="12"/>
  <c r="O227" i="12"/>
  <c r="Q227" i="12"/>
  <c r="U227" i="12"/>
  <c r="F229" i="12"/>
  <c r="G229" i="12"/>
  <c r="M229" i="12" s="1"/>
  <c r="I229" i="12"/>
  <c r="K229" i="12"/>
  <c r="K228" i="12" s="1"/>
  <c r="O229" i="12"/>
  <c r="Q229" i="12"/>
  <c r="U229" i="12"/>
  <c r="U228" i="12" s="1"/>
  <c r="F232" i="12"/>
  <c r="G232" i="12"/>
  <c r="I232" i="12"/>
  <c r="I228" i="12" s="1"/>
  <c r="K232" i="12"/>
  <c r="M232" i="12"/>
  <c r="O232" i="12"/>
  <c r="O228" i="12" s="1"/>
  <c r="Q232" i="12"/>
  <c r="U232" i="12"/>
  <c r="F235" i="12"/>
  <c r="G235" i="12" s="1"/>
  <c r="M235" i="12" s="1"/>
  <c r="I235" i="12"/>
  <c r="K235" i="12"/>
  <c r="O235" i="12"/>
  <c r="Q235" i="12"/>
  <c r="Q228" i="12" s="1"/>
  <c r="U235" i="12"/>
  <c r="F236" i="12"/>
  <c r="G236" i="12" s="1"/>
  <c r="M236" i="12" s="1"/>
  <c r="I236" i="12"/>
  <c r="K236" i="12"/>
  <c r="O236" i="12"/>
  <c r="Q236" i="12"/>
  <c r="U236" i="12"/>
  <c r="F239" i="12"/>
  <c r="G239" i="12"/>
  <c r="I239" i="12"/>
  <c r="K239" i="12"/>
  <c r="M239" i="12"/>
  <c r="O239" i="12"/>
  <c r="Q239" i="12"/>
  <c r="U239" i="12"/>
  <c r="F241" i="12"/>
  <c r="G241" i="12" s="1"/>
  <c r="M241" i="12" s="1"/>
  <c r="I241" i="12"/>
  <c r="K241" i="12"/>
  <c r="O241" i="12"/>
  <c r="Q241" i="12"/>
  <c r="U241" i="12"/>
  <c r="F243" i="12"/>
  <c r="G243" i="12"/>
  <c r="M243" i="12" s="1"/>
  <c r="I243" i="12"/>
  <c r="K243" i="12"/>
  <c r="O243" i="12"/>
  <c r="Q243" i="12"/>
  <c r="U243" i="12"/>
  <c r="F245" i="12"/>
  <c r="G245" i="12"/>
  <c r="I245" i="12"/>
  <c r="K245" i="12"/>
  <c r="M245" i="12"/>
  <c r="O245" i="12"/>
  <c r="Q245" i="12"/>
  <c r="U245" i="12"/>
  <c r="F247" i="12"/>
  <c r="G247" i="12"/>
  <c r="I247" i="12"/>
  <c r="I246" i="12" s="1"/>
  <c r="K247" i="12"/>
  <c r="M247" i="12"/>
  <c r="O247" i="12"/>
  <c r="O246" i="12" s="1"/>
  <c r="Q247" i="12"/>
  <c r="U247" i="12"/>
  <c r="F249" i="12"/>
  <c r="G249" i="12" s="1"/>
  <c r="M249" i="12" s="1"/>
  <c r="I249" i="12"/>
  <c r="K249" i="12"/>
  <c r="K246" i="12" s="1"/>
  <c r="O249" i="12"/>
  <c r="Q249" i="12"/>
  <c r="Q246" i="12" s="1"/>
  <c r="U249" i="12"/>
  <c r="F252" i="12"/>
  <c r="G252" i="12" s="1"/>
  <c r="M252" i="12" s="1"/>
  <c r="I252" i="12"/>
  <c r="K252" i="12"/>
  <c r="O252" i="12"/>
  <c r="Q252" i="12"/>
  <c r="U252" i="12"/>
  <c r="U246" i="12" s="1"/>
  <c r="F254" i="12"/>
  <c r="G254" i="12"/>
  <c r="I254" i="12"/>
  <c r="K254" i="12"/>
  <c r="M254" i="12"/>
  <c r="O254" i="12"/>
  <c r="Q254" i="12"/>
  <c r="U254" i="12"/>
  <c r="F255" i="12"/>
  <c r="G255" i="12" s="1"/>
  <c r="M255" i="12" s="1"/>
  <c r="I255" i="12"/>
  <c r="K255" i="12"/>
  <c r="O255" i="12"/>
  <c r="Q255" i="12"/>
  <c r="U255" i="12"/>
  <c r="F258" i="12"/>
  <c r="G258" i="12" s="1"/>
  <c r="M258" i="12" s="1"/>
  <c r="I258" i="12"/>
  <c r="K258" i="12"/>
  <c r="O258" i="12"/>
  <c r="Q258" i="12"/>
  <c r="U258" i="12"/>
  <c r="F259" i="12"/>
  <c r="G259" i="12"/>
  <c r="I259" i="12"/>
  <c r="K259" i="12"/>
  <c r="M259" i="12"/>
  <c r="O259" i="12"/>
  <c r="Q259" i="12"/>
  <c r="U259" i="12"/>
  <c r="F260" i="12"/>
  <c r="G260" i="12" s="1"/>
  <c r="M260" i="12" s="1"/>
  <c r="I260" i="12"/>
  <c r="K260" i="12"/>
  <c r="O260" i="12"/>
  <c r="Q260" i="12"/>
  <c r="U260" i="12"/>
  <c r="F261" i="12"/>
  <c r="G261" i="12" s="1"/>
  <c r="M261" i="12" s="1"/>
  <c r="I261" i="12"/>
  <c r="K261" i="12"/>
  <c r="O261" i="12"/>
  <c r="Q261" i="12"/>
  <c r="U261" i="12"/>
  <c r="F262" i="12"/>
  <c r="G262" i="12"/>
  <c r="I262" i="12"/>
  <c r="K262" i="12"/>
  <c r="M262" i="12"/>
  <c r="O262" i="12"/>
  <c r="Q262" i="12"/>
  <c r="U262" i="12"/>
  <c r="F263" i="12"/>
  <c r="G263" i="12" s="1"/>
  <c r="M263" i="12" s="1"/>
  <c r="I263" i="12"/>
  <c r="K263" i="12"/>
  <c r="O263" i="12"/>
  <c r="Q263" i="12"/>
  <c r="U263" i="12"/>
  <c r="F264" i="12"/>
  <c r="G264" i="12" s="1"/>
  <c r="M264" i="12" s="1"/>
  <c r="I264" i="12"/>
  <c r="K264" i="12"/>
  <c r="O264" i="12"/>
  <c r="Q264" i="12"/>
  <c r="U264" i="12"/>
  <c r="F265" i="12"/>
  <c r="G265" i="12"/>
  <c r="I265" i="12"/>
  <c r="K265" i="12"/>
  <c r="M265" i="12"/>
  <c r="O265" i="12"/>
  <c r="Q265" i="12"/>
  <c r="U265" i="12"/>
  <c r="F266" i="12"/>
  <c r="G266" i="12" s="1"/>
  <c r="M266" i="12" s="1"/>
  <c r="I266" i="12"/>
  <c r="K266" i="12"/>
  <c r="O266" i="12"/>
  <c r="Q266" i="12"/>
  <c r="U266" i="12"/>
  <c r="F268" i="12"/>
  <c r="G268" i="12" s="1"/>
  <c r="I268" i="12"/>
  <c r="I267" i="12" s="1"/>
  <c r="K268" i="12"/>
  <c r="K267" i="12" s="1"/>
  <c r="O268" i="12"/>
  <c r="O267" i="12" s="1"/>
  <c r="Q268" i="12"/>
  <c r="Q267" i="12" s="1"/>
  <c r="U268" i="12"/>
  <c r="F271" i="12"/>
  <c r="G271" i="12"/>
  <c r="I271" i="12"/>
  <c r="K271" i="12"/>
  <c r="M271" i="12"/>
  <c r="O271" i="12"/>
  <c r="Q271" i="12"/>
  <c r="U271" i="12"/>
  <c r="U267" i="12" s="1"/>
  <c r="F272" i="12"/>
  <c r="G272" i="12"/>
  <c r="M272" i="12" s="1"/>
  <c r="I272" i="12"/>
  <c r="K272" i="12"/>
  <c r="O272" i="12"/>
  <c r="Q272" i="12"/>
  <c r="U272" i="12"/>
  <c r="F273" i="12"/>
  <c r="G273" i="12" s="1"/>
  <c r="M273" i="12" s="1"/>
  <c r="I273" i="12"/>
  <c r="K273" i="12"/>
  <c r="O273" i="12"/>
  <c r="Q273" i="12"/>
  <c r="U273" i="12"/>
  <c r="F274" i="12"/>
  <c r="G274" i="12"/>
  <c r="I274" i="12"/>
  <c r="K274" i="12"/>
  <c r="M274" i="12"/>
  <c r="O274" i="12"/>
  <c r="Q274" i="12"/>
  <c r="U274" i="12"/>
  <c r="F275" i="12"/>
  <c r="G275" i="12"/>
  <c r="M275" i="12" s="1"/>
  <c r="I275" i="12"/>
  <c r="K275" i="12"/>
  <c r="O275" i="12"/>
  <c r="Q275" i="12"/>
  <c r="U275" i="12"/>
  <c r="F276" i="12"/>
  <c r="G276" i="12" s="1"/>
  <c r="M276" i="12" s="1"/>
  <c r="I276" i="12"/>
  <c r="K276" i="12"/>
  <c r="O276" i="12"/>
  <c r="Q276" i="12"/>
  <c r="U276" i="12"/>
  <c r="F277" i="12"/>
  <c r="G277" i="12"/>
  <c r="I277" i="12"/>
  <c r="K277" i="12"/>
  <c r="M277" i="12"/>
  <c r="O277" i="12"/>
  <c r="Q277" i="12"/>
  <c r="U277" i="12"/>
  <c r="F278" i="12"/>
  <c r="G278" i="12"/>
  <c r="M278" i="12" s="1"/>
  <c r="I278" i="12"/>
  <c r="K278" i="12"/>
  <c r="O278" i="12"/>
  <c r="Q278" i="12"/>
  <c r="U278" i="12"/>
  <c r="F279" i="12"/>
  <c r="G279" i="12" s="1"/>
  <c r="M279" i="12" s="1"/>
  <c r="I279" i="12"/>
  <c r="K279" i="12"/>
  <c r="O279" i="12"/>
  <c r="Q279" i="12"/>
  <c r="U279" i="12"/>
  <c r="F280" i="12"/>
  <c r="G280" i="12"/>
  <c r="I280" i="12"/>
  <c r="K280" i="12"/>
  <c r="M280" i="12"/>
  <c r="O280" i="12"/>
  <c r="Q280" i="12"/>
  <c r="U280" i="12"/>
  <c r="F281" i="12"/>
  <c r="G281" i="12"/>
  <c r="M281" i="12" s="1"/>
  <c r="I281" i="12"/>
  <c r="K281" i="12"/>
  <c r="O281" i="12"/>
  <c r="Q281" i="12"/>
  <c r="U281" i="12"/>
  <c r="F283" i="12"/>
  <c r="G283" i="12" s="1"/>
  <c r="M283" i="12" s="1"/>
  <c r="I283" i="12"/>
  <c r="K283" i="12"/>
  <c r="O283" i="12"/>
  <c r="Q283" i="12"/>
  <c r="U283" i="12"/>
  <c r="F284" i="12"/>
  <c r="G284" i="12"/>
  <c r="I284" i="12"/>
  <c r="K284" i="12"/>
  <c r="M284" i="12"/>
  <c r="O284" i="12"/>
  <c r="Q284" i="12"/>
  <c r="U284" i="12"/>
  <c r="F285" i="12"/>
  <c r="G285" i="12"/>
  <c r="M285" i="12" s="1"/>
  <c r="I285" i="12"/>
  <c r="K285" i="12"/>
  <c r="O285" i="12"/>
  <c r="Q285" i="12"/>
  <c r="U285" i="12"/>
  <c r="F286" i="12"/>
  <c r="G286" i="12" s="1"/>
  <c r="M286" i="12" s="1"/>
  <c r="I286" i="12"/>
  <c r="K286" i="12"/>
  <c r="O286" i="12"/>
  <c r="Q286" i="12"/>
  <c r="U286" i="12"/>
  <c r="F287" i="12"/>
  <c r="G287" i="12"/>
  <c r="I287" i="12"/>
  <c r="K287" i="12"/>
  <c r="M287" i="12"/>
  <c r="O287" i="12"/>
  <c r="Q287" i="12"/>
  <c r="U287" i="12"/>
  <c r="F288" i="12"/>
  <c r="G288" i="12"/>
  <c r="M288" i="12" s="1"/>
  <c r="I288" i="12"/>
  <c r="K288" i="12"/>
  <c r="O288" i="12"/>
  <c r="Q288" i="12"/>
  <c r="U288" i="12"/>
  <c r="F289" i="12"/>
  <c r="G289" i="12" s="1"/>
  <c r="M289" i="12" s="1"/>
  <c r="I289" i="12"/>
  <c r="K289" i="12"/>
  <c r="O289" i="12"/>
  <c r="Q289" i="12"/>
  <c r="U289" i="12"/>
  <c r="F290" i="12"/>
  <c r="G290" i="12"/>
  <c r="I290" i="12"/>
  <c r="K290" i="12"/>
  <c r="M290" i="12"/>
  <c r="O290" i="12"/>
  <c r="Q290" i="12"/>
  <c r="U290" i="12"/>
  <c r="F291" i="12"/>
  <c r="G291" i="12"/>
  <c r="M291" i="12" s="1"/>
  <c r="I291" i="12"/>
  <c r="K291" i="12"/>
  <c r="O291" i="12"/>
  <c r="Q291" i="12"/>
  <c r="U291" i="12"/>
  <c r="F292" i="12"/>
  <c r="G292" i="12" s="1"/>
  <c r="M292" i="12" s="1"/>
  <c r="I292" i="12"/>
  <c r="K292" i="12"/>
  <c r="O292" i="12"/>
  <c r="Q292" i="12"/>
  <c r="U292" i="12"/>
  <c r="F293" i="12"/>
  <c r="G293" i="12"/>
  <c r="I293" i="12"/>
  <c r="K293" i="12"/>
  <c r="M293" i="12"/>
  <c r="O293" i="12"/>
  <c r="Q293" i="12"/>
  <c r="U293" i="12"/>
  <c r="F294" i="12"/>
  <c r="G294" i="12"/>
  <c r="M294" i="12" s="1"/>
  <c r="I294" i="12"/>
  <c r="K294" i="12"/>
  <c r="O294" i="12"/>
  <c r="Q294" i="12"/>
  <c r="U294" i="12"/>
  <c r="F295" i="12"/>
  <c r="G295" i="12" s="1"/>
  <c r="M295" i="12" s="1"/>
  <c r="I295" i="12"/>
  <c r="K295" i="12"/>
  <c r="O295" i="12"/>
  <c r="Q295" i="12"/>
  <c r="U295" i="12"/>
  <c r="F297" i="12"/>
  <c r="G297" i="12" s="1"/>
  <c r="I297" i="12"/>
  <c r="I296" i="12" s="1"/>
  <c r="K297" i="12"/>
  <c r="K296" i="12" s="1"/>
  <c r="O297" i="12"/>
  <c r="Q297" i="12"/>
  <c r="Q296" i="12" s="1"/>
  <c r="U297" i="12"/>
  <c r="F298" i="12"/>
  <c r="G298" i="12"/>
  <c r="M298" i="12" s="1"/>
  <c r="I298" i="12"/>
  <c r="K298" i="12"/>
  <c r="O298" i="12"/>
  <c r="Q298" i="12"/>
  <c r="U298" i="12"/>
  <c r="F299" i="12"/>
  <c r="G299" i="12" s="1"/>
  <c r="M299" i="12" s="1"/>
  <c r="I299" i="12"/>
  <c r="K299" i="12"/>
  <c r="O299" i="12"/>
  <c r="O296" i="12" s="1"/>
  <c r="Q299" i="12"/>
  <c r="U299" i="12"/>
  <c r="U296" i="12" s="1"/>
  <c r="F300" i="12"/>
  <c r="G300" i="12" s="1"/>
  <c r="M300" i="12" s="1"/>
  <c r="I300" i="12"/>
  <c r="K300" i="12"/>
  <c r="O300" i="12"/>
  <c r="Q300" i="12"/>
  <c r="U300" i="12"/>
  <c r="F302" i="12"/>
  <c r="G302" i="12" s="1"/>
  <c r="I302" i="12"/>
  <c r="K302" i="12"/>
  <c r="K301" i="12" s="1"/>
  <c r="O302" i="12"/>
  <c r="Q302" i="12"/>
  <c r="Q301" i="12" s="1"/>
  <c r="U302" i="12"/>
  <c r="F303" i="12"/>
  <c r="G303" i="12"/>
  <c r="M303" i="12" s="1"/>
  <c r="I303" i="12"/>
  <c r="K303" i="12"/>
  <c r="O303" i="12"/>
  <c r="Q303" i="12"/>
  <c r="U303" i="12"/>
  <c r="F304" i="12"/>
  <c r="G304" i="12"/>
  <c r="I304" i="12"/>
  <c r="I301" i="12" s="1"/>
  <c r="K304" i="12"/>
  <c r="M304" i="12"/>
  <c r="O304" i="12"/>
  <c r="O301" i="12" s="1"/>
  <c r="Q304" i="12"/>
  <c r="U304" i="12"/>
  <c r="U301" i="12" s="1"/>
  <c r="F307" i="12"/>
  <c r="G307" i="12" s="1"/>
  <c r="M307" i="12" s="1"/>
  <c r="I307" i="12"/>
  <c r="K307" i="12"/>
  <c r="O307" i="12"/>
  <c r="Q307" i="12"/>
  <c r="U307" i="12"/>
  <c r="F309" i="12"/>
  <c r="G309" i="12"/>
  <c r="M309" i="12" s="1"/>
  <c r="I309" i="12"/>
  <c r="K309" i="12"/>
  <c r="O309" i="12"/>
  <c r="Q309" i="12"/>
  <c r="U309" i="12"/>
  <c r="F312" i="12"/>
  <c r="G312" i="12"/>
  <c r="I312" i="12"/>
  <c r="K312" i="12"/>
  <c r="M312" i="12"/>
  <c r="O312" i="12"/>
  <c r="Q312" i="12"/>
  <c r="U312" i="12"/>
  <c r="F313" i="12"/>
  <c r="G313" i="12" s="1"/>
  <c r="M313" i="12" s="1"/>
  <c r="I313" i="12"/>
  <c r="K313" i="12"/>
  <c r="O313" i="12"/>
  <c r="Q313" i="12"/>
  <c r="U313" i="12"/>
  <c r="F314" i="12"/>
  <c r="G314" i="12"/>
  <c r="M314" i="12" s="1"/>
  <c r="I314" i="12"/>
  <c r="K314" i="12"/>
  <c r="O314" i="12"/>
  <c r="Q314" i="12"/>
  <c r="U314" i="12"/>
  <c r="F316" i="12"/>
  <c r="G316" i="12"/>
  <c r="I316" i="12"/>
  <c r="K316" i="12"/>
  <c r="M316" i="12"/>
  <c r="O316" i="12"/>
  <c r="Q316" i="12"/>
  <c r="U316" i="12"/>
  <c r="F318" i="12"/>
  <c r="G318" i="12" s="1"/>
  <c r="M318" i="12" s="1"/>
  <c r="I318" i="12"/>
  <c r="K318" i="12"/>
  <c r="O318" i="12"/>
  <c r="Q318" i="12"/>
  <c r="U318" i="12"/>
  <c r="F320" i="12"/>
  <c r="G320" i="12"/>
  <c r="M320" i="12" s="1"/>
  <c r="I320" i="12"/>
  <c r="K320" i="12"/>
  <c r="O320" i="12"/>
  <c r="Q320" i="12"/>
  <c r="U320" i="12"/>
  <c r="F322" i="12"/>
  <c r="G322" i="12"/>
  <c r="I322" i="12"/>
  <c r="K322" i="12"/>
  <c r="M322" i="12"/>
  <c r="O322" i="12"/>
  <c r="Q322" i="12"/>
  <c r="U322" i="12"/>
  <c r="F324" i="12"/>
  <c r="G324" i="12" s="1"/>
  <c r="M324" i="12" s="1"/>
  <c r="I324" i="12"/>
  <c r="K324" i="12"/>
  <c r="O324" i="12"/>
  <c r="Q324" i="12"/>
  <c r="U324" i="12"/>
  <c r="F326" i="12"/>
  <c r="G326" i="12"/>
  <c r="M326" i="12" s="1"/>
  <c r="I326" i="12"/>
  <c r="K326" i="12"/>
  <c r="O326" i="12"/>
  <c r="Q326" i="12"/>
  <c r="U326" i="12"/>
  <c r="F328" i="12"/>
  <c r="G328" i="12"/>
  <c r="I328" i="12"/>
  <c r="K328" i="12"/>
  <c r="M328" i="12"/>
  <c r="O328" i="12"/>
  <c r="Q328" i="12"/>
  <c r="U328" i="12"/>
  <c r="F330" i="12"/>
  <c r="G330" i="12" s="1"/>
  <c r="M330" i="12" s="1"/>
  <c r="I330" i="12"/>
  <c r="K330" i="12"/>
  <c r="O330" i="12"/>
  <c r="Q330" i="12"/>
  <c r="U330" i="12"/>
  <c r="F332" i="12"/>
  <c r="G332" i="12"/>
  <c r="M332" i="12" s="1"/>
  <c r="I332" i="12"/>
  <c r="K332" i="12"/>
  <c r="O332" i="12"/>
  <c r="Q332" i="12"/>
  <c r="U332" i="12"/>
  <c r="F334" i="12"/>
  <c r="G334" i="12"/>
  <c r="I334" i="12"/>
  <c r="K334" i="12"/>
  <c r="M334" i="12"/>
  <c r="O334" i="12"/>
  <c r="Q334" i="12"/>
  <c r="U334" i="12"/>
  <c r="F336" i="12"/>
  <c r="G336" i="12" s="1"/>
  <c r="M336" i="12" s="1"/>
  <c r="I336" i="12"/>
  <c r="K336" i="12"/>
  <c r="O336" i="12"/>
  <c r="Q336" i="12"/>
  <c r="U336" i="12"/>
  <c r="F338" i="12"/>
  <c r="G338" i="12"/>
  <c r="M338" i="12" s="1"/>
  <c r="I338" i="12"/>
  <c r="K338" i="12"/>
  <c r="O338" i="12"/>
  <c r="Q338" i="12"/>
  <c r="U338" i="12"/>
  <c r="F340" i="12"/>
  <c r="G340" i="12"/>
  <c r="I340" i="12"/>
  <c r="K340" i="12"/>
  <c r="M340" i="12"/>
  <c r="O340" i="12"/>
  <c r="Q340" i="12"/>
  <c r="U340" i="12"/>
  <c r="F342" i="12"/>
  <c r="G342" i="12" s="1"/>
  <c r="M342" i="12" s="1"/>
  <c r="I342" i="12"/>
  <c r="K342" i="12"/>
  <c r="O342" i="12"/>
  <c r="Q342" i="12"/>
  <c r="U342" i="12"/>
  <c r="F344" i="12"/>
  <c r="G344" i="12"/>
  <c r="M344" i="12" s="1"/>
  <c r="I344" i="12"/>
  <c r="K344" i="12"/>
  <c r="O344" i="12"/>
  <c r="Q344" i="12"/>
  <c r="U344" i="12"/>
  <c r="F346" i="12"/>
  <c r="G346" i="12"/>
  <c r="I346" i="12"/>
  <c r="K346" i="12"/>
  <c r="M346" i="12"/>
  <c r="O346" i="12"/>
  <c r="Q346" i="12"/>
  <c r="U346" i="12"/>
  <c r="F348" i="12"/>
  <c r="G348" i="12" s="1"/>
  <c r="M348" i="12" s="1"/>
  <c r="I348" i="12"/>
  <c r="K348" i="12"/>
  <c r="O348" i="12"/>
  <c r="Q348" i="12"/>
  <c r="U348" i="12"/>
  <c r="F349" i="12"/>
  <c r="G349" i="12"/>
  <c r="M349" i="12" s="1"/>
  <c r="I349" i="12"/>
  <c r="K349" i="12"/>
  <c r="O349" i="12"/>
  <c r="Q349" i="12"/>
  <c r="U349" i="12"/>
  <c r="F350" i="12"/>
  <c r="G350" i="12"/>
  <c r="I350" i="12"/>
  <c r="K350" i="12"/>
  <c r="M350" i="12"/>
  <c r="O350" i="12"/>
  <c r="Q350" i="12"/>
  <c r="U350" i="12"/>
  <c r="F352" i="12"/>
  <c r="G352" i="12" s="1"/>
  <c r="M352" i="12" s="1"/>
  <c r="I352" i="12"/>
  <c r="K352" i="12"/>
  <c r="O352" i="12"/>
  <c r="Q352" i="12"/>
  <c r="U352" i="12"/>
  <c r="F354" i="12"/>
  <c r="G354" i="12"/>
  <c r="M354" i="12" s="1"/>
  <c r="I354" i="12"/>
  <c r="K354" i="12"/>
  <c r="O354" i="12"/>
  <c r="Q354" i="12"/>
  <c r="U354" i="12"/>
  <c r="F356" i="12"/>
  <c r="G356" i="12"/>
  <c r="I356" i="12"/>
  <c r="K356" i="12"/>
  <c r="M356" i="12"/>
  <c r="O356" i="12"/>
  <c r="Q356" i="12"/>
  <c r="U356" i="12"/>
  <c r="F358" i="12"/>
  <c r="G358" i="12" s="1"/>
  <c r="M358" i="12" s="1"/>
  <c r="I358" i="12"/>
  <c r="K358" i="12"/>
  <c r="O358" i="12"/>
  <c r="Q358" i="12"/>
  <c r="U358" i="12"/>
  <c r="F360" i="12"/>
  <c r="G360" i="12" s="1"/>
  <c r="I360" i="12"/>
  <c r="K360" i="12"/>
  <c r="K359" i="12" s="1"/>
  <c r="O360" i="12"/>
  <c r="O359" i="12" s="1"/>
  <c r="Q360" i="12"/>
  <c r="Q359" i="12" s="1"/>
  <c r="U360" i="12"/>
  <c r="F361" i="12"/>
  <c r="G361" i="12" s="1"/>
  <c r="M361" i="12" s="1"/>
  <c r="I361" i="12"/>
  <c r="K361" i="12"/>
  <c r="O361" i="12"/>
  <c r="Q361" i="12"/>
  <c r="U361" i="12"/>
  <c r="U359" i="12" s="1"/>
  <c r="F363" i="12"/>
  <c r="G363" i="12"/>
  <c r="I363" i="12"/>
  <c r="I359" i="12" s="1"/>
  <c r="K363" i="12"/>
  <c r="M363" i="12"/>
  <c r="O363" i="12"/>
  <c r="Q363" i="12"/>
  <c r="U363" i="12"/>
  <c r="F365" i="12"/>
  <c r="G365" i="12" s="1"/>
  <c r="M365" i="12" s="1"/>
  <c r="I365" i="12"/>
  <c r="K365" i="12"/>
  <c r="O365" i="12"/>
  <c r="Q365" i="12"/>
  <c r="U365" i="12"/>
  <c r="F367" i="12"/>
  <c r="G367" i="12" s="1"/>
  <c r="I367" i="12"/>
  <c r="I366" i="12" s="1"/>
  <c r="K367" i="12"/>
  <c r="K366" i="12" s="1"/>
  <c r="O367" i="12"/>
  <c r="O366" i="12" s="1"/>
  <c r="Q367" i="12"/>
  <c r="Q366" i="12" s="1"/>
  <c r="U367" i="12"/>
  <c r="F370" i="12"/>
  <c r="G370" i="12"/>
  <c r="I370" i="12"/>
  <c r="K370" i="12"/>
  <c r="M370" i="12"/>
  <c r="O370" i="12"/>
  <c r="Q370" i="12"/>
  <c r="U370" i="12"/>
  <c r="U366" i="12" s="1"/>
  <c r="F373" i="12"/>
  <c r="G373" i="12"/>
  <c r="M373" i="12" s="1"/>
  <c r="I373" i="12"/>
  <c r="K373" i="12"/>
  <c r="O373" i="12"/>
  <c r="Q373" i="12"/>
  <c r="U373" i="12"/>
  <c r="F376" i="12"/>
  <c r="G376" i="12" s="1"/>
  <c r="M376" i="12" s="1"/>
  <c r="I376" i="12"/>
  <c r="K376" i="12"/>
  <c r="O376" i="12"/>
  <c r="Q376" i="12"/>
  <c r="U376" i="12"/>
  <c r="F377" i="12"/>
  <c r="G377" i="12"/>
  <c r="I377" i="12"/>
  <c r="K377" i="12"/>
  <c r="M377" i="12"/>
  <c r="O377" i="12"/>
  <c r="Q377" i="12"/>
  <c r="U377" i="12"/>
  <c r="F378" i="12"/>
  <c r="G378" i="12"/>
  <c r="M378" i="12" s="1"/>
  <c r="I378" i="12"/>
  <c r="K378" i="12"/>
  <c r="O378" i="12"/>
  <c r="Q378" i="12"/>
  <c r="U378" i="12"/>
  <c r="F381" i="12"/>
  <c r="G381" i="12" s="1"/>
  <c r="M381" i="12" s="1"/>
  <c r="I381" i="12"/>
  <c r="K381" i="12"/>
  <c r="O381" i="12"/>
  <c r="Q381" i="12"/>
  <c r="U381" i="12"/>
  <c r="F384" i="12"/>
  <c r="G384" i="12"/>
  <c r="I384" i="12"/>
  <c r="K384" i="12"/>
  <c r="M384" i="12"/>
  <c r="O384" i="12"/>
  <c r="Q384" i="12"/>
  <c r="U384" i="12"/>
  <c r="F385" i="12"/>
  <c r="G385" i="12"/>
  <c r="M385" i="12" s="1"/>
  <c r="I385" i="12"/>
  <c r="K385" i="12"/>
  <c r="O385" i="12"/>
  <c r="Q385" i="12"/>
  <c r="U385" i="12"/>
  <c r="F387" i="12"/>
  <c r="G387" i="12" s="1"/>
  <c r="M387" i="12" s="1"/>
  <c r="I387" i="12"/>
  <c r="K387" i="12"/>
  <c r="O387" i="12"/>
  <c r="Q387" i="12"/>
  <c r="U387" i="12"/>
  <c r="F388" i="12"/>
  <c r="G388" i="12"/>
  <c r="I388" i="12"/>
  <c r="K388" i="12"/>
  <c r="M388" i="12"/>
  <c r="O388" i="12"/>
  <c r="Q388" i="12"/>
  <c r="U388" i="12"/>
  <c r="F390" i="12"/>
  <c r="G390" i="12"/>
  <c r="M390" i="12" s="1"/>
  <c r="I390" i="12"/>
  <c r="K390" i="12"/>
  <c r="O390" i="12"/>
  <c r="Q390" i="12"/>
  <c r="U390" i="12"/>
  <c r="F392" i="12"/>
  <c r="G392" i="12" s="1"/>
  <c r="I392" i="12"/>
  <c r="I391" i="12" s="1"/>
  <c r="K392" i="12"/>
  <c r="O392" i="12"/>
  <c r="O391" i="12" s="1"/>
  <c r="Q392" i="12"/>
  <c r="U392" i="12"/>
  <c r="U391" i="12" s="1"/>
  <c r="F395" i="12"/>
  <c r="G395" i="12" s="1"/>
  <c r="M395" i="12" s="1"/>
  <c r="I395" i="12"/>
  <c r="K395" i="12"/>
  <c r="O395" i="12"/>
  <c r="Q395" i="12"/>
  <c r="U395" i="12"/>
  <c r="F398" i="12"/>
  <c r="G398" i="12"/>
  <c r="I398" i="12"/>
  <c r="K398" i="12"/>
  <c r="K391" i="12" s="1"/>
  <c r="M398" i="12"/>
  <c r="O398" i="12"/>
  <c r="Q398" i="12"/>
  <c r="Q391" i="12" s="1"/>
  <c r="U398" i="12"/>
  <c r="F401" i="12"/>
  <c r="G401" i="12" s="1"/>
  <c r="M401" i="12" s="1"/>
  <c r="I401" i="12"/>
  <c r="K401" i="12"/>
  <c r="O401" i="12"/>
  <c r="Q401" i="12"/>
  <c r="U401" i="12"/>
  <c r="F404" i="12"/>
  <c r="G404" i="12" s="1"/>
  <c r="M404" i="12" s="1"/>
  <c r="I404" i="12"/>
  <c r="K404" i="12"/>
  <c r="O404" i="12"/>
  <c r="Q404" i="12"/>
  <c r="U404" i="12"/>
  <c r="F407" i="12"/>
  <c r="G407" i="12"/>
  <c r="I407" i="12"/>
  <c r="K407" i="12"/>
  <c r="M407" i="12"/>
  <c r="O407" i="12"/>
  <c r="Q407" i="12"/>
  <c r="U407" i="12"/>
  <c r="F410" i="12"/>
  <c r="G410" i="12" s="1"/>
  <c r="M410" i="12" s="1"/>
  <c r="I410" i="12"/>
  <c r="K410" i="12"/>
  <c r="O410" i="12"/>
  <c r="Q410" i="12"/>
  <c r="U410" i="12"/>
  <c r="F412" i="12"/>
  <c r="G412" i="12"/>
  <c r="I412" i="12"/>
  <c r="I411" i="12" s="1"/>
  <c r="K412" i="12"/>
  <c r="M412" i="12"/>
  <c r="O412" i="12"/>
  <c r="O411" i="12" s="1"/>
  <c r="Q412" i="12"/>
  <c r="U412" i="12"/>
  <c r="U411" i="12" s="1"/>
  <c r="F415" i="12"/>
  <c r="G415" i="12" s="1"/>
  <c r="I415" i="12"/>
  <c r="K415" i="12"/>
  <c r="O415" i="12"/>
  <c r="Q415" i="12"/>
  <c r="Q411" i="12" s="1"/>
  <c r="U415" i="12"/>
  <c r="F416" i="12"/>
  <c r="G416" i="12"/>
  <c r="M416" i="12" s="1"/>
  <c r="I416" i="12"/>
  <c r="K416" i="12"/>
  <c r="K411" i="12" s="1"/>
  <c r="O416" i="12"/>
  <c r="Q416" i="12"/>
  <c r="U416" i="12"/>
  <c r="F419" i="12"/>
  <c r="G419" i="12"/>
  <c r="I419" i="12"/>
  <c r="K419" i="12"/>
  <c r="M419" i="12"/>
  <c r="O419" i="12"/>
  <c r="Q419" i="12"/>
  <c r="U419" i="12"/>
  <c r="F420" i="12"/>
  <c r="G420" i="12" s="1"/>
  <c r="M420" i="12" s="1"/>
  <c r="I420" i="12"/>
  <c r="K420" i="12"/>
  <c r="O420" i="12"/>
  <c r="Q420" i="12"/>
  <c r="U420" i="12"/>
  <c r="F422" i="12"/>
  <c r="G422" i="12"/>
  <c r="M422" i="12" s="1"/>
  <c r="I422" i="12"/>
  <c r="K422" i="12"/>
  <c r="O422" i="12"/>
  <c r="Q422" i="12"/>
  <c r="U422" i="12"/>
  <c r="K423" i="12"/>
  <c r="O423" i="12"/>
  <c r="Q423" i="12"/>
  <c r="F424" i="12"/>
  <c r="G424" i="12" s="1"/>
  <c r="I424" i="12"/>
  <c r="K424" i="12"/>
  <c r="O424" i="12"/>
  <c r="Q424" i="12"/>
  <c r="U424" i="12"/>
  <c r="U423" i="12" s="1"/>
  <c r="F425" i="12"/>
  <c r="G425" i="12"/>
  <c r="I425" i="12"/>
  <c r="I423" i="12" s="1"/>
  <c r="K425" i="12"/>
  <c r="M425" i="12"/>
  <c r="O425" i="12"/>
  <c r="Q425" i="12"/>
  <c r="U425" i="12"/>
  <c r="F428" i="12"/>
  <c r="G428" i="12"/>
  <c r="M428" i="12" s="1"/>
  <c r="I428" i="12"/>
  <c r="I427" i="12" s="1"/>
  <c r="K428" i="12"/>
  <c r="O428" i="12"/>
  <c r="O427" i="12" s="1"/>
  <c r="Q428" i="12"/>
  <c r="U428" i="12"/>
  <c r="F429" i="12"/>
  <c r="G429" i="12" s="1"/>
  <c r="M429" i="12" s="1"/>
  <c r="I429" i="12"/>
  <c r="K429" i="12"/>
  <c r="K427" i="12" s="1"/>
  <c r="O429" i="12"/>
  <c r="Q429" i="12"/>
  <c r="U429" i="12"/>
  <c r="F432" i="12"/>
  <c r="G432" i="12"/>
  <c r="I432" i="12"/>
  <c r="K432" i="12"/>
  <c r="M432" i="12"/>
  <c r="O432" i="12"/>
  <c r="Q432" i="12"/>
  <c r="Q427" i="12" s="1"/>
  <c r="U432" i="12"/>
  <c r="U427" i="12" s="1"/>
  <c r="I433" i="12"/>
  <c r="O433" i="12"/>
  <c r="F434" i="12"/>
  <c r="G434" i="12"/>
  <c r="G433" i="12" s="1"/>
  <c r="I434" i="12"/>
  <c r="K434" i="12"/>
  <c r="K433" i="12" s="1"/>
  <c r="M434" i="12"/>
  <c r="M433" i="12" s="1"/>
  <c r="O434" i="12"/>
  <c r="Q434" i="12"/>
  <c r="Q433" i="12" s="1"/>
  <c r="U434" i="12"/>
  <c r="U433" i="12" s="1"/>
  <c r="I20" i="1"/>
  <c r="G20" i="1"/>
  <c r="E20" i="1"/>
  <c r="I19" i="1"/>
  <c r="G19" i="1"/>
  <c r="E19" i="1"/>
  <c r="I18" i="1"/>
  <c r="G18" i="1"/>
  <c r="E18" i="1"/>
  <c r="G17" i="1"/>
  <c r="E17" i="1"/>
  <c r="G16" i="1"/>
  <c r="G77" i="1"/>
  <c r="H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I17" i="1" l="1"/>
  <c r="I16" i="1"/>
  <c r="I21" i="1" s="1"/>
  <c r="E16" i="1"/>
  <c r="E21" i="1" s="1"/>
  <c r="I77" i="1"/>
  <c r="G28" i="1"/>
  <c r="G23" i="1"/>
  <c r="G246" i="12"/>
  <c r="M145" i="12"/>
  <c r="M144" i="12" s="1"/>
  <c r="G144" i="12"/>
  <c r="G8" i="12"/>
  <c r="M9" i="12"/>
  <c r="M8" i="12" s="1"/>
  <c r="M70" i="12"/>
  <c r="M69" i="12" s="1"/>
  <c r="G69" i="12"/>
  <c r="M129" i="12"/>
  <c r="M128" i="12" s="1"/>
  <c r="G128" i="12"/>
  <c r="M424" i="12"/>
  <c r="M423" i="12" s="1"/>
  <c r="G423" i="12"/>
  <c r="M268" i="12"/>
  <c r="M267" i="12" s="1"/>
  <c r="G267" i="12"/>
  <c r="M101" i="12"/>
  <c r="M36" i="12"/>
  <c r="G32" i="12"/>
  <c r="M411" i="12"/>
  <c r="M150" i="12"/>
  <c r="M149" i="12" s="1"/>
  <c r="G149" i="12"/>
  <c r="M120" i="12"/>
  <c r="M119" i="12" s="1"/>
  <c r="G119" i="12"/>
  <c r="M99" i="12"/>
  <c r="M98" i="12" s="1"/>
  <c r="G98" i="12"/>
  <c r="M218" i="12"/>
  <c r="M217" i="12" s="1"/>
  <c r="G217" i="12"/>
  <c r="M367" i="12"/>
  <c r="M366" i="12" s="1"/>
  <c r="G366" i="12"/>
  <c r="M182" i="12"/>
  <c r="M181" i="12" s="1"/>
  <c r="G181" i="12"/>
  <c r="M112" i="12"/>
  <c r="M111" i="12" s="1"/>
  <c r="G111" i="12"/>
  <c r="G88" i="12"/>
  <c r="M89" i="12"/>
  <c r="M88" i="12" s="1"/>
  <c r="M392" i="12"/>
  <c r="M391" i="12" s="1"/>
  <c r="G391" i="12"/>
  <c r="M427" i="12"/>
  <c r="M360" i="12"/>
  <c r="M359" i="12" s="1"/>
  <c r="G359" i="12"/>
  <c r="G301" i="12"/>
  <c r="M302" i="12"/>
  <c r="M301" i="12" s="1"/>
  <c r="M228" i="12"/>
  <c r="M23" i="12"/>
  <c r="M22" i="12" s="1"/>
  <c r="G22" i="12"/>
  <c r="M297" i="12"/>
  <c r="M296" i="12" s="1"/>
  <c r="G296" i="12"/>
  <c r="M246" i="12"/>
  <c r="M32" i="12"/>
  <c r="M215" i="12"/>
  <c r="M214" i="12" s="1"/>
  <c r="G214" i="12"/>
  <c r="G411" i="12"/>
  <c r="M415" i="12"/>
  <c r="G157" i="12"/>
  <c r="M159" i="12"/>
  <c r="M157" i="12" s="1"/>
  <c r="G427" i="12"/>
  <c r="G228" i="12"/>
  <c r="G101" i="12"/>
  <c r="G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<sst xmlns="http://schemas.openxmlformats.org/spreadsheetml/2006/main" count="1599" uniqueCount="764">
  <si>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</si>
  <si>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</si>
  <si>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</si>
  <si>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</si>
  <si>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</si>
  <si>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</si>
  <si>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</si>
  <si>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</si>
  <si>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</si>
  <si>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</si>
  <si>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</si>
  <si>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</si>
  <si>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</si>
  <si>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</si>
  <si>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</si>
  <si>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</si>
  <si>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</si>
  <si>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</si>
  <si>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</si>
  <si>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</si>
  <si>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</si>
  <si>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</si>
  <si>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</si>
  <si>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</si>
  <si>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</si>
  <si>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</si>
  <si>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</si>
  <si>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</si>
  <si>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</si>
  <si>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</si>
  <si>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</si>
  <si>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</si>
  <si>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</si>
  <si>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</si>
  <si>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</si>
  <si>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</si>
  <si>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</si>
  <si>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</si>
  <si>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</si>
  <si>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</si>
  <si>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</si>
  <si>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</si>
  <si>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</si>
  <si>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</si>
  <si>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</si>
  <si>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Stavební úpravy domu č.p. 77 v ul. Pražská, Kerhartice</t>
  </si>
  <si>
    <t>Město Ústí nad Orlicí</t>
  </si>
  <si>
    <t>00279676</t>
  </si>
  <si>
    <t>Vacek Pavel, Ing.</t>
  </si>
  <si>
    <t>Vrbova 655</t>
  </si>
  <si>
    <t>Ústí nad Orlicí</t>
  </si>
  <si>
    <t>56201</t>
  </si>
  <si>
    <t>49312570</t>
  </si>
  <si>
    <t>Rozpočet</t>
  </si>
  <si>
    <t>Celkem za stavbu</t>
  </si>
  <si>
    <t>CZK</t>
  </si>
  <si>
    <t xml:space="preserve">Popis rozpočtu:  - </t>
  </si>
  <si>
    <t>V technické zprávě a ve výkresech uvedené názvy materiálů, výrobků a systémů jsou projektem navrženým standardem (vzorem), který může být zhotovitelem stavby zaměněn za předpokladu dodržení, případně zlepšení veškerých technických vlastností.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</si>
  <si>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</si>
  <si>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</si>
  <si>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</si>
  <si>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</si>
  <si>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</si>
  <si>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</si>
  <si>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</si>
  <si>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</si>
  <si>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</si>
  <si>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</si>
  <si>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</si>
  <si>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</si>
  <si>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</si>
  <si>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</si>
  <si>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</si>
  <si>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</si>
  <si>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</si>
  <si>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</si>
  <si>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</si>
  <si>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</si>
  <si>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</si>
  <si>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</si>
  <si>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</si>
  <si>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</si>
  <si>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</si>
  <si>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</si>
  <si>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</si>
  <si>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</si>
  <si>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</si>
  <si>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</si>
  <si>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</si>
  <si>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</si>
  <si>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</si>
  <si>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</si>
  <si>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</si>
  <si>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</si>
  <si>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</si>
  <si>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</si>
  <si>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</si>
  <si>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</si>
  <si>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</si>
  <si>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</si>
  <si>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</si>
  <si>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</si>
  <si>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</si>
  <si>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</si>
  <si>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</si>
  <si>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</si>
  <si>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</si>
  <si>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</si>
  <si>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</si>
  <si>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</si>
  <si>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</si>
  <si>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</si>
  <si>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</si>
  <si>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</si>
  <si>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</si>
  <si>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</si>
  <si>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</si>
  <si>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</si>
  <si>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</si>
  <si>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</si>
  <si>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</si>
  <si>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</si>
  <si>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</si>
  <si>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</si>
  <si>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</si>
  <si>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</si>
  <si>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</si>
  <si>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</si>
  <si>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</si>
  <si>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</si>
  <si>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</si>
  <si>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</si>
  <si>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</si>
  <si>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</si>
  <si>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</si>
  <si>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</si>
  <si>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</si>
  <si>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</si>
  <si>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</si>
  <si>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</si>
  <si>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</si>
  <si>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</si>
  <si>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</si>
  <si>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139601103R00</t>
  </si>
  <si>
    <t>Ruční výkop jam, rýh a šachet v hornině tř. 4</t>
  </si>
  <si>
    <t>m3</t>
  </si>
  <si>
    <t>POL1_0</t>
  </si>
  <si>
    <t>Kolem objektu.</t>
  </si>
  <si>
    <t>POP</t>
  </si>
  <si>
    <t>11,5</t>
  </si>
  <si>
    <t>VV</t>
  </si>
  <si>
    <t>vedljší objekt:8,65</t>
  </si>
  <si>
    <t>výkop pro základ:1,27</t>
  </si>
  <si>
    <t>113107530R00</t>
  </si>
  <si>
    <t>Odstranění podkladu pl. 50 m2,kam.drcené tl.30 cm</t>
  </si>
  <si>
    <t>m2</t>
  </si>
  <si>
    <t>113106121R00</t>
  </si>
  <si>
    <t>Rozebrání dlažeb z betonových dlaždic na sucho</t>
  </si>
  <si>
    <t>122301101R00</t>
  </si>
  <si>
    <t>Odkopávky nezapažené v hor. 4 do 100 m3</t>
  </si>
  <si>
    <t>(19,48+21,1+5,77+26,67+4,49+5,33+34,32+1,31+14)*0,16</t>
  </si>
  <si>
    <t>175101201R00</t>
  </si>
  <si>
    <t>Obsyp objektu bez prohození sypaniny</t>
  </si>
  <si>
    <t>174100050RAC</t>
  </si>
  <si>
    <t>Zásyp jam,rýh a šachet štěrkopískem, dovoz štěrkopísku ze vzdálenosti 10 km</t>
  </si>
  <si>
    <t>POL2_0</t>
  </si>
  <si>
    <t>162701105RT3</t>
  </si>
  <si>
    <t>Vodorovné přemístění výkopku z hor.1-4 do 10000 m, nosnost 12 t</t>
  </si>
  <si>
    <t>199000002R00</t>
  </si>
  <si>
    <t>Poplatek za skládku horniny 1- 4, č. dle katal. odpadů 17 05 04</t>
  </si>
  <si>
    <t>274313611R00</t>
  </si>
  <si>
    <t>Beton základových pasů prostý C 16/20</t>
  </si>
  <si>
    <t>4,55*0,55*0,5</t>
  </si>
  <si>
    <t>274351215R00</t>
  </si>
  <si>
    <t>Bednění stěn základových pasů - zřízení</t>
  </si>
  <si>
    <t>2*4,55*0,5</t>
  </si>
  <si>
    <t>274351216R00</t>
  </si>
  <si>
    <t>Bednění stěn základových pasů - odstranění</t>
  </si>
  <si>
    <t>281606123R00</t>
  </si>
  <si>
    <t>Beztlaková krémová injektáž cihelného zdiva tl. do 500 mm</t>
  </si>
  <si>
    <t>m</t>
  </si>
  <si>
    <t>281606121R00</t>
  </si>
  <si>
    <t>Beztlaková krémová injektáž cihelného zdiva tl. do 300 mm</t>
  </si>
  <si>
    <t>45,3</t>
  </si>
  <si>
    <t>plošná injektž:9,2+26*2</t>
  </si>
  <si>
    <t>310271630R00</t>
  </si>
  <si>
    <t>Zazdívka otvorů do 4 m2, pórobet.tvárnice, tl.30cm</t>
  </si>
  <si>
    <t>Přízemí:0,63+0,66+0,63+0,945+0,61</t>
  </si>
  <si>
    <t>Patro:0,63+0,63</t>
  </si>
  <si>
    <t>310271530R00</t>
  </si>
  <si>
    <t>Zazdívka otvorů do 1 m2, pórobet.tvárnice, tl.30cm</t>
  </si>
  <si>
    <t>Přízemí:0,135+0,27+0,152+0,405+0,1</t>
  </si>
  <si>
    <t>311238138R00</t>
  </si>
  <si>
    <t>Zdivo POROTHERM 25 AKU Z P15 na maltu vápenocementovou 10 MPa, tl. 250 mm</t>
  </si>
  <si>
    <t>přízemí:4,55*3,2</t>
  </si>
  <si>
    <t>patro:4,55*2,8+2,7*2,8</t>
  </si>
  <si>
    <t>342248112R00</t>
  </si>
  <si>
    <t>Příčky POROTHERM 11,5 P+D na maltu vápenocementovou 5 MPa, tl. 115 mm</t>
  </si>
  <si>
    <t>přízemí:(3,7+2,1+4,05+1,725+1,8+0,85+2,2+1,5)*3,2</t>
  </si>
  <si>
    <t>odpočty:-(2*0,8+3*0,6)*2,0</t>
  </si>
  <si>
    <t>patro:(3,7+2,0+3,8+1,8+1,8+1,2+0,85+2,2+1,5)*2,8</t>
  </si>
  <si>
    <t>odpočty:-(4*0,8+3*0,6)*2</t>
  </si>
  <si>
    <t>317168111R00</t>
  </si>
  <si>
    <t>Překlad POROTHERM plochý 115 x 71 x 1000 mm</t>
  </si>
  <si>
    <t>kus</t>
  </si>
  <si>
    <t>317168112R00</t>
  </si>
  <si>
    <t>Překlad POROTHERM plochý 115 x 71 x 1250 mm</t>
  </si>
  <si>
    <t>346244315R00</t>
  </si>
  <si>
    <t>Obezdívky van a WC nádržek z desek Ytong tl. 150 mm</t>
  </si>
  <si>
    <t>0,8*1,2*6</t>
  </si>
  <si>
    <t>346244311R00</t>
  </si>
  <si>
    <t>Obezdívky van a WC nádržek z desek Ytong tl. 50 mm</t>
  </si>
  <si>
    <t>Obezdívka odkouření.</t>
  </si>
  <si>
    <t>342948111R00</t>
  </si>
  <si>
    <t>Ukotvení příček k cihelné konstrukci kotvami na hmoždinky</t>
  </si>
  <si>
    <t>317314130R00</t>
  </si>
  <si>
    <t>Podbetonování zhlaví nosníků, zdivo šířky 300 mm</t>
  </si>
  <si>
    <t>319211311R00</t>
  </si>
  <si>
    <t>Vytmelení zdiva těsnicí maltou, spotř.do 10 kg/m2</t>
  </si>
  <si>
    <t>319211331R00</t>
  </si>
  <si>
    <t>Fabion z malty v koutu podlahy r 25 mm</t>
  </si>
  <si>
    <t>319211321R00</t>
  </si>
  <si>
    <t>Těsnicí stěrka na svislé ploše tl. do 5 mm</t>
  </si>
  <si>
    <t>27,5+46,5</t>
  </si>
  <si>
    <t>317234410R00</t>
  </si>
  <si>
    <t>Vyzdívka mezi nosníky cihlami pálenými na MC</t>
  </si>
  <si>
    <t>346244381R00</t>
  </si>
  <si>
    <t>Plentování ocelových nosníků výšky do 20 cm</t>
  </si>
  <si>
    <t>346244382R00</t>
  </si>
  <si>
    <t>Plentování ocelových nosníků výšky 20 - 30 cm</t>
  </si>
  <si>
    <t>311311911R00</t>
  </si>
  <si>
    <t>Beton nadzákladových zdí prostý C 16/20</t>
  </si>
  <si>
    <t>Zabetonování komínových pruduchů.</t>
  </si>
  <si>
    <t>317944313RT4</t>
  </si>
  <si>
    <t>Válcované nosníky č.14-22 do připravených otvorů, včetně dodávky profilu  I č.18 (S235)</t>
  </si>
  <si>
    <t>t</t>
  </si>
  <si>
    <t>317944315RT2</t>
  </si>
  <si>
    <t>Válcované nosníky nad č.24 do připravených otvorů, včetně dodávky profilu I č. 24</t>
  </si>
  <si>
    <t>317121351RT3</t>
  </si>
  <si>
    <t>Montáž ŽB překladů do 240 cm dodatečně do rýh, včetně dodávky RZP  254 x 14 x 14 cm</t>
  </si>
  <si>
    <t>317121151R00</t>
  </si>
  <si>
    <t>Montáž ŽB překladů do 105 cm dodatečně do rýh</t>
  </si>
  <si>
    <t>59321210R</t>
  </si>
  <si>
    <t>Překlad železobetonový vylehčený RZP 119/14/14 V, rozměr 1190 x 140 x 140 mm</t>
  </si>
  <si>
    <t>POL3_0</t>
  </si>
  <si>
    <t>59321209.AR</t>
  </si>
  <si>
    <t>Překlad železobetonový vylehčený RZP 89/14/14 V, rozměr 890 x 140 x 140 mm</t>
  </si>
  <si>
    <t>413232221R00</t>
  </si>
  <si>
    <t>Zazdívka zhlaví stropních nosníků výšky do 30cm</t>
  </si>
  <si>
    <t>411168245RT2</t>
  </si>
  <si>
    <t>Strop POROTHERM, osová vzdálenost nosníků 625 mm, tl. 250 mm, nosník 5,25 - 6 m, s Kari sítí KA 18, drát d 4 mm, oko 200 x 200 mm</t>
  </si>
  <si>
    <t>19,32+21,03</t>
  </si>
  <si>
    <t>411168244RT2</t>
  </si>
  <si>
    <t>Strop POROTHERM, osová vzdálenost nosníků 625 mm, tl. 250 mm, nosník 4,25 - 5 m, s Kari sítí KA 18, drát d 4 mm, oko 200 x 200 mm</t>
  </si>
  <si>
    <t>16,2+8,1</t>
  </si>
  <si>
    <t>411168243RT2</t>
  </si>
  <si>
    <t>Strop POROTHERM, osová vzdálenost nosníků 625 mm, tl. 250 mm, nosník 3,25 - 4 m, s Kari sítí KA 18, drát d 4 mm, oko 200 x 200 mm</t>
  </si>
  <si>
    <t>9,31+15,6+18+3,5</t>
  </si>
  <si>
    <t>411168241RT2</t>
  </si>
  <si>
    <t>Strop POROTHERM, osová vzdálenost nosníků 625 mm, tl. 250 mm, nosník do 2 m, s Kari sítí KA 18, drát d 4 mm, oko 200 x 200 mm</t>
  </si>
  <si>
    <t>5,26</t>
  </si>
  <si>
    <t>417328124R00</t>
  </si>
  <si>
    <t>Ztužující žebro pro strop POROTHERM tl. 250 mm, osovou vzdálenost nosníků 625 mm</t>
  </si>
  <si>
    <t>3,7+4+3,8</t>
  </si>
  <si>
    <t>447165121RZ1</t>
  </si>
  <si>
    <t>Podkroví SDK,CD,st.třmen,izolace,1xDFRIEH2 tl.12,5, bez dodávky a montáže izolace</t>
  </si>
  <si>
    <t>podkroví:157</t>
  </si>
  <si>
    <t>416021121R00</t>
  </si>
  <si>
    <t>Podhledy SDK, kovová.kce CD. 1x deska RB 12,5 mm</t>
  </si>
  <si>
    <t>přízemí:85,16</t>
  </si>
  <si>
    <t>416021123R00</t>
  </si>
  <si>
    <t>Podhledy SDK, kovová.kce CD. 1x deska RBI 12,5 mm</t>
  </si>
  <si>
    <t>přízemí - koupelny:12,61</t>
  </si>
  <si>
    <t>413941123RT6</t>
  </si>
  <si>
    <t>Osazení válcovaných nosníků ve stropech č. 14 - 22, včetně dodávky profilu I č. 22</t>
  </si>
  <si>
    <t>451577777R00</t>
  </si>
  <si>
    <t>Podklad pod dlažbu z kameniva těženého tl.do 10 cm</t>
  </si>
  <si>
    <t>Hlavní chodník.</t>
  </si>
  <si>
    <t>451579777R00</t>
  </si>
  <si>
    <t>Přípl. za další 1cm kameniva těženého nad 10cm</t>
  </si>
  <si>
    <t>10*7,5</t>
  </si>
  <si>
    <t>596215021R00</t>
  </si>
  <si>
    <t>Kladení zámkové dlažby tl. 6 cm do drtě tl. 4 cm</t>
  </si>
  <si>
    <t>uliční strana:7,5</t>
  </si>
  <si>
    <t>596100030RAC</t>
  </si>
  <si>
    <t>Chodník z dlažby betonové, podklad štěrkodrť, dlažba 40 x 40 x 5 cm</t>
  </si>
  <si>
    <t>Okapový chodník.</t>
  </si>
  <si>
    <t>hlavní objekt:12,9</t>
  </si>
  <si>
    <t>602015105R00</t>
  </si>
  <si>
    <t>Podhoz stěn webersan 951 S ručně</t>
  </si>
  <si>
    <t>60201xxx1</t>
  </si>
  <si>
    <t>Hydroizolační omítka tl. 15 mm</t>
  </si>
  <si>
    <t>611421133R00</t>
  </si>
  <si>
    <t>Omítka vnitřní stropů rovných, MVC, štuková</t>
  </si>
  <si>
    <t>přízemí:33,55</t>
  </si>
  <si>
    <t>612421637R00</t>
  </si>
  <si>
    <t>Omítka vnitřní zdiva, MVC, štuková</t>
  </si>
  <si>
    <t>přízemí:346,4</t>
  </si>
  <si>
    <t>patro:330,0</t>
  </si>
  <si>
    <t>612434133RT2</t>
  </si>
  <si>
    <t>Omítkový sanač.syst.,vnitřní,3vrst.</t>
  </si>
  <si>
    <t>610991111R00</t>
  </si>
  <si>
    <t>Zakrývání výplní vnitřních otvorů</t>
  </si>
  <si>
    <t>22,9+12,6</t>
  </si>
  <si>
    <t>612403388R00</t>
  </si>
  <si>
    <t>Hrubá výplň rýh ve stěnách do 15x15cm maltou z SMS</t>
  </si>
  <si>
    <t>622904112R00</t>
  </si>
  <si>
    <t>Očištění fasád tlakovou vodou složitost 1 - 2</t>
  </si>
  <si>
    <t>622434132R00</t>
  </si>
  <si>
    <t>Omítkový sanač.syst.,vnější,2vrst.</t>
  </si>
  <si>
    <t>620991121R00</t>
  </si>
  <si>
    <t>Zakrývání výplní vnějších otvorů z lešení</t>
  </si>
  <si>
    <t>622319120RV1</t>
  </si>
  <si>
    <t>Zateplovací systém Weber, sokl, EPS P 60 mm, zakončený stěrkou s výztužnou tkaninou</t>
  </si>
  <si>
    <t>622319120RU1</t>
  </si>
  <si>
    <t>Zateplovací systém Weber, sokl, EPS P 60 mm, s omítkou mozaikovou weberpas marmolit 6,0 kg/m2</t>
  </si>
  <si>
    <t>622319834RT3</t>
  </si>
  <si>
    <t>Zatepl.Webertherm clima,fasáda,min.desky PV 140 mm, s omítkou weberpas extraClean, zrno 2 mm</t>
  </si>
  <si>
    <t>631313611R00</t>
  </si>
  <si>
    <t>Mazanina betonová tl. 8 - 12 cm C 16/20</t>
  </si>
  <si>
    <t>podkladní beton:15,9</t>
  </si>
  <si>
    <t>631361921RT5</t>
  </si>
  <si>
    <t>Výztuž mazanin svařovanou sítí, KH 20, drát d 6,0 mm, oko 150 x 150 mm</t>
  </si>
  <si>
    <t>631312611R00</t>
  </si>
  <si>
    <t>Mazanina betonová tl. 5 - 8 cm C 16/20</t>
  </si>
  <si>
    <t>přízemí tl. 60 mm:3,35</t>
  </si>
  <si>
    <t>přízemí tl. 70 mm:5,45</t>
  </si>
  <si>
    <t>patro tl. 65 mm:8,05</t>
  </si>
  <si>
    <t>631361921RT0</t>
  </si>
  <si>
    <t>Výztuž mazanin svařovanou sítí, KA 17, drát d 4,0 mm, oko 150 x 150 mm</t>
  </si>
  <si>
    <t>642942111RT2</t>
  </si>
  <si>
    <t>Osazení zárubní dveřních ocelových, pl. do 2,5 m2, včetně dodávky zárubně 600 x 1970 x 100 mm</t>
  </si>
  <si>
    <t>přízemí:4</t>
  </si>
  <si>
    <t>patro:3</t>
  </si>
  <si>
    <t>642942111RT4</t>
  </si>
  <si>
    <t>Osazení zárubní dveřních ocelových, pl. do 2,5 m2, včetně dodávky zárubně 800 x 1970 x 100 mm</t>
  </si>
  <si>
    <t>642942111RT5</t>
  </si>
  <si>
    <t>Osazení zárubní dveřních ocelových, pl. do 2,5 m2, včetně dodávky zárubně 900 x 1970 x 100 mm</t>
  </si>
  <si>
    <t>přízemí:1</t>
  </si>
  <si>
    <t>642945121R00</t>
  </si>
  <si>
    <t>Osazení zárubní ocel. požár.1křídl., zazděním</t>
  </si>
  <si>
    <t>přízemí:3</t>
  </si>
  <si>
    <t>5533301126R</t>
  </si>
  <si>
    <t>Zárubeň ocelová YHtm 100/1970/800 L, P, EI, EW 30</t>
  </si>
  <si>
    <t>648991113RT5</t>
  </si>
  <si>
    <t>Osazení parapet.desek plast. a lamin. š.nad 20cm, včetně dodávky plastové parapetní desky š. 400 mm</t>
  </si>
  <si>
    <t>přízemí:12,9</t>
  </si>
  <si>
    <t>patro:10,5</t>
  </si>
  <si>
    <t>941941041R00</t>
  </si>
  <si>
    <t>Montáž lešení leh.řad.s podlahami,š.1,2 m, H 10 m</t>
  </si>
  <si>
    <t>941941291R00</t>
  </si>
  <si>
    <t>Příplatek za každý měsíc použití lešení k pol.1041</t>
  </si>
  <si>
    <t>275*2</t>
  </si>
  <si>
    <t>941941841R00</t>
  </si>
  <si>
    <t>Demontáž lešení leh.řad.s podlahami,š.1,2 m,H 10 m</t>
  </si>
  <si>
    <t>954312103R00</t>
  </si>
  <si>
    <t>Opláštění z SDK,2.str,do 200x200 mm,RBI tl.12,5 mm</t>
  </si>
  <si>
    <t>953943111R00</t>
  </si>
  <si>
    <t>Osazení kovových předmětů do zdiva, 1 kg / kus</t>
  </si>
  <si>
    <t>55348112R</t>
  </si>
  <si>
    <t>Schránka poštovní stojatá DOLS A-01</t>
  </si>
  <si>
    <t>953941312R00</t>
  </si>
  <si>
    <t>Osazení požárního hasicího přístroje na stěnu</t>
  </si>
  <si>
    <t>767650004</t>
  </si>
  <si>
    <t>Hasící přístroj práškový PHP 10 kg</t>
  </si>
  <si>
    <t>952902110R00</t>
  </si>
  <si>
    <t>Zametání v místnostech, chodbách, na  schodišti a na půdách</t>
  </si>
  <si>
    <t>952901111R00</t>
  </si>
  <si>
    <t>Vyčištění budov o výšce podlaží do 4 m</t>
  </si>
  <si>
    <t>965042141R00</t>
  </si>
  <si>
    <t>Bourání mazanin betonových tl. 10 cm, nad 4 m2</t>
  </si>
  <si>
    <t>962031113R00</t>
  </si>
  <si>
    <t>Bourání příček z cihel pálených plných tl. 65 mm</t>
  </si>
  <si>
    <t>přízemí:(3,7+3,9+3*1,7+1,15+4+1,575)*2,7</t>
  </si>
  <si>
    <t>962031116R00</t>
  </si>
  <si>
    <t>Bourání příček z cihel pálených plných tl. 140 mm</t>
  </si>
  <si>
    <t>přízemé:4,55*2,7</t>
  </si>
  <si>
    <t>patro:(4,55+2,7+3,7+2,35+1,4+1,3)*2,9</t>
  </si>
  <si>
    <t>962032631R00</t>
  </si>
  <si>
    <t>Bourání zdiva komínového z cihel na MVC</t>
  </si>
  <si>
    <t>962032231R00</t>
  </si>
  <si>
    <t>Bourání zdiva z cihel pálených na MVC</t>
  </si>
  <si>
    <t>přízemí:5,05</t>
  </si>
  <si>
    <t>patru:3,0</t>
  </si>
  <si>
    <t>968061125R00</t>
  </si>
  <si>
    <t>Vyvěšení dřevěných a plastových dveřních křídel pl. do 2 m2</t>
  </si>
  <si>
    <t>968061112R00</t>
  </si>
  <si>
    <t>Vyvěšení dřevěných a plastových okenních křídel pl. do 1,5 m2</t>
  </si>
  <si>
    <t>968062355R00</t>
  </si>
  <si>
    <t>Vybourání dřevěných rámů oken dvojitých pl. 2 m2</t>
  </si>
  <si>
    <t>17,085+12,715</t>
  </si>
  <si>
    <t>968072455R00</t>
  </si>
  <si>
    <t>Vybourání kovových dveřních zárubní pl. do 2 m2</t>
  </si>
  <si>
    <t>26+5,4</t>
  </si>
  <si>
    <t>968062455R00</t>
  </si>
  <si>
    <t>Vybourání dřevěných dveřních zárubní pl. do 2 m2</t>
  </si>
  <si>
    <t>968083012R00</t>
  </si>
  <si>
    <t>Vybourání plastových prosklených dveří pl.nad 2 m2</t>
  </si>
  <si>
    <t>965081713RT1</t>
  </si>
  <si>
    <t>Bourání dlažeb keramických tl.10 mm, nad 1 m2, ručně, dlaždice keramické</t>
  </si>
  <si>
    <t>přízemí:40,1</t>
  </si>
  <si>
    <t>patro:20,77</t>
  </si>
  <si>
    <t>965082923R00</t>
  </si>
  <si>
    <t>Odstranění násypu tl. do 10 cm, plocha nad 2 m2</t>
  </si>
  <si>
    <t>965082933R00</t>
  </si>
  <si>
    <t>Odstranění násypu tl. do 20 cm, plocha nad 2 m2</t>
  </si>
  <si>
    <t>978013191R00</t>
  </si>
  <si>
    <t>Otlučení omítek vnitřních stěn v rozsahu do 100 %</t>
  </si>
  <si>
    <t>přízemí:434,75</t>
  </si>
  <si>
    <t>patro:270,75</t>
  </si>
  <si>
    <t>978059531R00</t>
  </si>
  <si>
    <t>Odsekání vnitřních obkladů stěn nad 2 m2</t>
  </si>
  <si>
    <t>přízemí:21,2</t>
  </si>
  <si>
    <t>patro:8,7</t>
  </si>
  <si>
    <t>973031325R00</t>
  </si>
  <si>
    <t>Vysekání kapes zeď cihel. MVC, pl. 0,1m2, hl. 30cm</t>
  </si>
  <si>
    <t>978023411R00</t>
  </si>
  <si>
    <t>Vysekání a úprava spár zdiva cihelného mimo komín.</t>
  </si>
  <si>
    <t>vnější zdivo:81</t>
  </si>
  <si>
    <t>vnitřní zdivo:231</t>
  </si>
  <si>
    <t>974031165R00</t>
  </si>
  <si>
    <t>Vysekání rýh ve zdi cihelné 15 x 20 cm</t>
  </si>
  <si>
    <t>36,5</t>
  </si>
  <si>
    <t>978036191R00</t>
  </si>
  <si>
    <t>Otlučení omítek břízolitových v rozsahu 100 %</t>
  </si>
  <si>
    <t>973031151R00</t>
  </si>
  <si>
    <t>Vysekání výklenků zeď cihel. MVC, pl. nad 0,25 m2</t>
  </si>
  <si>
    <t>970031200R00</t>
  </si>
  <si>
    <t>Vrtání jádrové do zdiva cihelného do D 200 mm</t>
  </si>
  <si>
    <t>974031167R00</t>
  </si>
  <si>
    <t>Vysekání rýh ve zdi cihelné 15 x 30 cm</t>
  </si>
  <si>
    <t>979011321R00</t>
  </si>
  <si>
    <t>Montáž a demontáž shozu za 2.NP</t>
  </si>
  <si>
    <t>979011331R00</t>
  </si>
  <si>
    <t>Pronájem shozu  (za metr)</t>
  </si>
  <si>
    <t>den</t>
  </si>
  <si>
    <t>4*30</t>
  </si>
  <si>
    <t>979011335R00</t>
  </si>
  <si>
    <t>Pronájem rukávu proti prachu délky 15 m</t>
  </si>
  <si>
    <t>Výklenky pro rozvaděče.</t>
  </si>
  <si>
    <t>979082111R00</t>
  </si>
  <si>
    <t>Vnitrostaveništní doprava suti do 10 m</t>
  </si>
  <si>
    <t>122,04+51,38+37,85+0,51+4,77+0,19</t>
  </si>
  <si>
    <t>979011311R00</t>
  </si>
  <si>
    <t>Svislá doprava suti a vybouraných hmot shozem</t>
  </si>
  <si>
    <t>216,74</t>
  </si>
  <si>
    <t>979081111R00</t>
  </si>
  <si>
    <t>Odvoz suti a vybour. hmot na skládku do 1 km</t>
  </si>
  <si>
    <t>979081121R00</t>
  </si>
  <si>
    <t>Příplatek k odvozu za každý další 1 km</t>
  </si>
  <si>
    <t>216,74*10</t>
  </si>
  <si>
    <t>979990107R00</t>
  </si>
  <si>
    <t>Poplatek za uložení suti - směs betonu, cihel, dřeva, skupina odpadu 170904</t>
  </si>
  <si>
    <t>979990181R00</t>
  </si>
  <si>
    <t>Poplatek za uložení suti - PVC podlahová krytina, skupina odpadu 200307</t>
  </si>
  <si>
    <t>4,77+0,19</t>
  </si>
  <si>
    <t>998011002R00</t>
  </si>
  <si>
    <t>Přesun hmot pro budovy zděné výšky do 12 m</t>
  </si>
  <si>
    <t>3,41+38,84+56,04+11,97+0,4+43,23+12,01+83,69+0,95+5,59+0,13+0,16+0,08</t>
  </si>
  <si>
    <t>711111001RZ1</t>
  </si>
  <si>
    <t xml:space="preserve">Provedení izolace proti vlhkosti na ploše vodorovné, 1x asfaltovým penetračním nátěrem, včetně dodávky asfaltového penetračního laku </t>
  </si>
  <si>
    <t>přízemí:131,6</t>
  </si>
  <si>
    <t>711141559RY1</t>
  </si>
  <si>
    <t>Provedení izolace proti vlhkosti na ploše vodorovné, asfaltovými pásy přitavením, 1 vrstva - včetně dod. Elastek 40 special mineral</t>
  </si>
  <si>
    <t>711199097R00</t>
  </si>
  <si>
    <t xml:space="preserve">Příplatek za plochu do 10 m2, izolace proti vlhkosti, natavenými asfaltovými pásy </t>
  </si>
  <si>
    <t>přízemí:5,77+5,88+3,95</t>
  </si>
  <si>
    <t>711823121RT3</t>
  </si>
  <si>
    <t>Montáž nopové fólie svisle, včetně dodávky fólie DELTA MS</t>
  </si>
  <si>
    <t>hlavní objekt:28,5</t>
  </si>
  <si>
    <t>vedlejší objekt:21,6</t>
  </si>
  <si>
    <t>998711202R00</t>
  </si>
  <si>
    <t>Přesun hmot pro izolace proti vodě, výšky do 12 m</t>
  </si>
  <si>
    <t>713191100RT9</t>
  </si>
  <si>
    <t>Položení separační fólie, včetně dodávky PE fólie</t>
  </si>
  <si>
    <t>přízemí:128,5</t>
  </si>
  <si>
    <t>patro:119,85</t>
  </si>
  <si>
    <t>713121111R00</t>
  </si>
  <si>
    <t>Montáž tepelné izolace podlah na sucho, jednovrstvá</t>
  </si>
  <si>
    <t>patro(tepelná+kročejová):119,85*2</t>
  </si>
  <si>
    <t>28375768.AR</t>
  </si>
  <si>
    <t>Deska izolační polystyrén samozhášivý EPS 150</t>
  </si>
  <si>
    <t>713111221RK4</t>
  </si>
  <si>
    <t>Montáž parozábrany, zavěšeného podhledu s přelepením spojů, Jutafol N 140 speciál</t>
  </si>
  <si>
    <t>přízemí:85,16+12,61</t>
  </si>
  <si>
    <t>patro:157</t>
  </si>
  <si>
    <t>713111121RT1</t>
  </si>
  <si>
    <t>Montáž tepelné izolace stropů rovných spodem, drátem, 1 vrstva - materiál ve specifikaci</t>
  </si>
  <si>
    <t>3*157</t>
  </si>
  <si>
    <t>713120010RAB</t>
  </si>
  <si>
    <t>Izolace podlah kročejová minerální z desek PTS, tloušťka 20 mm</t>
  </si>
  <si>
    <t>byt č.4,5,6:39,41+36,41+44,03</t>
  </si>
  <si>
    <t>631508602R</t>
  </si>
  <si>
    <t>Pás izolační ISOVER 6000 x 1200 x 100 mm</t>
  </si>
  <si>
    <t>471*1,05</t>
  </si>
  <si>
    <t>998713202R00</t>
  </si>
  <si>
    <t>Přesun hmot pro izolace tepelné, výšky do 12 m</t>
  </si>
  <si>
    <t>762526811R00</t>
  </si>
  <si>
    <t>Demontáž podlah bez polštářů z dřevotřísky do 2 cm</t>
  </si>
  <si>
    <t>přízemí:74,8</t>
  </si>
  <si>
    <t>762811811R00</t>
  </si>
  <si>
    <t>Demontáž záklopů z hrubých prken tl. do 3,2 cm</t>
  </si>
  <si>
    <t>patro:116,5</t>
  </si>
  <si>
    <t>půda:89,97</t>
  </si>
  <si>
    <t>762522811R00</t>
  </si>
  <si>
    <t>Demontáž podlah s polštáři z prken tl. do 32 mm</t>
  </si>
  <si>
    <t>762822840R00</t>
  </si>
  <si>
    <t>Demontáž stropnic z řeziva o pl.do 540 cm2</t>
  </si>
  <si>
    <t>762841812R00</t>
  </si>
  <si>
    <t>Demontáž podbití stropů z prken s omítkou</t>
  </si>
  <si>
    <t>přízemí:118,15</t>
  </si>
  <si>
    <t>patro:174,65</t>
  </si>
  <si>
    <t>762341811R00</t>
  </si>
  <si>
    <t>Demontáž bednění střech rovných z prken hrubých</t>
  </si>
  <si>
    <t>762331922R00</t>
  </si>
  <si>
    <t>Vyřezání části střešní vazby do 224 cm2,do dl.5 m</t>
  </si>
  <si>
    <t>762332932R00</t>
  </si>
  <si>
    <t>Doplnění střešní vazby z hranolů do 224 cm2 vč.dod</t>
  </si>
  <si>
    <t>762521108RT2</t>
  </si>
  <si>
    <t>Položení podlah nehoblovaných na sraz, hrubé fošny, včetně dodávky řeziva, fošny tl. 38 mm</t>
  </si>
  <si>
    <t>762595000R00</t>
  </si>
  <si>
    <t>Spojovací a ochranné prostředky k položení podlah</t>
  </si>
  <si>
    <t>762341210RT2</t>
  </si>
  <si>
    <t>Montáž bednění střech rovných, prkna hrubá na sraz, včetně dodávky prken tloušťky 24 mm</t>
  </si>
  <si>
    <t>762342205RT4</t>
  </si>
  <si>
    <t>Montáž kontralatí na vruty, s těsnicí pěnou, včetně dodávky latí 4/6 cm</t>
  </si>
  <si>
    <t>762088116R00</t>
  </si>
  <si>
    <t>Zakrývání provizorní plachtou 15x20m,vč.odstranění</t>
  </si>
  <si>
    <t>998762202R00</t>
  </si>
  <si>
    <t>Přesun hmot pro tesařské konstrukce, výšky do 12 m</t>
  </si>
  <si>
    <t>764410850R00</t>
  </si>
  <si>
    <t>Demontáž oplechování parapetů,rš od 100 do 330 mm</t>
  </si>
  <si>
    <t>přízemí:13,05</t>
  </si>
  <si>
    <t>patro:10,3</t>
  </si>
  <si>
    <t>764391821R00</t>
  </si>
  <si>
    <t>Demontáž závětrné lišty, rš 250 a 330 mm, do 45°</t>
  </si>
  <si>
    <t>764391822R00</t>
  </si>
  <si>
    <t>Demontáž závětrné lišty, rš 250 a 330 mm, nad 45°</t>
  </si>
  <si>
    <t>764331851R00</t>
  </si>
  <si>
    <t>Demontáž lemování zdí, rš 400 a 500 mm, do 45°</t>
  </si>
  <si>
    <t>764331852R00</t>
  </si>
  <si>
    <t>Demontáž lemování zdí, rš 400 a 500 mm, nad 45°</t>
  </si>
  <si>
    <t>764352811R00</t>
  </si>
  <si>
    <t>Demontáž žlabů půlkruh. rovných, rš 330 mm, do 45°</t>
  </si>
  <si>
    <t>764454801R00</t>
  </si>
  <si>
    <t>Demontáž odpadních trub kruhových, D 75 a 100 mm</t>
  </si>
  <si>
    <t>764339831R00</t>
  </si>
  <si>
    <t>Demontáž lemování komínů v ploše, hl. kryt, do 45°</t>
  </si>
  <si>
    <t>764311821R00</t>
  </si>
  <si>
    <t>Demontáž krytiny, tabule 2 x 1 m, do 25 m2, do 30°</t>
  </si>
  <si>
    <t>764812220R00</t>
  </si>
  <si>
    <t>Oplechování okapů, tvrdá krytina, lak.Pz,rš 330 mm</t>
  </si>
  <si>
    <t>713191100R00</t>
  </si>
  <si>
    <t>Položení separační fólie</t>
  </si>
  <si>
    <t>71319xxx2</t>
  </si>
  <si>
    <t xml:space="preserve">Separační vrstva ze svařovaných PP vláken </t>
  </si>
  <si>
    <t>265,2*1,05</t>
  </si>
  <si>
    <t>764811222R00</t>
  </si>
  <si>
    <t>Krytina hladká z lak. Pz šablon do 0,2 m2, do 45°</t>
  </si>
  <si>
    <t>764811202R00</t>
  </si>
  <si>
    <t>Krytina hladká z lak. Pz tabulí 2 x 1 m, do 45°</t>
  </si>
  <si>
    <t>764918911R00</t>
  </si>
  <si>
    <t>Zhotovení (výroba) a montáž závětrné lišty z ocel.lak.plechu  rš 330 mm</t>
  </si>
  <si>
    <t>764393291R00</t>
  </si>
  <si>
    <t>Montáž hřebene střechy Pz</t>
  </si>
  <si>
    <t>764392291R00</t>
  </si>
  <si>
    <t>Montáž úžlabí Pz</t>
  </si>
  <si>
    <t>764 91-xxx1</t>
  </si>
  <si>
    <t>Poplastovaný plech</t>
  </si>
  <si>
    <t>764814821R00</t>
  </si>
  <si>
    <t>Zachytače sněhu tyčové,lak.Pz plech,délka 500 mm</t>
  </si>
  <si>
    <t>764816131R00</t>
  </si>
  <si>
    <t>Oplechování parapetů, lakovaný Pz plech, rš 300 mm</t>
  </si>
  <si>
    <t>764815212R00</t>
  </si>
  <si>
    <t>Žlab podokapní půlkruh.z lak.Pz plechu, rš 330 mm</t>
  </si>
  <si>
    <t>764815812R00</t>
  </si>
  <si>
    <t>Kotlík žlabový oválný z lak. Pz plechu, 330/120 mm</t>
  </si>
  <si>
    <t>764819212R00</t>
  </si>
  <si>
    <t>Odpadní trouby kruhové z lak.Pz plechu, D 100 mm</t>
  </si>
  <si>
    <t>764814140R00</t>
  </si>
  <si>
    <t>Lemování trub,lak.Pz plech,vln.krytina,D do 200 mm</t>
  </si>
  <si>
    <t>998764202R00</t>
  </si>
  <si>
    <t>Přesun hmot pro klempířské konstr., výšky do 12 m</t>
  </si>
  <si>
    <t>765361810R00</t>
  </si>
  <si>
    <t>Demontáž šindelové krytiny, do suti</t>
  </si>
  <si>
    <t>765901001R00</t>
  </si>
  <si>
    <t>Montáž podstřešní fólie</t>
  </si>
  <si>
    <t>28325086.AR</t>
  </si>
  <si>
    <t>Fólie podstřešní paropropustná tl. 0,6 mm</t>
  </si>
  <si>
    <t>998765202R00</t>
  </si>
  <si>
    <t>Přesun hmot pro krytiny tvrdé, výšky do 12 m</t>
  </si>
  <si>
    <t>766231111R00</t>
  </si>
  <si>
    <t>Montáž stahovacích půdních schodů</t>
  </si>
  <si>
    <t>76623xxx1</t>
  </si>
  <si>
    <t>Protipožární stahovací půdní schody, 1000 x 600 mm</t>
  </si>
  <si>
    <t>766661112R00</t>
  </si>
  <si>
    <t>Montáž dveří do zárubně,otevíravých 1kř.do 0,8 m</t>
  </si>
  <si>
    <t>přízemí:8</t>
  </si>
  <si>
    <t>patro:7</t>
  </si>
  <si>
    <t>766661122R00</t>
  </si>
  <si>
    <t>Montáž dveří do zárubně,otevíravých 1kř.nad 0,8 m</t>
  </si>
  <si>
    <t>766661412R00</t>
  </si>
  <si>
    <t>Montáž dveří protipožár.1kř.do 80 cm, s kukátkem</t>
  </si>
  <si>
    <t>766629301R00</t>
  </si>
  <si>
    <t>Montáž oken plastových plochy do 1,50 m2</t>
  </si>
  <si>
    <t>766629302R00</t>
  </si>
  <si>
    <t>Montáž oken plastových plochy do 2,70 m2</t>
  </si>
  <si>
    <t>76662xxx1</t>
  </si>
  <si>
    <t>Plastové okno dvoukřídlové 1,475x1,45</t>
  </si>
  <si>
    <t>Plastová okno z plastových šestikomorových profilů, dvoukřídlové, otevíravé a sklápěcí, odst. bílá, zasklení izolačními trojsklem tl. 4-16-4-16-4 do silikonového tmelu zasklívací lištou (Uw = 0,9), kování celoobvodové - odst. stříbrná, silikonové komorové těsnění.</t>
  </si>
  <si>
    <t>76662xxx2</t>
  </si>
  <si>
    <t>Plastové okno dvoukřídlové 1,20x1,50</t>
  </si>
  <si>
    <t>76662xxx3</t>
  </si>
  <si>
    <t>Plastové okno jednokřídlové 1,00x1,40</t>
  </si>
  <si>
    <t>Plastová okno z plastových šestikomorových profilů, jednokřídlové, otevíravé a sklápěcí, odst. bílá, zasklení izolačními trojsklem tl. 4-16-4-16-4 do silikonového tmelu zasklívací lištou (Uw = 0,9), kování celoobvodové - odst. stříbrná, silikonové komorové těsnění..</t>
  </si>
  <si>
    <t>76662xxx4</t>
  </si>
  <si>
    <t>Plastové okno dvoukřídlové 1,25x1,50</t>
  </si>
  <si>
    <t>76662xxx5</t>
  </si>
  <si>
    <t>Plastové okno dvoukřídlové 1,35x1,35</t>
  </si>
  <si>
    <t>76662xxx6</t>
  </si>
  <si>
    <t>Plastové okno jednokřídlové 0,90x1,00</t>
  </si>
  <si>
    <t>Plastová okno z plastových šestikomorových profilů, jednokřídlové, otevíravé a sklápěcí, odst. bílá, zasklení izolačními trojsklem tl. 4-16-4-16-4 do silikonového tmelu zasklívací lištou (Uw = 0,9), kování celoobvodové - odst. stříbrná, silikonové komorové těsnění.</t>
  </si>
  <si>
    <t>76662xxx7</t>
  </si>
  <si>
    <t>Plastové vchodové dveře 1,20x2,80, křídlo min. šířky 900 mm, panikové kování</t>
  </si>
  <si>
    <t>Plastová vchodové dveře z plastových šestikomorových profilů, jednokřídlové  (křídlo min. šířky 900 mm)  s nadsvětlíkem, odst. bílá, zasklení izolačními trojsklem tl. 4-16-4-16-4 do silikonového tmelu zasklívací lištou (Ud = 1,1),panikové kování  - odst. stříbrná, koule klika, zámek vložkový, silikonové komorové těsnění.</t>
  </si>
  <si>
    <t>76662xxx8</t>
  </si>
  <si>
    <t>Plastové vchodové dveře 0,95x2,10</t>
  </si>
  <si>
    <t>Plastová vchodové dveře z plastových šestikomorových profilů, jednokřídlové, odst. bílá, zasklení izolačními trojsklem tl. 4-16-4-16-4 do silikonového tmelu zasklívací lištou (Ud = 1,1),kování  - odst. stříbrná, koule - klika, zámek vložkový, silikonové komorové těsnění</t>
  </si>
  <si>
    <t>76662xxx9</t>
  </si>
  <si>
    <t>Plastové okno jednokřídlové 0,45x0,75</t>
  </si>
  <si>
    <t>76662xx10</t>
  </si>
  <si>
    <t>Plastové okno dvoukřídlové 1,175x1,45</t>
  </si>
  <si>
    <t>76662xx11</t>
  </si>
  <si>
    <t>Plastové okno dvoukřídlové 1,20x1,15</t>
  </si>
  <si>
    <t>76662xx12</t>
  </si>
  <si>
    <t>Plastové okno jednokřídlové 0,70x1,20</t>
  </si>
  <si>
    <t>76662xx13</t>
  </si>
  <si>
    <t>Dveřní křídlo bytové vstupní, 800/1970, požární odolnost EW 30DP3</t>
  </si>
  <si>
    <t>Dveřní křídlo bytové vstupní, jednokřídlové, otevíravé, plné s kukátkem, povrch CPL laminát, odstín dub, s požární odolností EW 30DP3, kování se stříbrným povrchem klika - koule, zámek vložkový bezpečnostní.</t>
  </si>
  <si>
    <t>76662xx14</t>
  </si>
  <si>
    <t>Dveřní křídlo dřevěné, 800/1970</t>
  </si>
  <si>
    <t>Dveřní křídlo dřevěné, jednokřídlové, otevíravé, 2/3 prosklené, povrch CPL laminát, odstín dub, kování se stříbrným povrchem klika - klika, zámek vložkový.</t>
  </si>
  <si>
    <t>76662xx21</t>
  </si>
  <si>
    <t>Dveřní křídlo dřevěné, 900/1970</t>
  </si>
  <si>
    <t>76662xx15</t>
  </si>
  <si>
    <t>Dveřní křídlo dřevěné, 600/1970</t>
  </si>
  <si>
    <t>Dveřní křídlo dřevěné, jednokřídlové, otevíravé, plné, povrch CPL laminát, odstín dub, kování se stříbrným povrchem klika - klika, zámek vložkový.</t>
  </si>
  <si>
    <t>76662xx17</t>
  </si>
  <si>
    <t>Plastové okno jednokřídlové 1,00x0,75</t>
  </si>
  <si>
    <t>766711021R00</t>
  </si>
  <si>
    <t>Montáž vstupních dveří s vypěněním</t>
  </si>
  <si>
    <t>766211200R00</t>
  </si>
  <si>
    <t>Montáž madel schodišť. dřevěných průběžných</t>
  </si>
  <si>
    <t>61191426R</t>
  </si>
  <si>
    <t>Madlo bukové HL 65 BUK 3+</t>
  </si>
  <si>
    <t>8*1,1</t>
  </si>
  <si>
    <t>76681xx18</t>
  </si>
  <si>
    <t>Kuchyňské linky dodávka a montáž, linka 220 cm</t>
  </si>
  <si>
    <t>Kuchyňská linka -délka 2200 mm, dolní část hl. cca 600 mm, v. cca 860 mm, 1 x skříňka dřezová, ostatní dolní skříňky uzavřené s policemi, horní část hl. cca 290 mm, v. cca 720 mm, pracovní deska . postforming, korpusy kuchyně z lamina tl min. 18 mm ohraněny hranou ABS.</t>
  </si>
  <si>
    <t>76681xx19</t>
  </si>
  <si>
    <t>Kuchyňské linky dodávka a montáž, linka 360 cm</t>
  </si>
  <si>
    <t>Kuchyňská linka -délka 3600 mm, dolní část hl. cca 600 mm, v. cca 860 mm, 1 x skříňka dřdzová, ostatní dolní skříňky uzavřené s policemi, horní část hl. cca 290 mm, v. cca 720 mm, pracovní deska . postforming, korpusy kuchyně z lamina tl min. 18 mm ohraněny hranou ABS.</t>
  </si>
  <si>
    <t>76681xx20</t>
  </si>
  <si>
    <t>Kuchyňské linky dodávka a montáž, linka 280 cm</t>
  </si>
  <si>
    <t>Kuchyňská linka rohová-délka 2800 mm, dolní část hl. cca 600 mm, v. cca 860 mm, 1 x skříňka dřezová, ostatní uzavřené s policemi, horní část hl. cca 290 mm, v. cca 720 mm, pracovní deska . postforming, korpusy kuchyně z lamina tl min. 18 mm ohraněny hranou ABS.</t>
  </si>
  <si>
    <t>998766202R00</t>
  </si>
  <si>
    <t>Přesun hmot pro truhlářské konstr., výšky do 12 m</t>
  </si>
  <si>
    <t>767646510R00</t>
  </si>
  <si>
    <t>Montáž dveří protipožárních jednokřídlových</t>
  </si>
  <si>
    <t>767995101R00</t>
  </si>
  <si>
    <t>Výroba a montáž kov. atypických konstr. do 5 kg</t>
  </si>
  <si>
    <t>kg</t>
  </si>
  <si>
    <t>Nosná konstrukce dřevěného madla.</t>
  </si>
  <si>
    <t>76662xx16</t>
  </si>
  <si>
    <t>Dveřní křídlo ocelové zateplené (Ud = 1,2), , 1000/2100, EI C2 30 DP1 se samozaviračem</t>
  </si>
  <si>
    <t>Dveřní křídlo ocelové zateplené (Ud = 1,2), jednokřídlové, otevíravé, plné, povrch pozink. plech, odstín šedá, kování se stříbrným povrchem, koule - klika, zámek vložkový, s požární odolností EI C2 30 DP1 se samozaviračem, včetně zárubně.</t>
  </si>
  <si>
    <t>998767202R00</t>
  </si>
  <si>
    <t>Přesun hmot pro zámečnické konstr., výšky do 12 m</t>
  </si>
  <si>
    <t>771101101R00</t>
  </si>
  <si>
    <t>Vysávání podlah prům.vysavačem pro pokládku dlažby</t>
  </si>
  <si>
    <t>přízemí:36,95</t>
  </si>
  <si>
    <t>patro:28,5</t>
  </si>
  <si>
    <t>771101210R00</t>
  </si>
  <si>
    <t>Penetrace podkladu pod dlažby</t>
  </si>
  <si>
    <t>711212002R00</t>
  </si>
  <si>
    <t>Stěrka hydroizolační, vč. dodávky HI hmoty</t>
  </si>
  <si>
    <t>přízemí:12,61</t>
  </si>
  <si>
    <t>patro:12,71</t>
  </si>
  <si>
    <t>771275511R00</t>
  </si>
  <si>
    <t>Montáž keram.dlaždic a schodovek na stupnice,TM</t>
  </si>
  <si>
    <t>771275521R00</t>
  </si>
  <si>
    <t>Montáž keramických dlaždic na podstupnice, TM</t>
  </si>
  <si>
    <t>771575109R00</t>
  </si>
  <si>
    <t>Montáž podlah keram.,hladké, tmel, 30x30 cm</t>
  </si>
  <si>
    <t>771475014R00</t>
  </si>
  <si>
    <t>Obklad soklíků keram.rovných, tmel,výška 10 cm</t>
  </si>
  <si>
    <t>přízemí:42</t>
  </si>
  <si>
    <t>patro:25,2</t>
  </si>
  <si>
    <t>771475034R00</t>
  </si>
  <si>
    <t>Obklad soklíků keram.stupňov., tmel,20x10 H 10 cm</t>
  </si>
  <si>
    <t>771xxx1</t>
  </si>
  <si>
    <t>Keramická dlažba 30x30 cm</t>
  </si>
  <si>
    <t>89,65*1,05</t>
  </si>
  <si>
    <t>771579791R00</t>
  </si>
  <si>
    <t>Příplatek za plochu podlah keram. do 5 m2 jednotl.</t>
  </si>
  <si>
    <t>771479001R00</t>
  </si>
  <si>
    <t>Řezání dlaždic keramických pro soklíky</t>
  </si>
  <si>
    <t>67,2+23,0</t>
  </si>
  <si>
    <t>998771202R00</t>
  </si>
  <si>
    <t>Přesun hmot pro podlahy z dlaždic, výšky do 12 m</t>
  </si>
  <si>
    <t>776511810R00</t>
  </si>
  <si>
    <t>Odstranění PVC a koberců lepených bez podložky</t>
  </si>
  <si>
    <t>přízemí:90,15</t>
  </si>
  <si>
    <t>patro:98,7</t>
  </si>
  <si>
    <t>776101101R00</t>
  </si>
  <si>
    <t>Vysávání podlah prům.vysavačem pod povlak.podlahy</t>
  </si>
  <si>
    <t>přízemí:77,55</t>
  </si>
  <si>
    <t>patro:97,7</t>
  </si>
  <si>
    <t>776101115R00</t>
  </si>
  <si>
    <t>Vyrovnání podkladů samonivelační hmotou</t>
  </si>
  <si>
    <t>776101121R00</t>
  </si>
  <si>
    <t>Provedení penetrace podkladu pod.povlak.podlahy</t>
  </si>
  <si>
    <t>776521100RU3</t>
  </si>
  <si>
    <t>Lepení povlak.podlah z pásů PVC na Chemopren, včetně podlahoviny Novoflor standard tl. 1,5 mm</t>
  </si>
  <si>
    <t>776421100RU1</t>
  </si>
  <si>
    <t>Lepení podlahových soklíků z PVC a vinylu, včetně dodávky soklíku PVC</t>
  </si>
  <si>
    <t>přízemí:84,15</t>
  </si>
  <si>
    <t>patro:88,85</t>
  </si>
  <si>
    <t>998776202R00</t>
  </si>
  <si>
    <t>Přesun hmot pro podlahy povlakové, výšky do 12 m</t>
  </si>
  <si>
    <t>781101210R00</t>
  </si>
  <si>
    <t>Penetrace podkladu pod obklady</t>
  </si>
  <si>
    <t>přízemí:54,85</t>
  </si>
  <si>
    <t>patro:55,95</t>
  </si>
  <si>
    <t>781230121R00</t>
  </si>
  <si>
    <t>Obkládání stěn vnitř.keram. do tmele do 300x300 mm</t>
  </si>
  <si>
    <t>781320121R00</t>
  </si>
  <si>
    <t>Obkládání parapetů do tmele šířky do 300 mm</t>
  </si>
  <si>
    <t>781xxx1</t>
  </si>
  <si>
    <t>Obkladačky 30x30 cm</t>
  </si>
  <si>
    <t>112,15*1,05</t>
  </si>
  <si>
    <t>998781202R00</t>
  </si>
  <si>
    <t>Přesun hmot pro obklady keramické, výšky do 12 m</t>
  </si>
  <si>
    <t>783782205R00</t>
  </si>
  <si>
    <t>Nátěr tesařských konstrukcí Bochemitem QB 2x</t>
  </si>
  <si>
    <t>783225100R00</t>
  </si>
  <si>
    <t>Nátěr syntetický kovových konstrukcí 2x + 1x email</t>
  </si>
  <si>
    <t>nátěr zárubní:11,1</t>
  </si>
  <si>
    <t>784011211RT2</t>
  </si>
  <si>
    <t>Olepování vnitřních ploch, včetně maskovací pásky šířky 30 mm</t>
  </si>
  <si>
    <t>784161101R00</t>
  </si>
  <si>
    <t>Penetrace podkladu nátěrem HET, A - Grund 1x</t>
  </si>
  <si>
    <t>přízemí:693</t>
  </si>
  <si>
    <t>patro:579</t>
  </si>
  <si>
    <t>784165512R00</t>
  </si>
  <si>
    <t>Malba HET Klasik, bílá, bez penetrace, 2 x</t>
  </si>
  <si>
    <t>005241010R</t>
  </si>
  <si>
    <t xml:space="preserve">Dokumentace skutečného provedení </t>
  </si>
  <si>
    <t>Soubor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</si>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</sst>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174" fontId="19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0"/>
  <sheetViews>
    <sheetView showGridLines="0" topLeftCell="B27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 t="s">
        <v>47</v>
      </c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48</v>
      </c>
      <c r="E11" s="123"/>
      <c r="F11" s="123"/>
      <c r="G11" s="123"/>
      <c r="H11" s="27" t="s">
        <v>33</v>
      </c>
      <c r="I11" s="127" t="s">
        <v>52</v>
      </c>
      <c r="J11" s="11"/>
    </row>
    <row r="12" spans="1:15" ht="15.75" customHeight="1" x14ac:dyDescent="0.2">
      <c r="A12" s="4"/>
      <c r="B12" s="39"/>
      <c r="C12" s="25"/>
      <c r="D12" s="124" t="s">
        <v>49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51</v>
      </c>
      <c r="D13" s="125" t="s">
        <v>50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 t="s">
        <v>29</v>
      </c>
      <c r="F15" s="83"/>
      <c r="G15" s="98" t="s">
        <v>30</v>
      </c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>
        <f>SUMIF(F49:F76,A16,G49:G76)+SUMIF(F49:F76,"PSU",G49:G76)</f>
        <v>0</v>
      </c>
      <c r="F16" s="81"/>
      <c r="G16" s="80">
        <f>SUMIF(F49:F76,A16,H49:H76)+SUMIF(F49:F76,"PSU",H49:H76)</f>
        <v>0</v>
      </c>
      <c r="H16" s="81"/>
      <c r="I16" s="80">
        <f>SUMIF(F49:F76,A16,I49:I76)+SUMIF(F49:F76,"PSU",I49:I76)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>
        <f>SUMIF(F49:F76,A17,G49:G76)</f>
        <v>0</v>
      </c>
      <c r="F17" s="81"/>
      <c r="G17" s="80">
        <f>SUMIF(F49:F76,A17,H49:H76)</f>
        <v>0</v>
      </c>
      <c r="H17" s="81"/>
      <c r="I17" s="80">
        <f>SUMIF(F49:F76,A17,I49:I76)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>
        <f>SUMIF(F49:F76,A18,G49:G76)</f>
        <v>0</v>
      </c>
      <c r="F18" s="81"/>
      <c r="G18" s="80">
        <f>SUMIF(F49:F76,A18,H49:H76)</f>
        <v>0</v>
      </c>
      <c r="H18" s="81"/>
      <c r="I18" s="80">
        <f>SUMIF(F49:F76,A18,I49:I76)</f>
        <v>0</v>
      </c>
      <c r="J18" s="82"/>
    </row>
    <row r="19" spans="1:10" ht="23.25" customHeight="1" x14ac:dyDescent="0.2">
      <c r="A19" s="194" t="s">
        <v>114</v>
      </c>
      <c r="B19" s="195" t="s">
        <v>26</v>
      </c>
      <c r="C19" s="56"/>
      <c r="D19" s="57"/>
      <c r="E19" s="80">
        <f>SUMIF(F49:F76,A19,G49:G76)</f>
        <v>0</v>
      </c>
      <c r="F19" s="81"/>
      <c r="G19" s="80">
        <f>SUMIF(F49:F76,A19,H49:H76)</f>
        <v>0</v>
      </c>
      <c r="H19" s="81"/>
      <c r="I19" s="80">
        <f>SUMIF(F49:F76,A19,I49:I76)</f>
        <v>0</v>
      </c>
      <c r="J19" s="82"/>
    </row>
    <row r="20" spans="1:10" ht="23.25" customHeight="1" x14ac:dyDescent="0.2">
      <c r="A20" s="194" t="s">
        <v>115</v>
      </c>
      <c r="B20" s="195" t="s">
        <v>27</v>
      </c>
      <c r="C20" s="56"/>
      <c r="D20" s="57"/>
      <c r="E20" s="80">
        <f>SUMIF(F49:F76,A20,G49:G76)</f>
        <v>0</v>
      </c>
      <c r="F20" s="81"/>
      <c r="G20" s="80">
        <f>SUMIF(F49:F76,A20,H49:H76)</f>
        <v>0</v>
      </c>
      <c r="H20" s="81"/>
      <c r="I20" s="80">
        <f>SUMIF(F49:F76,A20,I49:I76)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>
        <f>SUM(E16:F20)</f>
        <v>0</v>
      </c>
      <c r="F21" s="97"/>
      <c r="G21" s="89">
        <f>SUM(G16:H20)</f>
        <v>0</v>
      </c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53</v>
      </c>
      <c r="C39" s="137" t="s">
        <v>45</v>
      </c>
      <c r="D39" s="138"/>
      <c r="E39" s="138"/>
      <c r="F39" s="146">
        <f>'Rozpočet Pol'!AC436</f>
        <v>0</v>
      </c>
      <c r="G39" s="147">
        <f>'Rozpočet Pol'!AD436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54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56</v>
      </c>
    </row>
    <row r="43" spans="1:52" ht="38.25" x14ac:dyDescent="0.2">
      <c r="B43" s="161" t="s">
        <v>57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V technické zprávě a ve výkresech uvedené názvy materiálů, výrobků a systémů jsou projektem navrženým standardem (vzorem), který může být zhotovitelem stavby zaměněn za předpokladu dodržení, případně zlepšení veškerých technických vlastností.</v>
      </c>
    </row>
    <row r="46" spans="1:52" ht="15.75" x14ac:dyDescent="0.25">
      <c r="B46" s="162" t="s">
        <v>58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59</v>
      </c>
      <c r="G48" s="173" t="s">
        <v>29</v>
      </c>
      <c r="H48" s="173" t="s">
        <v>30</v>
      </c>
      <c r="I48" s="174" t="s">
        <v>28</v>
      </c>
      <c r="J48" s="174"/>
    </row>
    <row r="49" spans="1:10" ht="25.5" customHeight="1" x14ac:dyDescent="0.2">
      <c r="A49" s="164"/>
      <c r="B49" s="175" t="s">
        <v>60</v>
      </c>
      <c r="C49" s="176" t="s">
        <v>61</v>
      </c>
      <c r="D49" s="177"/>
      <c r="E49" s="177"/>
      <c r="F49" s="181" t="s">
        <v>23</v>
      </c>
      <c r="G49" s="182">
        <f>'Rozpočet Pol'!I8</f>
        <v>0</v>
      </c>
      <c r="H49" s="182">
        <f>'Rozpočet Pol'!K8</f>
        <v>0</v>
      </c>
      <c r="I49" s="183">
        <f>G49+H49</f>
        <v>0</v>
      </c>
      <c r="J49" s="183"/>
    </row>
    <row r="50" spans="1:10" ht="25.5" customHeight="1" x14ac:dyDescent="0.2">
      <c r="A50" s="164"/>
      <c r="B50" s="167" t="s">
        <v>62</v>
      </c>
      <c r="C50" s="166" t="s">
        <v>63</v>
      </c>
      <c r="D50" s="168"/>
      <c r="E50" s="168"/>
      <c r="F50" s="184" t="s">
        <v>23</v>
      </c>
      <c r="G50" s="185">
        <f>'Rozpočet Pol'!I22</f>
        <v>0</v>
      </c>
      <c r="H50" s="185">
        <f>'Rozpočet Pol'!K22</f>
        <v>0</v>
      </c>
      <c r="I50" s="186">
        <f>G50+H50</f>
        <v>0</v>
      </c>
      <c r="J50" s="186"/>
    </row>
    <row r="51" spans="1:10" ht="25.5" customHeight="1" x14ac:dyDescent="0.2">
      <c r="A51" s="164"/>
      <c r="B51" s="167" t="s">
        <v>64</v>
      </c>
      <c r="C51" s="166" t="s">
        <v>65</v>
      </c>
      <c r="D51" s="168"/>
      <c r="E51" s="168"/>
      <c r="F51" s="184" t="s">
        <v>23</v>
      </c>
      <c r="G51" s="185">
        <f>'Rozpočet Pol'!I32</f>
        <v>0</v>
      </c>
      <c r="H51" s="185">
        <f>'Rozpočet Pol'!K32</f>
        <v>0</v>
      </c>
      <c r="I51" s="186">
        <f>G51+H51</f>
        <v>0</v>
      </c>
      <c r="J51" s="186"/>
    </row>
    <row r="52" spans="1:10" ht="25.5" customHeight="1" x14ac:dyDescent="0.2">
      <c r="A52" s="164"/>
      <c r="B52" s="167" t="s">
        <v>66</v>
      </c>
      <c r="C52" s="166" t="s">
        <v>67</v>
      </c>
      <c r="D52" s="168"/>
      <c r="E52" s="168"/>
      <c r="F52" s="184" t="s">
        <v>23</v>
      </c>
      <c r="G52" s="185">
        <f>'Rozpočet Pol'!I69</f>
        <v>0</v>
      </c>
      <c r="H52" s="185">
        <f>'Rozpočet Pol'!K69</f>
        <v>0</v>
      </c>
      <c r="I52" s="186">
        <f>G52+H52</f>
        <v>0</v>
      </c>
      <c r="J52" s="186"/>
    </row>
    <row r="53" spans="1:10" ht="25.5" customHeight="1" x14ac:dyDescent="0.2">
      <c r="A53" s="164"/>
      <c r="B53" s="167" t="s">
        <v>68</v>
      </c>
      <c r="C53" s="166" t="s">
        <v>69</v>
      </c>
      <c r="D53" s="168"/>
      <c r="E53" s="168"/>
      <c r="F53" s="184" t="s">
        <v>23</v>
      </c>
      <c r="G53" s="185">
        <f>'Rozpočet Pol'!I88</f>
        <v>0</v>
      </c>
      <c r="H53" s="185">
        <f>'Rozpočet Pol'!K88</f>
        <v>0</v>
      </c>
      <c r="I53" s="186">
        <f>G53+H53</f>
        <v>0</v>
      </c>
      <c r="J53" s="186"/>
    </row>
    <row r="54" spans="1:10" ht="25.5" customHeight="1" x14ac:dyDescent="0.2">
      <c r="A54" s="164"/>
      <c r="B54" s="167" t="s">
        <v>70</v>
      </c>
      <c r="C54" s="166" t="s">
        <v>71</v>
      </c>
      <c r="D54" s="168"/>
      <c r="E54" s="168"/>
      <c r="F54" s="184" t="s">
        <v>23</v>
      </c>
      <c r="G54" s="185">
        <f>'Rozpočet Pol'!I98</f>
        <v>0</v>
      </c>
      <c r="H54" s="185">
        <f>'Rozpočet Pol'!K98</f>
        <v>0</v>
      </c>
      <c r="I54" s="186">
        <f>G54+H54</f>
        <v>0</v>
      </c>
      <c r="J54" s="186"/>
    </row>
    <row r="55" spans="1:10" ht="25.5" customHeight="1" x14ac:dyDescent="0.2">
      <c r="A55" s="164"/>
      <c r="B55" s="167" t="s">
        <v>72</v>
      </c>
      <c r="C55" s="166" t="s">
        <v>73</v>
      </c>
      <c r="D55" s="168"/>
      <c r="E55" s="168"/>
      <c r="F55" s="184" t="s">
        <v>23</v>
      </c>
      <c r="G55" s="185">
        <f>'Rozpočet Pol'!I101</f>
        <v>0</v>
      </c>
      <c r="H55" s="185">
        <f>'Rozpočet Pol'!K101</f>
        <v>0</v>
      </c>
      <c r="I55" s="186">
        <f>G55+H55</f>
        <v>0</v>
      </c>
      <c r="J55" s="186"/>
    </row>
    <row r="56" spans="1:10" ht="25.5" customHeight="1" x14ac:dyDescent="0.2">
      <c r="A56" s="164"/>
      <c r="B56" s="167" t="s">
        <v>74</v>
      </c>
      <c r="C56" s="166" t="s">
        <v>75</v>
      </c>
      <c r="D56" s="168"/>
      <c r="E56" s="168"/>
      <c r="F56" s="184" t="s">
        <v>23</v>
      </c>
      <c r="G56" s="185">
        <f>'Rozpočet Pol'!I111</f>
        <v>0</v>
      </c>
      <c r="H56" s="185">
        <f>'Rozpočet Pol'!K111</f>
        <v>0</v>
      </c>
      <c r="I56" s="186">
        <f>G56+H56</f>
        <v>0</v>
      </c>
      <c r="J56" s="186"/>
    </row>
    <row r="57" spans="1:10" ht="25.5" customHeight="1" x14ac:dyDescent="0.2">
      <c r="A57" s="164"/>
      <c r="B57" s="167" t="s">
        <v>76</v>
      </c>
      <c r="C57" s="166" t="s">
        <v>77</v>
      </c>
      <c r="D57" s="168"/>
      <c r="E57" s="168"/>
      <c r="F57" s="184" t="s">
        <v>23</v>
      </c>
      <c r="G57" s="185">
        <f>'Rozpočet Pol'!I119</f>
        <v>0</v>
      </c>
      <c r="H57" s="185">
        <f>'Rozpočet Pol'!K119</f>
        <v>0</v>
      </c>
      <c r="I57" s="186">
        <f>G57+H57</f>
        <v>0</v>
      </c>
      <c r="J57" s="186"/>
    </row>
    <row r="58" spans="1:10" ht="25.5" customHeight="1" x14ac:dyDescent="0.2">
      <c r="A58" s="164"/>
      <c r="B58" s="167" t="s">
        <v>78</v>
      </c>
      <c r="C58" s="166" t="s">
        <v>79</v>
      </c>
      <c r="D58" s="168"/>
      <c r="E58" s="168"/>
      <c r="F58" s="184" t="s">
        <v>23</v>
      </c>
      <c r="G58" s="185">
        <f>'Rozpočet Pol'!I128</f>
        <v>0</v>
      </c>
      <c r="H58" s="185">
        <f>'Rozpočet Pol'!K128</f>
        <v>0</v>
      </c>
      <c r="I58" s="186">
        <f>G58+H58</f>
        <v>0</v>
      </c>
      <c r="J58" s="186"/>
    </row>
    <row r="59" spans="1:10" ht="25.5" customHeight="1" x14ac:dyDescent="0.2">
      <c r="A59" s="164"/>
      <c r="B59" s="167" t="s">
        <v>80</v>
      </c>
      <c r="C59" s="166" t="s">
        <v>81</v>
      </c>
      <c r="D59" s="168"/>
      <c r="E59" s="168"/>
      <c r="F59" s="184" t="s">
        <v>23</v>
      </c>
      <c r="G59" s="185">
        <f>'Rozpočet Pol'!I144</f>
        <v>0</v>
      </c>
      <c r="H59" s="185">
        <f>'Rozpočet Pol'!K144</f>
        <v>0</v>
      </c>
      <c r="I59" s="186">
        <f>G59+H59</f>
        <v>0</v>
      </c>
      <c r="J59" s="186"/>
    </row>
    <row r="60" spans="1:10" ht="25.5" customHeight="1" x14ac:dyDescent="0.2">
      <c r="A60" s="164"/>
      <c r="B60" s="167" t="s">
        <v>82</v>
      </c>
      <c r="C60" s="166" t="s">
        <v>83</v>
      </c>
      <c r="D60" s="168"/>
      <c r="E60" s="168"/>
      <c r="F60" s="184" t="s">
        <v>23</v>
      </c>
      <c r="G60" s="185">
        <f>'Rozpočet Pol'!I149</f>
        <v>0</v>
      </c>
      <c r="H60" s="185">
        <f>'Rozpočet Pol'!K149</f>
        <v>0</v>
      </c>
      <c r="I60" s="186">
        <f>G60+H60</f>
        <v>0</v>
      </c>
      <c r="J60" s="186"/>
    </row>
    <row r="61" spans="1:10" ht="25.5" customHeight="1" x14ac:dyDescent="0.2">
      <c r="A61" s="164"/>
      <c r="B61" s="167" t="s">
        <v>84</v>
      </c>
      <c r="C61" s="166" t="s">
        <v>85</v>
      </c>
      <c r="D61" s="168"/>
      <c r="E61" s="168"/>
      <c r="F61" s="184" t="s">
        <v>23</v>
      </c>
      <c r="G61" s="185">
        <f>'Rozpočet Pol'!I157</f>
        <v>0</v>
      </c>
      <c r="H61" s="185">
        <f>'Rozpočet Pol'!K157</f>
        <v>0</v>
      </c>
      <c r="I61" s="186">
        <f>G61+H61</f>
        <v>0</v>
      </c>
      <c r="J61" s="186"/>
    </row>
    <row r="62" spans="1:10" ht="25.5" customHeight="1" x14ac:dyDescent="0.2">
      <c r="A62" s="164"/>
      <c r="B62" s="167" t="s">
        <v>86</v>
      </c>
      <c r="C62" s="166" t="s">
        <v>87</v>
      </c>
      <c r="D62" s="168"/>
      <c r="E62" s="168"/>
      <c r="F62" s="184" t="s">
        <v>23</v>
      </c>
      <c r="G62" s="185">
        <f>'Rozpočet Pol'!I181</f>
        <v>0</v>
      </c>
      <c r="H62" s="185">
        <f>'Rozpočet Pol'!K181</f>
        <v>0</v>
      </c>
      <c r="I62" s="186">
        <f>G62+H62</f>
        <v>0</v>
      </c>
      <c r="J62" s="186"/>
    </row>
    <row r="63" spans="1:10" ht="25.5" customHeight="1" x14ac:dyDescent="0.2">
      <c r="A63" s="164"/>
      <c r="B63" s="167" t="s">
        <v>88</v>
      </c>
      <c r="C63" s="166" t="s">
        <v>89</v>
      </c>
      <c r="D63" s="168"/>
      <c r="E63" s="168"/>
      <c r="F63" s="184" t="s">
        <v>23</v>
      </c>
      <c r="G63" s="185">
        <f>'Rozpočet Pol'!I214</f>
        <v>0</v>
      </c>
      <c r="H63" s="185">
        <f>'Rozpočet Pol'!K214</f>
        <v>0</v>
      </c>
      <c r="I63" s="186">
        <f>G63+H63</f>
        <v>0</v>
      </c>
      <c r="J63" s="186"/>
    </row>
    <row r="64" spans="1:10" ht="25.5" customHeight="1" x14ac:dyDescent="0.2">
      <c r="A64" s="164"/>
      <c r="B64" s="167" t="s">
        <v>90</v>
      </c>
      <c r="C64" s="166" t="s">
        <v>91</v>
      </c>
      <c r="D64" s="168"/>
      <c r="E64" s="168"/>
      <c r="F64" s="184" t="s">
        <v>24</v>
      </c>
      <c r="G64" s="185">
        <f>'Rozpočet Pol'!I217</f>
        <v>0</v>
      </c>
      <c r="H64" s="185">
        <f>'Rozpočet Pol'!K217</f>
        <v>0</v>
      </c>
      <c r="I64" s="186">
        <f>G64+H64</f>
        <v>0</v>
      </c>
      <c r="J64" s="186"/>
    </row>
    <row r="65" spans="1:10" ht="25.5" customHeight="1" x14ac:dyDescent="0.2">
      <c r="A65" s="164"/>
      <c r="B65" s="167" t="s">
        <v>92</v>
      </c>
      <c r="C65" s="166" t="s">
        <v>93</v>
      </c>
      <c r="D65" s="168"/>
      <c r="E65" s="168"/>
      <c r="F65" s="184" t="s">
        <v>24</v>
      </c>
      <c r="G65" s="185">
        <f>'Rozpočet Pol'!I228</f>
        <v>0</v>
      </c>
      <c r="H65" s="185">
        <f>'Rozpočet Pol'!K228</f>
        <v>0</v>
      </c>
      <c r="I65" s="186">
        <f>G65+H65</f>
        <v>0</v>
      </c>
      <c r="J65" s="186"/>
    </row>
    <row r="66" spans="1:10" ht="25.5" customHeight="1" x14ac:dyDescent="0.2">
      <c r="A66" s="164"/>
      <c r="B66" s="167" t="s">
        <v>94</v>
      </c>
      <c r="C66" s="166" t="s">
        <v>95</v>
      </c>
      <c r="D66" s="168"/>
      <c r="E66" s="168"/>
      <c r="F66" s="184" t="s">
        <v>24</v>
      </c>
      <c r="G66" s="185">
        <f>'Rozpočet Pol'!I246</f>
        <v>0</v>
      </c>
      <c r="H66" s="185">
        <f>'Rozpočet Pol'!K246</f>
        <v>0</v>
      </c>
      <c r="I66" s="186">
        <f>G66+H66</f>
        <v>0</v>
      </c>
      <c r="J66" s="186"/>
    </row>
    <row r="67" spans="1:10" ht="25.5" customHeight="1" x14ac:dyDescent="0.2">
      <c r="A67" s="164"/>
      <c r="B67" s="167" t="s">
        <v>96</v>
      </c>
      <c r="C67" s="166" t="s">
        <v>97</v>
      </c>
      <c r="D67" s="168"/>
      <c r="E67" s="168"/>
      <c r="F67" s="184" t="s">
        <v>24</v>
      </c>
      <c r="G67" s="185">
        <f>'Rozpočet Pol'!I267</f>
        <v>0</v>
      </c>
      <c r="H67" s="185">
        <f>'Rozpočet Pol'!K267</f>
        <v>0</v>
      </c>
      <c r="I67" s="186">
        <f>G67+H67</f>
        <v>0</v>
      </c>
      <c r="J67" s="186"/>
    </row>
    <row r="68" spans="1:10" ht="25.5" customHeight="1" x14ac:dyDescent="0.2">
      <c r="A68" s="164"/>
      <c r="B68" s="167" t="s">
        <v>98</v>
      </c>
      <c r="C68" s="166" t="s">
        <v>99</v>
      </c>
      <c r="D68" s="168"/>
      <c r="E68" s="168"/>
      <c r="F68" s="184" t="s">
        <v>24</v>
      </c>
      <c r="G68" s="185">
        <f>'Rozpočet Pol'!I296</f>
        <v>0</v>
      </c>
      <c r="H68" s="185">
        <f>'Rozpočet Pol'!K296</f>
        <v>0</v>
      </c>
      <c r="I68" s="186">
        <f>G68+H68</f>
        <v>0</v>
      </c>
      <c r="J68" s="186"/>
    </row>
    <row r="69" spans="1:10" ht="25.5" customHeight="1" x14ac:dyDescent="0.2">
      <c r="A69" s="164"/>
      <c r="B69" s="167" t="s">
        <v>100</v>
      </c>
      <c r="C69" s="166" t="s">
        <v>101</v>
      </c>
      <c r="D69" s="168"/>
      <c r="E69" s="168"/>
      <c r="F69" s="184" t="s">
        <v>24</v>
      </c>
      <c r="G69" s="185">
        <f>'Rozpočet Pol'!I301</f>
        <v>0</v>
      </c>
      <c r="H69" s="185">
        <f>'Rozpočet Pol'!K301</f>
        <v>0</v>
      </c>
      <c r="I69" s="186">
        <f>G69+H69</f>
        <v>0</v>
      </c>
      <c r="J69" s="186"/>
    </row>
    <row r="70" spans="1:10" ht="25.5" customHeight="1" x14ac:dyDescent="0.2">
      <c r="A70" s="164"/>
      <c r="B70" s="167" t="s">
        <v>102</v>
      </c>
      <c r="C70" s="166" t="s">
        <v>103</v>
      </c>
      <c r="D70" s="168"/>
      <c r="E70" s="168"/>
      <c r="F70" s="184" t="s">
        <v>24</v>
      </c>
      <c r="G70" s="185">
        <f>'Rozpočet Pol'!I359</f>
        <v>0</v>
      </c>
      <c r="H70" s="185">
        <f>'Rozpočet Pol'!K359</f>
        <v>0</v>
      </c>
      <c r="I70" s="186">
        <f>G70+H70</f>
        <v>0</v>
      </c>
      <c r="J70" s="186"/>
    </row>
    <row r="71" spans="1:10" ht="25.5" customHeight="1" x14ac:dyDescent="0.2">
      <c r="A71" s="164"/>
      <c r="B71" s="167" t="s">
        <v>104</v>
      </c>
      <c r="C71" s="166" t="s">
        <v>105</v>
      </c>
      <c r="D71" s="168"/>
      <c r="E71" s="168"/>
      <c r="F71" s="184" t="s">
        <v>24</v>
      </c>
      <c r="G71" s="185">
        <f>'Rozpočet Pol'!I366</f>
        <v>0</v>
      </c>
      <c r="H71" s="185">
        <f>'Rozpočet Pol'!K366</f>
        <v>0</v>
      </c>
      <c r="I71" s="186">
        <f>G71+H71</f>
        <v>0</v>
      </c>
      <c r="J71" s="186"/>
    </row>
    <row r="72" spans="1:10" ht="25.5" customHeight="1" x14ac:dyDescent="0.2">
      <c r="A72" s="164"/>
      <c r="B72" s="167" t="s">
        <v>106</v>
      </c>
      <c r="C72" s="166" t="s">
        <v>107</v>
      </c>
      <c r="D72" s="168"/>
      <c r="E72" s="168"/>
      <c r="F72" s="184" t="s">
        <v>24</v>
      </c>
      <c r="G72" s="185">
        <f>'Rozpočet Pol'!I391</f>
        <v>0</v>
      </c>
      <c r="H72" s="185">
        <f>'Rozpočet Pol'!K391</f>
        <v>0</v>
      </c>
      <c r="I72" s="186">
        <f>G72+H72</f>
        <v>0</v>
      </c>
      <c r="J72" s="186"/>
    </row>
    <row r="73" spans="1:10" ht="25.5" customHeight="1" x14ac:dyDescent="0.2">
      <c r="A73" s="164"/>
      <c r="B73" s="167" t="s">
        <v>108</v>
      </c>
      <c r="C73" s="166" t="s">
        <v>109</v>
      </c>
      <c r="D73" s="168"/>
      <c r="E73" s="168"/>
      <c r="F73" s="184" t="s">
        <v>24</v>
      </c>
      <c r="G73" s="185">
        <f>'Rozpočet Pol'!I411</f>
        <v>0</v>
      </c>
      <c r="H73" s="185">
        <f>'Rozpočet Pol'!K411</f>
        <v>0</v>
      </c>
      <c r="I73" s="186">
        <f>G73+H73</f>
        <v>0</v>
      </c>
      <c r="J73" s="186"/>
    </row>
    <row r="74" spans="1:10" ht="25.5" customHeight="1" x14ac:dyDescent="0.2">
      <c r="A74" s="164"/>
      <c r="B74" s="167" t="s">
        <v>110</v>
      </c>
      <c r="C74" s="166" t="s">
        <v>111</v>
      </c>
      <c r="D74" s="168"/>
      <c r="E74" s="168"/>
      <c r="F74" s="184" t="s">
        <v>24</v>
      </c>
      <c r="G74" s="185">
        <f>'Rozpočet Pol'!I423</f>
        <v>0</v>
      </c>
      <c r="H74" s="185">
        <f>'Rozpočet Pol'!K423</f>
        <v>0</v>
      </c>
      <c r="I74" s="186">
        <f>G74+H74</f>
        <v>0</v>
      </c>
      <c r="J74" s="186"/>
    </row>
    <row r="75" spans="1:10" ht="25.5" customHeight="1" x14ac:dyDescent="0.2">
      <c r="A75" s="164"/>
      <c r="B75" s="167" t="s">
        <v>112</v>
      </c>
      <c r="C75" s="166" t="s">
        <v>113</v>
      </c>
      <c r="D75" s="168"/>
      <c r="E75" s="168"/>
      <c r="F75" s="184" t="s">
        <v>24</v>
      </c>
      <c r="G75" s="185">
        <f>'Rozpočet Pol'!I427</f>
        <v>0</v>
      </c>
      <c r="H75" s="185">
        <f>'Rozpočet Pol'!K427</f>
        <v>0</v>
      </c>
      <c r="I75" s="186">
        <f>G75+H75</f>
        <v>0</v>
      </c>
      <c r="J75" s="186"/>
    </row>
    <row r="76" spans="1:10" ht="25.5" customHeight="1" x14ac:dyDescent="0.2">
      <c r="A76" s="164"/>
      <c r="B76" s="178" t="s">
        <v>114</v>
      </c>
      <c r="C76" s="179" t="s">
        <v>26</v>
      </c>
      <c r="D76" s="180"/>
      <c r="E76" s="180"/>
      <c r="F76" s="187" t="s">
        <v>114</v>
      </c>
      <c r="G76" s="188">
        <f>'Rozpočet Pol'!I433</f>
        <v>0</v>
      </c>
      <c r="H76" s="188">
        <f>'Rozpočet Pol'!K433</f>
        <v>0</v>
      </c>
      <c r="I76" s="189">
        <f>G76+H76</f>
        <v>0</v>
      </c>
      <c r="J76" s="189"/>
    </row>
    <row r="77" spans="1:10" ht="25.5" customHeight="1" x14ac:dyDescent="0.2">
      <c r="A77" s="165"/>
      <c r="B77" s="171" t="s">
        <v>1</v>
      </c>
      <c r="C77" s="171"/>
      <c r="D77" s="172"/>
      <c r="E77" s="172"/>
      <c r="F77" s="190"/>
      <c r="G77" s="191">
        <f>SUM(G49:G76)</f>
        <v>0</v>
      </c>
      <c r="H77" s="191">
        <f>SUM(H49:H76)</f>
        <v>0</v>
      </c>
      <c r="I77" s="192">
        <f>SUM(I49:I76)</f>
        <v>0</v>
      </c>
      <c r="J77" s="192"/>
    </row>
    <row r="78" spans="1:10" x14ac:dyDescent="0.2">
      <c r="F78" s="193"/>
      <c r="G78" s="129"/>
      <c r="H78" s="193"/>
      <c r="I78" s="129"/>
      <c r="J78" s="129"/>
    </row>
    <row r="79" spans="1:10" x14ac:dyDescent="0.2">
      <c r="F79" s="193"/>
      <c r="G79" s="129"/>
      <c r="H79" s="193"/>
      <c r="I79" s="129"/>
      <c r="J79" s="129"/>
    </row>
    <row r="80" spans="1:10" x14ac:dyDescent="0.2">
      <c r="F80" s="193"/>
      <c r="G80" s="129"/>
      <c r="H80" s="193"/>
      <c r="I80" s="129"/>
      <c r="J80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8">
    <mergeCell ref="I77:J77"/>
    <mergeCell ref="I74:J74"/>
    <mergeCell ref="C74:E74"/>
    <mergeCell ref="I75:J75"/>
    <mergeCell ref="C75:E75"/>
    <mergeCell ref="I76:J76"/>
    <mergeCell ref="C76:E76"/>
    <mergeCell ref="I71:J71"/>
    <mergeCell ref="C71:E71"/>
    <mergeCell ref="I72:J72"/>
    <mergeCell ref="C72:E72"/>
    <mergeCell ref="I73:J73"/>
    <mergeCell ref="C73:E73"/>
    <mergeCell ref="I68:J68"/>
    <mergeCell ref="C68:E68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46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117</v>
      </c>
    </row>
    <row r="2" spans="1:60" ht="24.95" customHeight="1" x14ac:dyDescent="0.2">
      <c r="A2" s="203" t="s">
        <v>116</v>
      </c>
      <c r="B2" s="197"/>
      <c r="C2" s="198" t="s">
        <v>45</v>
      </c>
      <c r="D2" s="199"/>
      <c r="E2" s="199"/>
      <c r="F2" s="199"/>
      <c r="G2" s="205"/>
      <c r="AE2" t="s">
        <v>118</v>
      </c>
    </row>
    <row r="3" spans="1:60" ht="24.95" hidden="1" customHeight="1" x14ac:dyDescent="0.2">
      <c r="A3" s="204" t="s">
        <v>7</v>
      </c>
      <c r="B3" s="202"/>
      <c r="C3" s="200"/>
      <c r="D3" s="201"/>
      <c r="E3" s="201"/>
      <c r="F3" s="201"/>
      <c r="G3" s="206"/>
      <c r="AE3" t="s">
        <v>119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120</v>
      </c>
    </row>
    <row r="5" spans="1:60" hidden="1" x14ac:dyDescent="0.2">
      <c r="A5" s="207" t="s">
        <v>121</v>
      </c>
      <c r="B5" s="208"/>
      <c r="C5" s="209"/>
      <c r="D5" s="210"/>
      <c r="E5" s="210"/>
      <c r="F5" s="210"/>
      <c r="G5" s="211"/>
      <c r="AE5" t="s">
        <v>122</v>
      </c>
    </row>
    <row r="7" spans="1:60" ht="38.25" x14ac:dyDescent="0.2">
      <c r="A7" s="217" t="s">
        <v>123</v>
      </c>
      <c r="B7" s="218" t="s">
        <v>124</v>
      </c>
      <c r="C7" s="218" t="s">
        <v>125</v>
      </c>
      <c r="D7" s="217" t="s">
        <v>126</v>
      </c>
      <c r="E7" s="217" t="s">
        <v>127</v>
      </c>
      <c r="F7" s="212" t="s">
        <v>128</v>
      </c>
      <c r="G7" s="238" t="s">
        <v>28</v>
      </c>
      <c r="H7" s="239" t="s">
        <v>29</v>
      </c>
      <c r="I7" s="239" t="s">
        <v>129</v>
      </c>
      <c r="J7" s="239" t="s">
        <v>30</v>
      </c>
      <c r="K7" s="239" t="s">
        <v>130</v>
      </c>
      <c r="L7" s="239" t="s">
        <v>131</v>
      </c>
      <c r="M7" s="239" t="s">
        <v>132</v>
      </c>
      <c r="N7" s="239" t="s">
        <v>133</v>
      </c>
      <c r="O7" s="239" t="s">
        <v>134</v>
      </c>
      <c r="P7" s="239" t="s">
        <v>135</v>
      </c>
      <c r="Q7" s="239" t="s">
        <v>136</v>
      </c>
      <c r="R7" s="239" t="s">
        <v>137</v>
      </c>
      <c r="S7" s="239" t="s">
        <v>138</v>
      </c>
      <c r="T7" s="239" t="s">
        <v>139</v>
      </c>
      <c r="U7" s="220" t="s">
        <v>140</v>
      </c>
    </row>
    <row r="8" spans="1:60" x14ac:dyDescent="0.2">
      <c r="A8" s="240" t="s">
        <v>141</v>
      </c>
      <c r="B8" s="241" t="s">
        <v>60</v>
      </c>
      <c r="C8" s="242" t="s">
        <v>61</v>
      </c>
      <c r="D8" s="219"/>
      <c r="E8" s="243"/>
      <c r="F8" s="244"/>
      <c r="G8" s="244">
        <f>SUMIF(AE9:AE21,"&lt;&gt;NOR",G9:G21)</f>
        <v>0</v>
      </c>
      <c r="H8" s="244"/>
      <c r="I8" s="244">
        <f>SUM(I9:I21)</f>
        <v>0</v>
      </c>
      <c r="J8" s="244"/>
      <c r="K8" s="244">
        <f>SUM(K9:K21)</f>
        <v>0</v>
      </c>
      <c r="L8" s="244"/>
      <c r="M8" s="244">
        <f>SUM(M9:M21)</f>
        <v>0</v>
      </c>
      <c r="N8" s="219"/>
      <c r="O8" s="219">
        <f>SUM(O9:O21)</f>
        <v>13.36</v>
      </c>
      <c r="P8" s="219"/>
      <c r="Q8" s="219">
        <f>SUM(Q9:Q21)</f>
        <v>5.9850000000000003</v>
      </c>
      <c r="R8" s="219"/>
      <c r="S8" s="219"/>
      <c r="T8" s="240"/>
      <c r="U8" s="219">
        <f>SUM(U9:U21)</f>
        <v>141.45999999999998</v>
      </c>
      <c r="AE8" t="s">
        <v>142</v>
      </c>
    </row>
    <row r="9" spans="1:60" outlineLevel="1" x14ac:dyDescent="0.2">
      <c r="A9" s="214">
        <v>1</v>
      </c>
      <c r="B9" s="221" t="s">
        <v>143</v>
      </c>
      <c r="C9" s="266" t="s">
        <v>144</v>
      </c>
      <c r="D9" s="223" t="s">
        <v>145</v>
      </c>
      <c r="E9" s="229">
        <v>21.42</v>
      </c>
      <c r="F9" s="233">
        <f>H9+J9</f>
        <v>0</v>
      </c>
      <c r="G9" s="233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12</v>
      </c>
      <c r="M9" s="233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4.6550000000000002</v>
      </c>
      <c r="U9" s="223">
        <f>ROUND(E9*T9,2)</f>
        <v>99.71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146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/>
      <c r="B10" s="221"/>
      <c r="C10" s="267" t="s">
        <v>147</v>
      </c>
      <c r="D10" s="225"/>
      <c r="E10" s="230"/>
      <c r="F10" s="235"/>
      <c r="G10" s="236"/>
      <c r="H10" s="233"/>
      <c r="I10" s="233"/>
      <c r="J10" s="233"/>
      <c r="K10" s="233"/>
      <c r="L10" s="233"/>
      <c r="M10" s="233"/>
      <c r="N10" s="223"/>
      <c r="O10" s="223"/>
      <c r="P10" s="223"/>
      <c r="Q10" s="223"/>
      <c r="R10" s="223"/>
      <c r="S10" s="223"/>
      <c r="T10" s="224"/>
      <c r="U10" s="223"/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148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6" t="str">
        <f>C10</f>
        <v>Kolem objektu.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/>
      <c r="B11" s="221"/>
      <c r="C11" s="268" t="s">
        <v>149</v>
      </c>
      <c r="D11" s="226"/>
      <c r="E11" s="231">
        <v>11.5</v>
      </c>
      <c r="F11" s="233"/>
      <c r="G11" s="233"/>
      <c r="H11" s="233"/>
      <c r="I11" s="233"/>
      <c r="J11" s="233"/>
      <c r="K11" s="233"/>
      <c r="L11" s="233"/>
      <c r="M11" s="233"/>
      <c r="N11" s="223"/>
      <c r="O11" s="223"/>
      <c r="P11" s="223"/>
      <c r="Q11" s="223"/>
      <c r="R11" s="223"/>
      <c r="S11" s="223"/>
      <c r="T11" s="224"/>
      <c r="U11" s="223"/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150</v>
      </c>
      <c r="AF11" s="213">
        <v>0</v>
      </c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/>
      <c r="B12" s="221"/>
      <c r="C12" s="268" t="s">
        <v>151</v>
      </c>
      <c r="D12" s="226"/>
      <c r="E12" s="231">
        <v>8.65</v>
      </c>
      <c r="F12" s="233"/>
      <c r="G12" s="233"/>
      <c r="H12" s="233"/>
      <c r="I12" s="233"/>
      <c r="J12" s="233"/>
      <c r="K12" s="233"/>
      <c r="L12" s="233"/>
      <c r="M12" s="233"/>
      <c r="N12" s="223"/>
      <c r="O12" s="223"/>
      <c r="P12" s="223"/>
      <c r="Q12" s="223"/>
      <c r="R12" s="223"/>
      <c r="S12" s="223"/>
      <c r="T12" s="224"/>
      <c r="U12" s="223"/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150</v>
      </c>
      <c r="AF12" s="213">
        <v>0</v>
      </c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1"/>
      <c r="C13" s="268" t="s">
        <v>152</v>
      </c>
      <c r="D13" s="226"/>
      <c r="E13" s="231">
        <v>1.27</v>
      </c>
      <c r="F13" s="233"/>
      <c r="G13" s="233"/>
      <c r="H13" s="233"/>
      <c r="I13" s="233"/>
      <c r="J13" s="233"/>
      <c r="K13" s="233"/>
      <c r="L13" s="233"/>
      <c r="M13" s="233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150</v>
      </c>
      <c r="AF13" s="213">
        <v>0</v>
      </c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>
        <v>2</v>
      </c>
      <c r="B14" s="221" t="s">
        <v>153</v>
      </c>
      <c r="C14" s="266" t="s">
        <v>154</v>
      </c>
      <c r="D14" s="223" t="s">
        <v>155</v>
      </c>
      <c r="E14" s="229">
        <v>7.5</v>
      </c>
      <c r="F14" s="233">
        <f>H14+J14</f>
        <v>0</v>
      </c>
      <c r="G14" s="233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12</v>
      </c>
      <c r="M14" s="233">
        <f>G14*(1+L14/100)</f>
        <v>0</v>
      </c>
      <c r="N14" s="223">
        <v>0</v>
      </c>
      <c r="O14" s="223">
        <f>ROUND(E14*N14,5)</f>
        <v>0</v>
      </c>
      <c r="P14" s="223">
        <v>0.66</v>
      </c>
      <c r="Q14" s="223">
        <f>ROUND(E14*P14,5)</f>
        <v>4.95</v>
      </c>
      <c r="R14" s="223"/>
      <c r="S14" s="223"/>
      <c r="T14" s="224">
        <v>1.0529999999999999</v>
      </c>
      <c r="U14" s="223">
        <f>ROUND(E14*T14,2)</f>
        <v>7.9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146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>
        <v>3</v>
      </c>
      <c r="B15" s="221" t="s">
        <v>156</v>
      </c>
      <c r="C15" s="266" t="s">
        <v>157</v>
      </c>
      <c r="D15" s="223" t="s">
        <v>155</v>
      </c>
      <c r="E15" s="229">
        <v>7.5</v>
      </c>
      <c r="F15" s="233">
        <f>H15+J15</f>
        <v>0</v>
      </c>
      <c r="G15" s="233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12</v>
      </c>
      <c r="M15" s="233">
        <f>G15*(1+L15/100)</f>
        <v>0</v>
      </c>
      <c r="N15" s="223">
        <v>0</v>
      </c>
      <c r="O15" s="223">
        <f>ROUND(E15*N15,5)</f>
        <v>0</v>
      </c>
      <c r="P15" s="223">
        <v>0.13800000000000001</v>
      </c>
      <c r="Q15" s="223">
        <f>ROUND(E15*P15,5)</f>
        <v>1.0349999999999999</v>
      </c>
      <c r="R15" s="223"/>
      <c r="S15" s="223"/>
      <c r="T15" s="224">
        <v>0.16</v>
      </c>
      <c r="U15" s="223">
        <f>ROUND(E15*T15,2)</f>
        <v>1.2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146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4</v>
      </c>
      <c r="B16" s="221" t="s">
        <v>158</v>
      </c>
      <c r="C16" s="266" t="s">
        <v>159</v>
      </c>
      <c r="D16" s="223" t="s">
        <v>145</v>
      </c>
      <c r="E16" s="229">
        <v>21.1952</v>
      </c>
      <c r="F16" s="233">
        <f>H16+J16</f>
        <v>0</v>
      </c>
      <c r="G16" s="233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12</v>
      </c>
      <c r="M16" s="233">
        <f>G16*(1+L16/100)</f>
        <v>0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0.626</v>
      </c>
      <c r="U16" s="223">
        <f>ROUND(E16*T16,2)</f>
        <v>13.27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146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14"/>
      <c r="B17" s="221"/>
      <c r="C17" s="268" t="s">
        <v>160</v>
      </c>
      <c r="D17" s="226"/>
      <c r="E17" s="231">
        <v>21.1952</v>
      </c>
      <c r="F17" s="233"/>
      <c r="G17" s="233"/>
      <c r="H17" s="233"/>
      <c r="I17" s="233"/>
      <c r="J17" s="233"/>
      <c r="K17" s="233"/>
      <c r="L17" s="233"/>
      <c r="M17" s="233"/>
      <c r="N17" s="223"/>
      <c r="O17" s="223"/>
      <c r="P17" s="223"/>
      <c r="Q17" s="223"/>
      <c r="R17" s="223"/>
      <c r="S17" s="223"/>
      <c r="T17" s="224"/>
      <c r="U17" s="223"/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150</v>
      </c>
      <c r="AF17" s="213">
        <v>0</v>
      </c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>
        <v>5</v>
      </c>
      <c r="B18" s="221" t="s">
        <v>161</v>
      </c>
      <c r="C18" s="266" t="s">
        <v>162</v>
      </c>
      <c r="D18" s="223" t="s">
        <v>145</v>
      </c>
      <c r="E18" s="229">
        <v>8</v>
      </c>
      <c r="F18" s="233">
        <f>H18+J18</f>
        <v>0</v>
      </c>
      <c r="G18" s="233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12</v>
      </c>
      <c r="M18" s="233">
        <f>G18*(1+L18/100)</f>
        <v>0</v>
      </c>
      <c r="N18" s="223">
        <v>0</v>
      </c>
      <c r="O18" s="223">
        <f>ROUND(E18*N18,5)</f>
        <v>0</v>
      </c>
      <c r="P18" s="223">
        <v>0</v>
      </c>
      <c r="Q18" s="223">
        <f>ROUND(E18*P18,5)</f>
        <v>0</v>
      </c>
      <c r="R18" s="223"/>
      <c r="S18" s="223"/>
      <c r="T18" s="224">
        <v>2.1949999999999998</v>
      </c>
      <c r="U18" s="223">
        <f>ROUND(E18*T18,2)</f>
        <v>17.559999999999999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146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14">
        <v>6</v>
      </c>
      <c r="B19" s="221" t="s">
        <v>163</v>
      </c>
      <c r="C19" s="266" t="s">
        <v>164</v>
      </c>
      <c r="D19" s="223" t="s">
        <v>145</v>
      </c>
      <c r="E19" s="229">
        <v>8</v>
      </c>
      <c r="F19" s="233">
        <f>H19+J19</f>
        <v>0</v>
      </c>
      <c r="G19" s="233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12</v>
      </c>
      <c r="M19" s="233">
        <f>G19*(1+L19/100)</f>
        <v>0</v>
      </c>
      <c r="N19" s="223">
        <v>1.67</v>
      </c>
      <c r="O19" s="223">
        <f>ROUND(E19*N19,5)</f>
        <v>13.36</v>
      </c>
      <c r="P19" s="223">
        <v>0</v>
      </c>
      <c r="Q19" s="223">
        <f>ROUND(E19*P19,5)</f>
        <v>0</v>
      </c>
      <c r="R19" s="223"/>
      <c r="S19" s="223"/>
      <c r="T19" s="224">
        <v>0.21299999999999999</v>
      </c>
      <c r="U19" s="223">
        <f>ROUND(E19*T19,2)</f>
        <v>1.7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165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14">
        <v>7</v>
      </c>
      <c r="B20" s="221" t="s">
        <v>166</v>
      </c>
      <c r="C20" s="266" t="s">
        <v>167</v>
      </c>
      <c r="D20" s="223" t="s">
        <v>145</v>
      </c>
      <c r="E20" s="229">
        <v>23.2</v>
      </c>
      <c r="F20" s="233">
        <f>H20+J20</f>
        <v>0</v>
      </c>
      <c r="G20" s="233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12</v>
      </c>
      <c r="M20" s="233">
        <f>G20*(1+L20/100)</f>
        <v>0</v>
      </c>
      <c r="N20" s="223">
        <v>0</v>
      </c>
      <c r="O20" s="223">
        <f>ROUND(E20*N20,5)</f>
        <v>0</v>
      </c>
      <c r="P20" s="223">
        <v>0</v>
      </c>
      <c r="Q20" s="223">
        <f>ROUND(E20*P20,5)</f>
        <v>0</v>
      </c>
      <c r="R20" s="223"/>
      <c r="S20" s="223"/>
      <c r="T20" s="224">
        <v>5.1999999999999998E-3</v>
      </c>
      <c r="U20" s="223">
        <f>ROUND(E20*T20,2)</f>
        <v>0.12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146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14">
        <v>8</v>
      </c>
      <c r="B21" s="221" t="s">
        <v>168</v>
      </c>
      <c r="C21" s="266" t="s">
        <v>169</v>
      </c>
      <c r="D21" s="223" t="s">
        <v>145</v>
      </c>
      <c r="E21" s="229">
        <v>23.2</v>
      </c>
      <c r="F21" s="233">
        <f>H21+J21</f>
        <v>0</v>
      </c>
      <c r="G21" s="233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12</v>
      </c>
      <c r="M21" s="233">
        <f>G21*(1+L21/100)</f>
        <v>0</v>
      </c>
      <c r="N21" s="223">
        <v>0</v>
      </c>
      <c r="O21" s="223">
        <f>ROUND(E21*N21,5)</f>
        <v>0</v>
      </c>
      <c r="P21" s="223">
        <v>0</v>
      </c>
      <c r="Q21" s="223">
        <f>ROUND(E21*P21,5)</f>
        <v>0</v>
      </c>
      <c r="R21" s="223"/>
      <c r="S21" s="223"/>
      <c r="T21" s="224">
        <v>0</v>
      </c>
      <c r="U21" s="223">
        <f>ROUND(E21*T21,2)</f>
        <v>0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146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x14ac:dyDescent="0.2">
      <c r="A22" s="215" t="s">
        <v>141</v>
      </c>
      <c r="B22" s="222" t="s">
        <v>62</v>
      </c>
      <c r="C22" s="269" t="s">
        <v>63</v>
      </c>
      <c r="D22" s="227"/>
      <c r="E22" s="232"/>
      <c r="F22" s="237"/>
      <c r="G22" s="237">
        <f>SUMIF(AE23:AE31,"&lt;&gt;NOR",G23:G31)</f>
        <v>0</v>
      </c>
      <c r="H22" s="237"/>
      <c r="I22" s="237">
        <f>SUM(I23:I31)</f>
        <v>0</v>
      </c>
      <c r="J22" s="237"/>
      <c r="K22" s="237">
        <f>SUM(K23:K31)</f>
        <v>0</v>
      </c>
      <c r="L22" s="237"/>
      <c r="M22" s="237">
        <f>SUM(M23:M31)</f>
        <v>0</v>
      </c>
      <c r="N22" s="227"/>
      <c r="O22" s="227">
        <f>SUM(O23:O31)</f>
        <v>3.4118599999999999</v>
      </c>
      <c r="P22" s="227"/>
      <c r="Q22" s="227">
        <f>SUM(Q23:Q31)</f>
        <v>0</v>
      </c>
      <c r="R22" s="227"/>
      <c r="S22" s="227"/>
      <c r="T22" s="228"/>
      <c r="U22" s="227">
        <f>SUM(U23:U31)</f>
        <v>124.53</v>
      </c>
      <c r="AE22" t="s">
        <v>142</v>
      </c>
    </row>
    <row r="23" spans="1:60" outlineLevel="1" x14ac:dyDescent="0.2">
      <c r="A23" s="214">
        <v>9</v>
      </c>
      <c r="B23" s="221" t="s">
        <v>170</v>
      </c>
      <c r="C23" s="266" t="s">
        <v>171</v>
      </c>
      <c r="D23" s="223" t="s">
        <v>145</v>
      </c>
      <c r="E23" s="229">
        <v>1.25125</v>
      </c>
      <c r="F23" s="233">
        <f>H23+J23</f>
        <v>0</v>
      </c>
      <c r="G23" s="233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12</v>
      </c>
      <c r="M23" s="233">
        <f>G23*(1+L23/100)</f>
        <v>0</v>
      </c>
      <c r="N23" s="223">
        <v>2.5249999999999999</v>
      </c>
      <c r="O23" s="223">
        <f>ROUND(E23*N23,5)</f>
        <v>3.1594099999999998</v>
      </c>
      <c r="P23" s="223">
        <v>0</v>
      </c>
      <c r="Q23" s="223">
        <f>ROUND(E23*P23,5)</f>
        <v>0</v>
      </c>
      <c r="R23" s="223"/>
      <c r="S23" s="223"/>
      <c r="T23" s="224">
        <v>0.47699999999999998</v>
      </c>
      <c r="U23" s="223">
        <f>ROUND(E23*T23,2)</f>
        <v>0.6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146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/>
      <c r="B24" s="221"/>
      <c r="C24" s="268" t="s">
        <v>172</v>
      </c>
      <c r="D24" s="226"/>
      <c r="E24" s="231">
        <v>1.25125</v>
      </c>
      <c r="F24" s="233"/>
      <c r="G24" s="233"/>
      <c r="H24" s="233"/>
      <c r="I24" s="233"/>
      <c r="J24" s="233"/>
      <c r="K24" s="233"/>
      <c r="L24" s="233"/>
      <c r="M24" s="233"/>
      <c r="N24" s="223"/>
      <c r="O24" s="223"/>
      <c r="P24" s="223"/>
      <c r="Q24" s="223"/>
      <c r="R24" s="223"/>
      <c r="S24" s="223"/>
      <c r="T24" s="224"/>
      <c r="U24" s="223"/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150</v>
      </c>
      <c r="AF24" s="213">
        <v>0</v>
      </c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>
        <v>10</v>
      </c>
      <c r="B25" s="221" t="s">
        <v>173</v>
      </c>
      <c r="C25" s="266" t="s">
        <v>174</v>
      </c>
      <c r="D25" s="223" t="s">
        <v>155</v>
      </c>
      <c r="E25" s="229">
        <v>4.55</v>
      </c>
      <c r="F25" s="233">
        <f>H25+J25</f>
        <v>0</v>
      </c>
      <c r="G25" s="233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12</v>
      </c>
      <c r="M25" s="233">
        <f>G25*(1+L25/100)</f>
        <v>0</v>
      </c>
      <c r="N25" s="223">
        <v>3.916E-2</v>
      </c>
      <c r="O25" s="223">
        <f>ROUND(E25*N25,5)</f>
        <v>0.17818000000000001</v>
      </c>
      <c r="P25" s="223">
        <v>0</v>
      </c>
      <c r="Q25" s="223">
        <f>ROUND(E25*P25,5)</f>
        <v>0</v>
      </c>
      <c r="R25" s="223"/>
      <c r="S25" s="223"/>
      <c r="T25" s="224">
        <v>1.05</v>
      </c>
      <c r="U25" s="223">
        <f>ROUND(E25*T25,2)</f>
        <v>4.78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146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/>
      <c r="B26" s="221"/>
      <c r="C26" s="268" t="s">
        <v>175</v>
      </c>
      <c r="D26" s="226"/>
      <c r="E26" s="231">
        <v>4.55</v>
      </c>
      <c r="F26" s="233"/>
      <c r="G26" s="233"/>
      <c r="H26" s="233"/>
      <c r="I26" s="233"/>
      <c r="J26" s="233"/>
      <c r="K26" s="233"/>
      <c r="L26" s="233"/>
      <c r="M26" s="233"/>
      <c r="N26" s="223"/>
      <c r="O26" s="223"/>
      <c r="P26" s="223"/>
      <c r="Q26" s="223"/>
      <c r="R26" s="223"/>
      <c r="S26" s="223"/>
      <c r="T26" s="224"/>
      <c r="U26" s="223"/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150</v>
      </c>
      <c r="AF26" s="213">
        <v>0</v>
      </c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>
        <v>11</v>
      </c>
      <c r="B27" s="221" t="s">
        <v>176</v>
      </c>
      <c r="C27" s="266" t="s">
        <v>177</v>
      </c>
      <c r="D27" s="223" t="s">
        <v>155</v>
      </c>
      <c r="E27" s="229">
        <v>4.55</v>
      </c>
      <c r="F27" s="233">
        <f>H27+J27</f>
        <v>0</v>
      </c>
      <c r="G27" s="233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12</v>
      </c>
      <c r="M27" s="233">
        <f>G27*(1+L27/100)</f>
        <v>0</v>
      </c>
      <c r="N27" s="223">
        <v>0</v>
      </c>
      <c r="O27" s="223">
        <f>ROUND(E27*N27,5)</f>
        <v>0</v>
      </c>
      <c r="P27" s="223">
        <v>0</v>
      </c>
      <c r="Q27" s="223">
        <f>ROUND(E27*P27,5)</f>
        <v>0</v>
      </c>
      <c r="R27" s="223"/>
      <c r="S27" s="223"/>
      <c r="T27" s="224">
        <v>0.32</v>
      </c>
      <c r="U27" s="223">
        <f>ROUND(E27*T27,2)</f>
        <v>1.46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146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14">
        <v>12</v>
      </c>
      <c r="B28" s="221" t="s">
        <v>178</v>
      </c>
      <c r="C28" s="266" t="s">
        <v>179</v>
      </c>
      <c r="D28" s="223" t="s">
        <v>180</v>
      </c>
      <c r="E28" s="229">
        <v>49.1</v>
      </c>
      <c r="F28" s="233">
        <f>H28+J28</f>
        <v>0</v>
      </c>
      <c r="G28" s="233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12</v>
      </c>
      <c r="M28" s="233">
        <f>G28*(1+L28/100)</f>
        <v>0</v>
      </c>
      <c r="N28" s="223">
        <v>7.1000000000000002E-4</v>
      </c>
      <c r="O28" s="223">
        <f>ROUND(E28*N28,5)</f>
        <v>3.4860000000000002E-2</v>
      </c>
      <c r="P28" s="223">
        <v>0</v>
      </c>
      <c r="Q28" s="223">
        <f>ROUND(E28*P28,5)</f>
        <v>0</v>
      </c>
      <c r="R28" s="223"/>
      <c r="S28" s="223"/>
      <c r="T28" s="224">
        <v>0.77</v>
      </c>
      <c r="U28" s="223">
        <f>ROUND(E28*T28,2)</f>
        <v>37.81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146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14">
        <v>13</v>
      </c>
      <c r="B29" s="221" t="s">
        <v>181</v>
      </c>
      <c r="C29" s="266" t="s">
        <v>182</v>
      </c>
      <c r="D29" s="223" t="s">
        <v>180</v>
      </c>
      <c r="E29" s="229">
        <v>106.5</v>
      </c>
      <c r="F29" s="233">
        <f>H29+J29</f>
        <v>0</v>
      </c>
      <c r="G29" s="233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12</v>
      </c>
      <c r="M29" s="233">
        <f>G29*(1+L29/100)</f>
        <v>0</v>
      </c>
      <c r="N29" s="223">
        <v>3.6999999999999999E-4</v>
      </c>
      <c r="O29" s="223">
        <f>ROUND(E29*N29,5)</f>
        <v>3.9410000000000001E-2</v>
      </c>
      <c r="P29" s="223">
        <v>0</v>
      </c>
      <c r="Q29" s="223">
        <f>ROUND(E29*P29,5)</f>
        <v>0</v>
      </c>
      <c r="R29" s="223"/>
      <c r="S29" s="223"/>
      <c r="T29" s="224">
        <v>0.75</v>
      </c>
      <c r="U29" s="223">
        <f>ROUND(E29*T29,2)</f>
        <v>79.88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146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/>
      <c r="B30" s="221"/>
      <c r="C30" s="268" t="s">
        <v>183</v>
      </c>
      <c r="D30" s="226"/>
      <c r="E30" s="231">
        <v>45.3</v>
      </c>
      <c r="F30" s="233"/>
      <c r="G30" s="233"/>
      <c r="H30" s="233"/>
      <c r="I30" s="233"/>
      <c r="J30" s="233"/>
      <c r="K30" s="233"/>
      <c r="L30" s="233"/>
      <c r="M30" s="233"/>
      <c r="N30" s="223"/>
      <c r="O30" s="223"/>
      <c r="P30" s="223"/>
      <c r="Q30" s="223"/>
      <c r="R30" s="223"/>
      <c r="S30" s="223"/>
      <c r="T30" s="224"/>
      <c r="U30" s="223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150</v>
      </c>
      <c r="AF30" s="213">
        <v>0</v>
      </c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/>
      <c r="B31" s="221"/>
      <c r="C31" s="268" t="s">
        <v>184</v>
      </c>
      <c r="D31" s="226"/>
      <c r="E31" s="231">
        <v>61.2</v>
      </c>
      <c r="F31" s="233"/>
      <c r="G31" s="233"/>
      <c r="H31" s="233"/>
      <c r="I31" s="233"/>
      <c r="J31" s="233"/>
      <c r="K31" s="233"/>
      <c r="L31" s="233"/>
      <c r="M31" s="233"/>
      <c r="N31" s="223"/>
      <c r="O31" s="223"/>
      <c r="P31" s="223"/>
      <c r="Q31" s="223"/>
      <c r="R31" s="223"/>
      <c r="S31" s="223"/>
      <c r="T31" s="224"/>
      <c r="U31" s="223"/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150</v>
      </c>
      <c r="AF31" s="213">
        <v>0</v>
      </c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x14ac:dyDescent="0.2">
      <c r="A32" s="215" t="s">
        <v>141</v>
      </c>
      <c r="B32" s="222" t="s">
        <v>64</v>
      </c>
      <c r="C32" s="269" t="s">
        <v>65</v>
      </c>
      <c r="D32" s="227"/>
      <c r="E32" s="232"/>
      <c r="F32" s="237"/>
      <c r="G32" s="237">
        <f>SUMIF(AE33:AE68,"&lt;&gt;NOR",G33:G68)</f>
        <v>0</v>
      </c>
      <c r="H32" s="237"/>
      <c r="I32" s="237">
        <f>SUM(I33:I68)</f>
        <v>0</v>
      </c>
      <c r="J32" s="237"/>
      <c r="K32" s="237">
        <f>SUM(K33:K68)</f>
        <v>0</v>
      </c>
      <c r="L32" s="237"/>
      <c r="M32" s="237">
        <f>SUM(M33:M68)</f>
        <v>0</v>
      </c>
      <c r="N32" s="227"/>
      <c r="O32" s="227">
        <f>SUM(O33:O68)</f>
        <v>38.835820000000005</v>
      </c>
      <c r="P32" s="227"/>
      <c r="Q32" s="227">
        <f>SUM(Q33:Q68)</f>
        <v>0</v>
      </c>
      <c r="R32" s="227"/>
      <c r="S32" s="227"/>
      <c r="T32" s="228"/>
      <c r="U32" s="227">
        <f>SUM(U33:U68)</f>
        <v>315.83</v>
      </c>
      <c r="AE32" t="s">
        <v>142</v>
      </c>
    </row>
    <row r="33" spans="1:60" outlineLevel="1" x14ac:dyDescent="0.2">
      <c r="A33" s="214">
        <v>14</v>
      </c>
      <c r="B33" s="221" t="s">
        <v>185</v>
      </c>
      <c r="C33" s="266" t="s">
        <v>186</v>
      </c>
      <c r="D33" s="223" t="s">
        <v>145</v>
      </c>
      <c r="E33" s="229">
        <v>4.7350000000000003</v>
      </c>
      <c r="F33" s="233">
        <f>H33+J33</f>
        <v>0</v>
      </c>
      <c r="G33" s="233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12</v>
      </c>
      <c r="M33" s="233">
        <f>G33*(1+L33/100)</f>
        <v>0</v>
      </c>
      <c r="N33" s="223">
        <v>0.58179999999999998</v>
      </c>
      <c r="O33" s="223">
        <f>ROUND(E33*N33,5)</f>
        <v>2.75482</v>
      </c>
      <c r="P33" s="223">
        <v>0</v>
      </c>
      <c r="Q33" s="223">
        <f>ROUND(E33*P33,5)</f>
        <v>0</v>
      </c>
      <c r="R33" s="223"/>
      <c r="S33" s="223"/>
      <c r="T33" s="224">
        <v>6.4406800000000004</v>
      </c>
      <c r="U33" s="223">
        <f>ROUND(E33*T33,2)</f>
        <v>30.5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146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/>
      <c r="B34" s="221"/>
      <c r="C34" s="268" t="s">
        <v>187</v>
      </c>
      <c r="D34" s="226"/>
      <c r="E34" s="231">
        <v>3.4750000000000001</v>
      </c>
      <c r="F34" s="233"/>
      <c r="G34" s="233"/>
      <c r="H34" s="233"/>
      <c r="I34" s="233"/>
      <c r="J34" s="233"/>
      <c r="K34" s="233"/>
      <c r="L34" s="233"/>
      <c r="M34" s="233"/>
      <c r="N34" s="223"/>
      <c r="O34" s="223"/>
      <c r="P34" s="223"/>
      <c r="Q34" s="223"/>
      <c r="R34" s="223"/>
      <c r="S34" s="223"/>
      <c r="T34" s="224"/>
      <c r="U34" s="223"/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150</v>
      </c>
      <c r="AF34" s="213">
        <v>0</v>
      </c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/>
      <c r="B35" s="221"/>
      <c r="C35" s="268" t="s">
        <v>188</v>
      </c>
      <c r="D35" s="226"/>
      <c r="E35" s="231">
        <v>1.26</v>
      </c>
      <c r="F35" s="233"/>
      <c r="G35" s="233"/>
      <c r="H35" s="233"/>
      <c r="I35" s="233"/>
      <c r="J35" s="233"/>
      <c r="K35" s="233"/>
      <c r="L35" s="233"/>
      <c r="M35" s="233"/>
      <c r="N35" s="223"/>
      <c r="O35" s="223"/>
      <c r="P35" s="223"/>
      <c r="Q35" s="223"/>
      <c r="R35" s="223"/>
      <c r="S35" s="223"/>
      <c r="T35" s="224"/>
      <c r="U35" s="223"/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150</v>
      </c>
      <c r="AF35" s="213">
        <v>0</v>
      </c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>
        <v>15</v>
      </c>
      <c r="B36" s="221" t="s">
        <v>189</v>
      </c>
      <c r="C36" s="266" t="s">
        <v>190</v>
      </c>
      <c r="D36" s="223" t="s">
        <v>145</v>
      </c>
      <c r="E36" s="229">
        <v>1.0620000000000001</v>
      </c>
      <c r="F36" s="233">
        <f>H36+J36</f>
        <v>0</v>
      </c>
      <c r="G36" s="233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12</v>
      </c>
      <c r="M36" s="233">
        <f>G36*(1+L36/100)</f>
        <v>0</v>
      </c>
      <c r="N36" s="223">
        <v>0.58179999999999998</v>
      </c>
      <c r="O36" s="223">
        <f>ROUND(E36*N36,5)</f>
        <v>0.61787000000000003</v>
      </c>
      <c r="P36" s="223">
        <v>0</v>
      </c>
      <c r="Q36" s="223">
        <f>ROUND(E36*P36,5)</f>
        <v>0</v>
      </c>
      <c r="R36" s="223"/>
      <c r="S36" s="223"/>
      <c r="T36" s="224">
        <v>7.3976800000000003</v>
      </c>
      <c r="U36" s="223">
        <f>ROUND(E36*T36,2)</f>
        <v>7.86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146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/>
      <c r="B37" s="221"/>
      <c r="C37" s="268" t="s">
        <v>191</v>
      </c>
      <c r="D37" s="226"/>
      <c r="E37" s="231">
        <v>1.0620000000000001</v>
      </c>
      <c r="F37" s="233"/>
      <c r="G37" s="233"/>
      <c r="H37" s="233"/>
      <c r="I37" s="233"/>
      <c r="J37" s="233"/>
      <c r="K37" s="233"/>
      <c r="L37" s="233"/>
      <c r="M37" s="233"/>
      <c r="N37" s="223"/>
      <c r="O37" s="223"/>
      <c r="P37" s="223"/>
      <c r="Q37" s="223"/>
      <c r="R37" s="223"/>
      <c r="S37" s="223"/>
      <c r="T37" s="224"/>
      <c r="U37" s="223"/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150</v>
      </c>
      <c r="AF37" s="213">
        <v>0</v>
      </c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14">
        <v>16</v>
      </c>
      <c r="B38" s="221" t="s">
        <v>192</v>
      </c>
      <c r="C38" s="266" t="s">
        <v>193</v>
      </c>
      <c r="D38" s="223" t="s">
        <v>155</v>
      </c>
      <c r="E38" s="229">
        <v>34.86</v>
      </c>
      <c r="F38" s="233">
        <f>H38+J38</f>
        <v>0</v>
      </c>
      <c r="G38" s="233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12</v>
      </c>
      <c r="M38" s="233">
        <f>G38*(1+L38/100)</f>
        <v>0</v>
      </c>
      <c r="N38" s="223">
        <v>0.29017999999999999</v>
      </c>
      <c r="O38" s="223">
        <f>ROUND(E38*N38,5)</f>
        <v>10.11567</v>
      </c>
      <c r="P38" s="223">
        <v>0</v>
      </c>
      <c r="Q38" s="223">
        <f>ROUND(E38*P38,5)</f>
        <v>0</v>
      </c>
      <c r="R38" s="223"/>
      <c r="S38" s="223"/>
      <c r="T38" s="224">
        <v>0.87</v>
      </c>
      <c r="U38" s="223">
        <f>ROUND(E38*T38,2)</f>
        <v>30.33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146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/>
      <c r="B39" s="221"/>
      <c r="C39" s="268" t="s">
        <v>194</v>
      </c>
      <c r="D39" s="226"/>
      <c r="E39" s="231">
        <v>14.56</v>
      </c>
      <c r="F39" s="233"/>
      <c r="G39" s="233"/>
      <c r="H39" s="233"/>
      <c r="I39" s="233"/>
      <c r="J39" s="233"/>
      <c r="K39" s="233"/>
      <c r="L39" s="233"/>
      <c r="M39" s="233"/>
      <c r="N39" s="223"/>
      <c r="O39" s="223"/>
      <c r="P39" s="223"/>
      <c r="Q39" s="223"/>
      <c r="R39" s="223"/>
      <c r="S39" s="223"/>
      <c r="T39" s="224"/>
      <c r="U39" s="223"/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150</v>
      </c>
      <c r="AF39" s="213">
        <v>0</v>
      </c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/>
      <c r="B40" s="221"/>
      <c r="C40" s="268" t="s">
        <v>195</v>
      </c>
      <c r="D40" s="226"/>
      <c r="E40" s="231">
        <v>20.3</v>
      </c>
      <c r="F40" s="233"/>
      <c r="G40" s="233"/>
      <c r="H40" s="233"/>
      <c r="I40" s="233"/>
      <c r="J40" s="233"/>
      <c r="K40" s="233"/>
      <c r="L40" s="233"/>
      <c r="M40" s="233"/>
      <c r="N40" s="223"/>
      <c r="O40" s="223"/>
      <c r="P40" s="223"/>
      <c r="Q40" s="223"/>
      <c r="R40" s="223"/>
      <c r="S40" s="223"/>
      <c r="T40" s="224"/>
      <c r="U40" s="223"/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150</v>
      </c>
      <c r="AF40" s="213">
        <v>0</v>
      </c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14">
        <v>17</v>
      </c>
      <c r="B41" s="221" t="s">
        <v>196</v>
      </c>
      <c r="C41" s="266" t="s">
        <v>197</v>
      </c>
      <c r="D41" s="223" t="s">
        <v>155</v>
      </c>
      <c r="E41" s="229">
        <v>93.34</v>
      </c>
      <c r="F41" s="233">
        <f>H41+J41</f>
        <v>0</v>
      </c>
      <c r="G41" s="233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12</v>
      </c>
      <c r="M41" s="233">
        <f>G41*(1+L41/100)</f>
        <v>0</v>
      </c>
      <c r="N41" s="223">
        <v>0.11666</v>
      </c>
      <c r="O41" s="223">
        <f>ROUND(E41*N41,5)</f>
        <v>10.88904</v>
      </c>
      <c r="P41" s="223">
        <v>0</v>
      </c>
      <c r="Q41" s="223">
        <f>ROUND(E41*P41,5)</f>
        <v>0</v>
      </c>
      <c r="R41" s="223"/>
      <c r="S41" s="223"/>
      <c r="T41" s="224">
        <v>0.57299999999999995</v>
      </c>
      <c r="U41" s="223">
        <f>ROUND(E41*T41,2)</f>
        <v>53.48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146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14"/>
      <c r="B42" s="221"/>
      <c r="C42" s="268" t="s">
        <v>198</v>
      </c>
      <c r="D42" s="226"/>
      <c r="E42" s="231">
        <v>57.36</v>
      </c>
      <c r="F42" s="233"/>
      <c r="G42" s="233"/>
      <c r="H42" s="233"/>
      <c r="I42" s="233"/>
      <c r="J42" s="233"/>
      <c r="K42" s="233"/>
      <c r="L42" s="233"/>
      <c r="M42" s="233"/>
      <c r="N42" s="223"/>
      <c r="O42" s="223"/>
      <c r="P42" s="223"/>
      <c r="Q42" s="223"/>
      <c r="R42" s="223"/>
      <c r="S42" s="223"/>
      <c r="T42" s="224"/>
      <c r="U42" s="223"/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150</v>
      </c>
      <c r="AF42" s="213">
        <v>0</v>
      </c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14"/>
      <c r="B43" s="221"/>
      <c r="C43" s="268" t="s">
        <v>199</v>
      </c>
      <c r="D43" s="226"/>
      <c r="E43" s="231">
        <v>-6.8</v>
      </c>
      <c r="F43" s="233"/>
      <c r="G43" s="233"/>
      <c r="H43" s="233"/>
      <c r="I43" s="233"/>
      <c r="J43" s="233"/>
      <c r="K43" s="233"/>
      <c r="L43" s="233"/>
      <c r="M43" s="233"/>
      <c r="N43" s="223"/>
      <c r="O43" s="223"/>
      <c r="P43" s="223"/>
      <c r="Q43" s="223"/>
      <c r="R43" s="223"/>
      <c r="S43" s="223"/>
      <c r="T43" s="224"/>
      <c r="U43" s="223"/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150</v>
      </c>
      <c r="AF43" s="213">
        <v>0</v>
      </c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/>
      <c r="B44" s="221"/>
      <c r="C44" s="268" t="s">
        <v>200</v>
      </c>
      <c r="D44" s="226"/>
      <c r="E44" s="231">
        <v>52.78</v>
      </c>
      <c r="F44" s="233"/>
      <c r="G44" s="233"/>
      <c r="H44" s="233"/>
      <c r="I44" s="233"/>
      <c r="J44" s="233"/>
      <c r="K44" s="233"/>
      <c r="L44" s="233"/>
      <c r="M44" s="233"/>
      <c r="N44" s="223"/>
      <c r="O44" s="223"/>
      <c r="P44" s="223"/>
      <c r="Q44" s="223"/>
      <c r="R44" s="223"/>
      <c r="S44" s="223"/>
      <c r="T44" s="224"/>
      <c r="U44" s="223"/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150</v>
      </c>
      <c r="AF44" s="213">
        <v>0</v>
      </c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/>
      <c r="B45" s="221"/>
      <c r="C45" s="268" t="s">
        <v>201</v>
      </c>
      <c r="D45" s="226"/>
      <c r="E45" s="231">
        <v>-10</v>
      </c>
      <c r="F45" s="233"/>
      <c r="G45" s="233"/>
      <c r="H45" s="233"/>
      <c r="I45" s="233"/>
      <c r="J45" s="233"/>
      <c r="K45" s="233"/>
      <c r="L45" s="233"/>
      <c r="M45" s="233"/>
      <c r="N45" s="223"/>
      <c r="O45" s="223"/>
      <c r="P45" s="223"/>
      <c r="Q45" s="223"/>
      <c r="R45" s="223"/>
      <c r="S45" s="223"/>
      <c r="T45" s="224"/>
      <c r="U45" s="223"/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150</v>
      </c>
      <c r="AF45" s="213">
        <v>0</v>
      </c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>
        <v>18</v>
      </c>
      <c r="B46" s="221" t="s">
        <v>202</v>
      </c>
      <c r="C46" s="266" t="s">
        <v>203</v>
      </c>
      <c r="D46" s="223" t="s">
        <v>204</v>
      </c>
      <c r="E46" s="229">
        <v>6</v>
      </c>
      <c r="F46" s="233">
        <f>H46+J46</f>
        <v>0</v>
      </c>
      <c r="G46" s="233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12</v>
      </c>
      <c r="M46" s="233">
        <f>G46*(1+L46/100)</f>
        <v>0</v>
      </c>
      <c r="N46" s="223">
        <v>1.7260000000000001E-2</v>
      </c>
      <c r="O46" s="223">
        <f>ROUND(E46*N46,5)</f>
        <v>0.10356</v>
      </c>
      <c r="P46" s="223">
        <v>0</v>
      </c>
      <c r="Q46" s="223">
        <f>ROUND(E46*P46,5)</f>
        <v>0</v>
      </c>
      <c r="R46" s="223"/>
      <c r="S46" s="223"/>
      <c r="T46" s="224">
        <v>0.23250000000000001</v>
      </c>
      <c r="U46" s="223">
        <f>ROUND(E46*T46,2)</f>
        <v>1.4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146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>
        <v>19</v>
      </c>
      <c r="B47" s="221" t="s">
        <v>205</v>
      </c>
      <c r="C47" s="266" t="s">
        <v>206</v>
      </c>
      <c r="D47" s="223" t="s">
        <v>204</v>
      </c>
      <c r="E47" s="229">
        <v>7</v>
      </c>
      <c r="F47" s="233">
        <f>H47+J47</f>
        <v>0</v>
      </c>
      <c r="G47" s="233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12</v>
      </c>
      <c r="M47" s="233">
        <f>G47*(1+L47/100)</f>
        <v>0</v>
      </c>
      <c r="N47" s="223">
        <v>2.2880000000000001E-2</v>
      </c>
      <c r="O47" s="223">
        <f>ROUND(E47*N47,5)</f>
        <v>0.16016</v>
      </c>
      <c r="P47" s="223">
        <v>0</v>
      </c>
      <c r="Q47" s="223">
        <f>ROUND(E47*P47,5)</f>
        <v>0</v>
      </c>
      <c r="R47" s="223"/>
      <c r="S47" s="223"/>
      <c r="T47" s="224">
        <v>0.3175</v>
      </c>
      <c r="U47" s="223">
        <f>ROUND(E47*T47,2)</f>
        <v>2.2200000000000002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146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14">
        <v>20</v>
      </c>
      <c r="B48" s="221" t="s">
        <v>207</v>
      </c>
      <c r="C48" s="266" t="s">
        <v>208</v>
      </c>
      <c r="D48" s="223" t="s">
        <v>155</v>
      </c>
      <c r="E48" s="229">
        <v>5.76</v>
      </c>
      <c r="F48" s="233">
        <f>H48+J48</f>
        <v>0</v>
      </c>
      <c r="G48" s="233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12</v>
      </c>
      <c r="M48" s="233">
        <f>G48*(1+L48/100)</f>
        <v>0</v>
      </c>
      <c r="N48" s="223">
        <v>0.1114</v>
      </c>
      <c r="O48" s="223">
        <f>ROUND(E48*N48,5)</f>
        <v>0.64166000000000001</v>
      </c>
      <c r="P48" s="223">
        <v>0</v>
      </c>
      <c r="Q48" s="223">
        <f>ROUND(E48*P48,5)</f>
        <v>0</v>
      </c>
      <c r="R48" s="223"/>
      <c r="S48" s="223"/>
      <c r="T48" s="224">
        <v>0.81899999999999995</v>
      </c>
      <c r="U48" s="223">
        <f>ROUND(E48*T48,2)</f>
        <v>4.72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146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/>
      <c r="B49" s="221"/>
      <c r="C49" s="268" t="s">
        <v>209</v>
      </c>
      <c r="D49" s="226"/>
      <c r="E49" s="231">
        <v>5.76</v>
      </c>
      <c r="F49" s="233"/>
      <c r="G49" s="233"/>
      <c r="H49" s="233"/>
      <c r="I49" s="233"/>
      <c r="J49" s="233"/>
      <c r="K49" s="233"/>
      <c r="L49" s="233"/>
      <c r="M49" s="233"/>
      <c r="N49" s="223"/>
      <c r="O49" s="223"/>
      <c r="P49" s="223"/>
      <c r="Q49" s="223"/>
      <c r="R49" s="223"/>
      <c r="S49" s="223"/>
      <c r="T49" s="224"/>
      <c r="U49" s="223"/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150</v>
      </c>
      <c r="AF49" s="213">
        <v>0</v>
      </c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14">
        <v>21</v>
      </c>
      <c r="B50" s="221" t="s">
        <v>210</v>
      </c>
      <c r="C50" s="266" t="s">
        <v>211</v>
      </c>
      <c r="D50" s="223" t="s">
        <v>155</v>
      </c>
      <c r="E50" s="229">
        <v>2.8</v>
      </c>
      <c r="F50" s="233">
        <f>H50+J50</f>
        <v>0</v>
      </c>
      <c r="G50" s="233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12</v>
      </c>
      <c r="M50" s="233">
        <f>G50*(1+L50/100)</f>
        <v>0</v>
      </c>
      <c r="N50" s="223">
        <v>4.5679999999999998E-2</v>
      </c>
      <c r="O50" s="223">
        <f>ROUND(E50*N50,5)</f>
        <v>0.12790000000000001</v>
      </c>
      <c r="P50" s="223">
        <v>0</v>
      </c>
      <c r="Q50" s="223">
        <f>ROUND(E50*P50,5)</f>
        <v>0</v>
      </c>
      <c r="R50" s="223"/>
      <c r="S50" s="223"/>
      <c r="T50" s="224">
        <v>0.75800000000000001</v>
      </c>
      <c r="U50" s="223">
        <f>ROUND(E50*T50,2)</f>
        <v>2.12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146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/>
      <c r="B51" s="221"/>
      <c r="C51" s="267" t="s">
        <v>212</v>
      </c>
      <c r="D51" s="225"/>
      <c r="E51" s="230"/>
      <c r="F51" s="235"/>
      <c r="G51" s="236"/>
      <c r="H51" s="233"/>
      <c r="I51" s="233"/>
      <c r="J51" s="233"/>
      <c r="K51" s="233"/>
      <c r="L51" s="233"/>
      <c r="M51" s="233"/>
      <c r="N51" s="223"/>
      <c r="O51" s="223"/>
      <c r="P51" s="223"/>
      <c r="Q51" s="223"/>
      <c r="R51" s="223"/>
      <c r="S51" s="223"/>
      <c r="T51" s="224"/>
      <c r="U51" s="223"/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148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6" t="str">
        <f>C51</f>
        <v>Obezdívka odkouření.</v>
      </c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14">
        <v>22</v>
      </c>
      <c r="B52" s="221" t="s">
        <v>213</v>
      </c>
      <c r="C52" s="266" t="s">
        <v>214</v>
      </c>
      <c r="D52" s="223" t="s">
        <v>180</v>
      </c>
      <c r="E52" s="229">
        <v>66</v>
      </c>
      <c r="F52" s="233">
        <f>H52+J52</f>
        <v>0</v>
      </c>
      <c r="G52" s="233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12</v>
      </c>
      <c r="M52" s="233">
        <f>G52*(1+L52/100)</f>
        <v>0</v>
      </c>
      <c r="N52" s="223">
        <v>1.0200000000000001E-3</v>
      </c>
      <c r="O52" s="223">
        <f>ROUND(E52*N52,5)</f>
        <v>6.7320000000000005E-2</v>
      </c>
      <c r="P52" s="223">
        <v>0</v>
      </c>
      <c r="Q52" s="223">
        <f>ROUND(E52*P52,5)</f>
        <v>0</v>
      </c>
      <c r="R52" s="223"/>
      <c r="S52" s="223"/>
      <c r="T52" s="224">
        <v>0.223</v>
      </c>
      <c r="U52" s="223">
        <f>ROUND(E52*T52,2)</f>
        <v>14.72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146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>
        <v>23</v>
      </c>
      <c r="B53" s="221" t="s">
        <v>215</v>
      </c>
      <c r="C53" s="266" t="s">
        <v>216</v>
      </c>
      <c r="D53" s="223" t="s">
        <v>204</v>
      </c>
      <c r="E53" s="229">
        <v>158</v>
      </c>
      <c r="F53" s="233">
        <f>H53+J53</f>
        <v>0</v>
      </c>
      <c r="G53" s="233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12</v>
      </c>
      <c r="M53" s="233">
        <f>G53*(1+L53/100)</f>
        <v>0</v>
      </c>
      <c r="N53" s="223">
        <v>6.3E-3</v>
      </c>
      <c r="O53" s="223">
        <f>ROUND(E53*N53,5)</f>
        <v>0.99539999999999995</v>
      </c>
      <c r="P53" s="223">
        <v>0</v>
      </c>
      <c r="Q53" s="223">
        <f>ROUND(E53*P53,5)</f>
        <v>0</v>
      </c>
      <c r="R53" s="223"/>
      <c r="S53" s="223"/>
      <c r="T53" s="224">
        <v>0.11</v>
      </c>
      <c r="U53" s="223">
        <f>ROUND(E53*T53,2)</f>
        <v>17.38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146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>
        <v>24</v>
      </c>
      <c r="B54" s="221" t="s">
        <v>217</v>
      </c>
      <c r="C54" s="266" t="s">
        <v>218</v>
      </c>
      <c r="D54" s="223" t="s">
        <v>155</v>
      </c>
      <c r="E54" s="229">
        <v>172</v>
      </c>
      <c r="F54" s="233">
        <f>H54+J54</f>
        <v>0</v>
      </c>
      <c r="G54" s="233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12</v>
      </c>
      <c r="M54" s="233">
        <f>G54*(1+L54/100)</f>
        <v>0</v>
      </c>
      <c r="N54" s="223">
        <v>1.0500000000000001E-2</v>
      </c>
      <c r="O54" s="223">
        <f>ROUND(E54*N54,5)</f>
        <v>1.806</v>
      </c>
      <c r="P54" s="223">
        <v>0</v>
      </c>
      <c r="Q54" s="223">
        <f>ROUND(E54*P54,5)</f>
        <v>0</v>
      </c>
      <c r="R54" s="223"/>
      <c r="S54" s="223"/>
      <c r="T54" s="224">
        <v>0.32</v>
      </c>
      <c r="U54" s="223">
        <f>ROUND(E54*T54,2)</f>
        <v>55.04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146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25</v>
      </c>
      <c r="B55" s="221" t="s">
        <v>219</v>
      </c>
      <c r="C55" s="266" t="s">
        <v>220</v>
      </c>
      <c r="D55" s="223" t="s">
        <v>180</v>
      </c>
      <c r="E55" s="229">
        <v>154.65</v>
      </c>
      <c r="F55" s="233">
        <f>H55+J55</f>
        <v>0</v>
      </c>
      <c r="G55" s="233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12</v>
      </c>
      <c r="M55" s="233">
        <f>G55*(1+L55/100)</f>
        <v>0</v>
      </c>
      <c r="N55" s="223">
        <v>3.6000000000000002E-4</v>
      </c>
      <c r="O55" s="223">
        <f>ROUND(E55*N55,5)</f>
        <v>5.5669999999999997E-2</v>
      </c>
      <c r="P55" s="223">
        <v>0</v>
      </c>
      <c r="Q55" s="223">
        <f>ROUND(E55*P55,5)</f>
        <v>0</v>
      </c>
      <c r="R55" s="223"/>
      <c r="S55" s="223"/>
      <c r="T55" s="224">
        <v>0.2014</v>
      </c>
      <c r="U55" s="223">
        <f>ROUND(E55*T55,2)</f>
        <v>31.15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146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>
        <v>26</v>
      </c>
      <c r="B56" s="221" t="s">
        <v>221</v>
      </c>
      <c r="C56" s="266" t="s">
        <v>222</v>
      </c>
      <c r="D56" s="223" t="s">
        <v>155</v>
      </c>
      <c r="E56" s="229">
        <v>74</v>
      </c>
      <c r="F56" s="233">
        <f>H56+J56</f>
        <v>0</v>
      </c>
      <c r="G56" s="233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12</v>
      </c>
      <c r="M56" s="233">
        <f>G56*(1+L56/100)</f>
        <v>0</v>
      </c>
      <c r="N56" s="223">
        <v>9.4500000000000001E-3</v>
      </c>
      <c r="O56" s="223">
        <f>ROUND(E56*N56,5)</f>
        <v>0.69930000000000003</v>
      </c>
      <c r="P56" s="223">
        <v>0</v>
      </c>
      <c r="Q56" s="223">
        <f>ROUND(E56*P56,5)</f>
        <v>0</v>
      </c>
      <c r="R56" s="223"/>
      <c r="S56" s="223"/>
      <c r="T56" s="224">
        <v>0.25</v>
      </c>
      <c r="U56" s="223">
        <f>ROUND(E56*T56,2)</f>
        <v>18.5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146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/>
      <c r="B57" s="221"/>
      <c r="C57" s="268" t="s">
        <v>223</v>
      </c>
      <c r="D57" s="226"/>
      <c r="E57" s="231">
        <v>74</v>
      </c>
      <c r="F57" s="233"/>
      <c r="G57" s="233"/>
      <c r="H57" s="233"/>
      <c r="I57" s="233"/>
      <c r="J57" s="233"/>
      <c r="K57" s="233"/>
      <c r="L57" s="233"/>
      <c r="M57" s="233"/>
      <c r="N57" s="223"/>
      <c r="O57" s="223"/>
      <c r="P57" s="223"/>
      <c r="Q57" s="223"/>
      <c r="R57" s="223"/>
      <c r="S57" s="223"/>
      <c r="T57" s="224"/>
      <c r="U57" s="223"/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150</v>
      </c>
      <c r="AF57" s="213">
        <v>0</v>
      </c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>
        <v>27</v>
      </c>
      <c r="B58" s="221" t="s">
        <v>224</v>
      </c>
      <c r="C58" s="266" t="s">
        <v>225</v>
      </c>
      <c r="D58" s="223" t="s">
        <v>145</v>
      </c>
      <c r="E58" s="229">
        <v>1.57</v>
      </c>
      <c r="F58" s="233">
        <f>H58+J58</f>
        <v>0</v>
      </c>
      <c r="G58" s="233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12</v>
      </c>
      <c r="M58" s="233">
        <f>G58*(1+L58/100)</f>
        <v>0</v>
      </c>
      <c r="N58" s="223">
        <v>1.8196000000000001</v>
      </c>
      <c r="O58" s="223">
        <f>ROUND(E58*N58,5)</f>
        <v>2.85677</v>
      </c>
      <c r="P58" s="223">
        <v>0</v>
      </c>
      <c r="Q58" s="223">
        <f>ROUND(E58*P58,5)</f>
        <v>0</v>
      </c>
      <c r="R58" s="223"/>
      <c r="S58" s="223"/>
      <c r="T58" s="224">
        <v>6.77</v>
      </c>
      <c r="U58" s="223">
        <f>ROUND(E58*T58,2)</f>
        <v>10.63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146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14">
        <v>28</v>
      </c>
      <c r="B59" s="221" t="s">
        <v>226</v>
      </c>
      <c r="C59" s="266" t="s">
        <v>227</v>
      </c>
      <c r="D59" s="223" t="s">
        <v>155</v>
      </c>
      <c r="E59" s="229">
        <v>6.5</v>
      </c>
      <c r="F59" s="233">
        <f>H59+J59</f>
        <v>0</v>
      </c>
      <c r="G59" s="233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12</v>
      </c>
      <c r="M59" s="233">
        <f>G59*(1+L59/100)</f>
        <v>0</v>
      </c>
      <c r="N59" s="223">
        <v>0.17444000000000001</v>
      </c>
      <c r="O59" s="223">
        <f>ROUND(E59*N59,5)</f>
        <v>1.1338600000000001</v>
      </c>
      <c r="P59" s="223">
        <v>0</v>
      </c>
      <c r="Q59" s="223">
        <f>ROUND(E59*P59,5)</f>
        <v>0</v>
      </c>
      <c r="R59" s="223"/>
      <c r="S59" s="223"/>
      <c r="T59" s="224">
        <v>1.21</v>
      </c>
      <c r="U59" s="223">
        <f>ROUND(E59*T59,2)</f>
        <v>7.87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146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14">
        <v>29</v>
      </c>
      <c r="B60" s="221" t="s">
        <v>228</v>
      </c>
      <c r="C60" s="266" t="s">
        <v>229</v>
      </c>
      <c r="D60" s="223" t="s">
        <v>155</v>
      </c>
      <c r="E60" s="229">
        <v>6.9</v>
      </c>
      <c r="F60" s="233">
        <f>H60+J60</f>
        <v>0</v>
      </c>
      <c r="G60" s="233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12</v>
      </c>
      <c r="M60" s="233">
        <f>G60*(1+L60/100)</f>
        <v>0</v>
      </c>
      <c r="N60" s="223">
        <v>0.16975999999999999</v>
      </c>
      <c r="O60" s="223">
        <f>ROUND(E60*N60,5)</f>
        <v>1.17134</v>
      </c>
      <c r="P60" s="223">
        <v>0</v>
      </c>
      <c r="Q60" s="223">
        <f>ROUND(E60*P60,5)</f>
        <v>0</v>
      </c>
      <c r="R60" s="223"/>
      <c r="S60" s="223"/>
      <c r="T60" s="224">
        <v>1.1299999999999999</v>
      </c>
      <c r="U60" s="223">
        <f>ROUND(E60*T60,2)</f>
        <v>7.8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146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>
        <v>30</v>
      </c>
      <c r="B61" s="221" t="s">
        <v>230</v>
      </c>
      <c r="C61" s="266" t="s">
        <v>231</v>
      </c>
      <c r="D61" s="223" t="s">
        <v>145</v>
      </c>
      <c r="E61" s="229">
        <v>1.32</v>
      </c>
      <c r="F61" s="233">
        <f>H61+J61</f>
        <v>0</v>
      </c>
      <c r="G61" s="233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12</v>
      </c>
      <c r="M61" s="233">
        <f>G61*(1+L61/100)</f>
        <v>0</v>
      </c>
      <c r="N61" s="223">
        <v>2.5276700000000001</v>
      </c>
      <c r="O61" s="223">
        <f>ROUND(E61*N61,5)</f>
        <v>3.3365200000000002</v>
      </c>
      <c r="P61" s="223">
        <v>0</v>
      </c>
      <c r="Q61" s="223">
        <f>ROUND(E61*P61,5)</f>
        <v>0</v>
      </c>
      <c r="R61" s="223"/>
      <c r="S61" s="223"/>
      <c r="T61" s="224">
        <v>0.97699999999999998</v>
      </c>
      <c r="U61" s="223">
        <f>ROUND(E61*T61,2)</f>
        <v>1.29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146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/>
      <c r="B62" s="221"/>
      <c r="C62" s="267" t="s">
        <v>232</v>
      </c>
      <c r="D62" s="225"/>
      <c r="E62" s="230"/>
      <c r="F62" s="235"/>
      <c r="G62" s="236"/>
      <c r="H62" s="233"/>
      <c r="I62" s="233"/>
      <c r="J62" s="233"/>
      <c r="K62" s="233"/>
      <c r="L62" s="233"/>
      <c r="M62" s="233"/>
      <c r="N62" s="223"/>
      <c r="O62" s="223"/>
      <c r="P62" s="223"/>
      <c r="Q62" s="223"/>
      <c r="R62" s="223"/>
      <c r="S62" s="223"/>
      <c r="T62" s="224"/>
      <c r="U62" s="223"/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148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6" t="str">
        <f>C62</f>
        <v>Zabetonování komínových pruduchů.</v>
      </c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14">
        <v>31</v>
      </c>
      <c r="B63" s="221" t="s">
        <v>233</v>
      </c>
      <c r="C63" s="266" t="s">
        <v>234</v>
      </c>
      <c r="D63" s="223" t="s">
        <v>235</v>
      </c>
      <c r="E63" s="229">
        <v>0.65700000000000003</v>
      </c>
      <c r="F63" s="233">
        <f>H63+J63</f>
        <v>0</v>
      </c>
      <c r="G63" s="233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12</v>
      </c>
      <c r="M63" s="233">
        <f>G63*(1+L63/100)</f>
        <v>0</v>
      </c>
      <c r="N63" s="223">
        <v>1.0900000000000001</v>
      </c>
      <c r="O63" s="223">
        <f>ROUND(E63*N63,5)</f>
        <v>0.71613000000000004</v>
      </c>
      <c r="P63" s="223">
        <v>0</v>
      </c>
      <c r="Q63" s="223">
        <f>ROUND(E63*P63,5)</f>
        <v>0</v>
      </c>
      <c r="R63" s="223"/>
      <c r="S63" s="223"/>
      <c r="T63" s="224">
        <v>18.8</v>
      </c>
      <c r="U63" s="223">
        <f>ROUND(E63*T63,2)</f>
        <v>12.35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146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2.5" outlineLevel="1" x14ac:dyDescent="0.2">
      <c r="A64" s="214">
        <v>32</v>
      </c>
      <c r="B64" s="221" t="s">
        <v>236</v>
      </c>
      <c r="C64" s="266" t="s">
        <v>237</v>
      </c>
      <c r="D64" s="223" t="s">
        <v>235</v>
      </c>
      <c r="E64" s="229">
        <v>0.218</v>
      </c>
      <c r="F64" s="233">
        <f>H64+J64</f>
        <v>0</v>
      </c>
      <c r="G64" s="233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12</v>
      </c>
      <c r="M64" s="233">
        <f>G64*(1+L64/100)</f>
        <v>0</v>
      </c>
      <c r="N64" s="223">
        <v>1.0900000000000001</v>
      </c>
      <c r="O64" s="223">
        <f>ROUND(E64*N64,5)</f>
        <v>0.23762</v>
      </c>
      <c r="P64" s="223">
        <v>0</v>
      </c>
      <c r="Q64" s="223">
        <f>ROUND(E64*P64,5)</f>
        <v>0</v>
      </c>
      <c r="R64" s="223"/>
      <c r="S64" s="223"/>
      <c r="T64" s="224">
        <v>17.600000000000001</v>
      </c>
      <c r="U64" s="223">
        <f>ROUND(E64*T64,2)</f>
        <v>3.84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146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ht="22.5" outlineLevel="1" x14ac:dyDescent="0.2">
      <c r="A65" s="214">
        <v>33</v>
      </c>
      <c r="B65" s="221" t="s">
        <v>238</v>
      </c>
      <c r="C65" s="266" t="s">
        <v>239</v>
      </c>
      <c r="D65" s="223" t="s">
        <v>204</v>
      </c>
      <c r="E65" s="229">
        <v>1</v>
      </c>
      <c r="F65" s="233">
        <f>H65+J65</f>
        <v>0</v>
      </c>
      <c r="G65" s="233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12</v>
      </c>
      <c r="M65" s="233">
        <f>G65*(1+L65/100)</f>
        <v>0</v>
      </c>
      <c r="N65" s="223">
        <v>0.15920000000000001</v>
      </c>
      <c r="O65" s="223">
        <f>ROUND(E65*N65,5)</f>
        <v>0.15920000000000001</v>
      </c>
      <c r="P65" s="223">
        <v>0</v>
      </c>
      <c r="Q65" s="223">
        <f>ROUND(E65*P65,5)</f>
        <v>0</v>
      </c>
      <c r="R65" s="223"/>
      <c r="S65" s="223"/>
      <c r="T65" s="224">
        <v>0.78200000000000003</v>
      </c>
      <c r="U65" s="223">
        <f>ROUND(E65*T65,2)</f>
        <v>0.78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146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>
        <v>34</v>
      </c>
      <c r="B66" s="221" t="s">
        <v>240</v>
      </c>
      <c r="C66" s="266" t="s">
        <v>241</v>
      </c>
      <c r="D66" s="223" t="s">
        <v>204</v>
      </c>
      <c r="E66" s="229">
        <v>3</v>
      </c>
      <c r="F66" s="233">
        <f>H66+J66</f>
        <v>0</v>
      </c>
      <c r="G66" s="233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12</v>
      </c>
      <c r="M66" s="233">
        <f>G66*(1+L66/100)</f>
        <v>0</v>
      </c>
      <c r="N66" s="223">
        <v>2.767E-2</v>
      </c>
      <c r="O66" s="223">
        <f>ROUND(E66*N66,5)</f>
        <v>8.301E-2</v>
      </c>
      <c r="P66" s="223">
        <v>0</v>
      </c>
      <c r="Q66" s="223">
        <f>ROUND(E66*P66,5)</f>
        <v>0</v>
      </c>
      <c r="R66" s="223"/>
      <c r="S66" s="223"/>
      <c r="T66" s="224">
        <v>0.61799999999999999</v>
      </c>
      <c r="U66" s="223">
        <f>ROUND(E66*T66,2)</f>
        <v>1.85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146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14">
        <v>35</v>
      </c>
      <c r="B67" s="221" t="s">
        <v>242</v>
      </c>
      <c r="C67" s="266" t="s">
        <v>243</v>
      </c>
      <c r="D67" s="223" t="s">
        <v>204</v>
      </c>
      <c r="E67" s="229">
        <v>1</v>
      </c>
      <c r="F67" s="233">
        <f>H67+J67</f>
        <v>0</v>
      </c>
      <c r="G67" s="233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12</v>
      </c>
      <c r="M67" s="233">
        <f>G67*(1+L67/100)</f>
        <v>0</v>
      </c>
      <c r="N67" s="223">
        <v>4.1000000000000002E-2</v>
      </c>
      <c r="O67" s="223">
        <f>ROUND(E67*N67,5)</f>
        <v>4.1000000000000002E-2</v>
      </c>
      <c r="P67" s="223">
        <v>0</v>
      </c>
      <c r="Q67" s="223">
        <f>ROUND(E67*P67,5)</f>
        <v>0</v>
      </c>
      <c r="R67" s="223"/>
      <c r="S67" s="223"/>
      <c r="T67" s="224">
        <v>0</v>
      </c>
      <c r="U67" s="223">
        <f>ROUND(E67*T67,2)</f>
        <v>0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244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14">
        <v>36</v>
      </c>
      <c r="B68" s="221" t="s">
        <v>245</v>
      </c>
      <c r="C68" s="266" t="s">
        <v>246</v>
      </c>
      <c r="D68" s="223" t="s">
        <v>204</v>
      </c>
      <c r="E68" s="229">
        <v>2</v>
      </c>
      <c r="F68" s="233">
        <f>H68+J68</f>
        <v>0</v>
      </c>
      <c r="G68" s="233">
        <f>ROUND(E68*F68,2)</f>
        <v>0</v>
      </c>
      <c r="H68" s="234"/>
      <c r="I68" s="233">
        <f>ROUND(E68*H68,2)</f>
        <v>0</v>
      </c>
      <c r="J68" s="234"/>
      <c r="K68" s="233">
        <f>ROUND(E68*J68,2)</f>
        <v>0</v>
      </c>
      <c r="L68" s="233">
        <v>12</v>
      </c>
      <c r="M68" s="233">
        <f>G68*(1+L68/100)</f>
        <v>0</v>
      </c>
      <c r="N68" s="223">
        <v>3.3000000000000002E-2</v>
      </c>
      <c r="O68" s="223">
        <f>ROUND(E68*N68,5)</f>
        <v>6.6000000000000003E-2</v>
      </c>
      <c r="P68" s="223">
        <v>0</v>
      </c>
      <c r="Q68" s="223">
        <f>ROUND(E68*P68,5)</f>
        <v>0</v>
      </c>
      <c r="R68" s="223"/>
      <c r="S68" s="223"/>
      <c r="T68" s="224">
        <v>0</v>
      </c>
      <c r="U68" s="223">
        <f>ROUND(E68*T68,2)</f>
        <v>0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244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x14ac:dyDescent="0.2">
      <c r="A69" s="215" t="s">
        <v>141</v>
      </c>
      <c r="B69" s="222" t="s">
        <v>66</v>
      </c>
      <c r="C69" s="269" t="s">
        <v>67</v>
      </c>
      <c r="D69" s="227"/>
      <c r="E69" s="232"/>
      <c r="F69" s="237"/>
      <c r="G69" s="237">
        <f>SUMIF(AE70:AE87,"&lt;&gt;NOR",G70:G87)</f>
        <v>0</v>
      </c>
      <c r="H69" s="237"/>
      <c r="I69" s="237">
        <f>SUM(I70:I87)</f>
        <v>0</v>
      </c>
      <c r="J69" s="237"/>
      <c r="K69" s="237">
        <f>SUM(K70:K87)</f>
        <v>0</v>
      </c>
      <c r="L69" s="237"/>
      <c r="M69" s="237">
        <f>SUM(M70:M87)</f>
        <v>0</v>
      </c>
      <c r="N69" s="227"/>
      <c r="O69" s="227">
        <f>SUM(O70:O87)</f>
        <v>56.043659999999996</v>
      </c>
      <c r="P69" s="227"/>
      <c r="Q69" s="227">
        <f>SUM(Q70:Q87)</f>
        <v>0</v>
      </c>
      <c r="R69" s="227"/>
      <c r="S69" s="227"/>
      <c r="T69" s="228"/>
      <c r="U69" s="227">
        <f>SUM(U70:U87)</f>
        <v>501.24</v>
      </c>
      <c r="AE69" t="s">
        <v>142</v>
      </c>
    </row>
    <row r="70" spans="1:60" outlineLevel="1" x14ac:dyDescent="0.2">
      <c r="A70" s="214">
        <v>37</v>
      </c>
      <c r="B70" s="221" t="s">
        <v>247</v>
      </c>
      <c r="C70" s="266" t="s">
        <v>248</v>
      </c>
      <c r="D70" s="223" t="s">
        <v>204</v>
      </c>
      <c r="E70" s="229">
        <v>158</v>
      </c>
      <c r="F70" s="233">
        <f>H70+J70</f>
        <v>0</v>
      </c>
      <c r="G70" s="233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12</v>
      </c>
      <c r="M70" s="233">
        <f>G70*(1+L70/100)</f>
        <v>0</v>
      </c>
      <c r="N70" s="223">
        <v>6.2010000000000003E-2</v>
      </c>
      <c r="O70" s="223">
        <f>ROUND(E70*N70,5)</f>
        <v>9.79758</v>
      </c>
      <c r="P70" s="223">
        <v>0</v>
      </c>
      <c r="Q70" s="223">
        <f>ROUND(E70*P70,5)</f>
        <v>0</v>
      </c>
      <c r="R70" s="223"/>
      <c r="S70" s="223"/>
      <c r="T70" s="224">
        <v>0.28999999999999998</v>
      </c>
      <c r="U70" s="223">
        <f>ROUND(E70*T70,2)</f>
        <v>45.82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146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33.75" outlineLevel="1" x14ac:dyDescent="0.2">
      <c r="A71" s="214">
        <v>38</v>
      </c>
      <c r="B71" s="221" t="s">
        <v>249</v>
      </c>
      <c r="C71" s="266" t="s">
        <v>250</v>
      </c>
      <c r="D71" s="223" t="s">
        <v>155</v>
      </c>
      <c r="E71" s="229">
        <v>40.35</v>
      </c>
      <c r="F71" s="233">
        <f>H71+J71</f>
        <v>0</v>
      </c>
      <c r="G71" s="233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12</v>
      </c>
      <c r="M71" s="233">
        <f>G71*(1+L71/100)</f>
        <v>0</v>
      </c>
      <c r="N71" s="223">
        <v>0.35725000000000001</v>
      </c>
      <c r="O71" s="223">
        <f>ROUND(E71*N71,5)</f>
        <v>14.415039999999999</v>
      </c>
      <c r="P71" s="223">
        <v>0</v>
      </c>
      <c r="Q71" s="223">
        <f>ROUND(E71*P71,5)</f>
        <v>0</v>
      </c>
      <c r="R71" s="223"/>
      <c r="S71" s="223"/>
      <c r="T71" s="224">
        <v>1.2747299999999999</v>
      </c>
      <c r="U71" s="223">
        <f>ROUND(E71*T71,2)</f>
        <v>51.44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146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/>
      <c r="B72" s="221"/>
      <c r="C72" s="268" t="s">
        <v>251</v>
      </c>
      <c r="D72" s="226"/>
      <c r="E72" s="231">
        <v>40.35</v>
      </c>
      <c r="F72" s="233"/>
      <c r="G72" s="233"/>
      <c r="H72" s="233"/>
      <c r="I72" s="233"/>
      <c r="J72" s="233"/>
      <c r="K72" s="233"/>
      <c r="L72" s="233"/>
      <c r="M72" s="233"/>
      <c r="N72" s="223"/>
      <c r="O72" s="223"/>
      <c r="P72" s="223"/>
      <c r="Q72" s="223"/>
      <c r="R72" s="223"/>
      <c r="S72" s="223"/>
      <c r="T72" s="224"/>
      <c r="U72" s="223"/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150</v>
      </c>
      <c r="AF72" s="213">
        <v>0</v>
      </c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33.75" outlineLevel="1" x14ac:dyDescent="0.2">
      <c r="A73" s="214">
        <v>39</v>
      </c>
      <c r="B73" s="221" t="s">
        <v>252</v>
      </c>
      <c r="C73" s="266" t="s">
        <v>253</v>
      </c>
      <c r="D73" s="223" t="s">
        <v>155</v>
      </c>
      <c r="E73" s="229">
        <v>24.3</v>
      </c>
      <c r="F73" s="233">
        <f>H73+J73</f>
        <v>0</v>
      </c>
      <c r="G73" s="233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12</v>
      </c>
      <c r="M73" s="233">
        <f>G73*(1+L73/100)</f>
        <v>0</v>
      </c>
      <c r="N73" s="223">
        <v>0.35704000000000002</v>
      </c>
      <c r="O73" s="223">
        <f>ROUND(E73*N73,5)</f>
        <v>8.6760699999999993</v>
      </c>
      <c r="P73" s="223">
        <v>0</v>
      </c>
      <c r="Q73" s="223">
        <f>ROUND(E73*P73,5)</f>
        <v>0</v>
      </c>
      <c r="R73" s="223"/>
      <c r="S73" s="223"/>
      <c r="T73" s="224">
        <v>1.2987299999999999</v>
      </c>
      <c r="U73" s="223">
        <f>ROUND(E73*T73,2)</f>
        <v>31.56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146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/>
      <c r="B74" s="221"/>
      <c r="C74" s="268" t="s">
        <v>254</v>
      </c>
      <c r="D74" s="226"/>
      <c r="E74" s="231">
        <v>24.3</v>
      </c>
      <c r="F74" s="233"/>
      <c r="G74" s="233"/>
      <c r="H74" s="233"/>
      <c r="I74" s="233"/>
      <c r="J74" s="233"/>
      <c r="K74" s="233"/>
      <c r="L74" s="233"/>
      <c r="M74" s="233"/>
      <c r="N74" s="223"/>
      <c r="O74" s="223"/>
      <c r="P74" s="223"/>
      <c r="Q74" s="223"/>
      <c r="R74" s="223"/>
      <c r="S74" s="223"/>
      <c r="T74" s="224"/>
      <c r="U74" s="223"/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150</v>
      </c>
      <c r="AF74" s="213">
        <v>0</v>
      </c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33.75" outlineLevel="1" x14ac:dyDescent="0.2">
      <c r="A75" s="214">
        <v>40</v>
      </c>
      <c r="B75" s="221" t="s">
        <v>255</v>
      </c>
      <c r="C75" s="266" t="s">
        <v>256</v>
      </c>
      <c r="D75" s="223" t="s">
        <v>155</v>
      </c>
      <c r="E75" s="229">
        <v>46.41</v>
      </c>
      <c r="F75" s="233">
        <f>H75+J75</f>
        <v>0</v>
      </c>
      <c r="G75" s="233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12</v>
      </c>
      <c r="M75" s="233">
        <f>G75*(1+L75/100)</f>
        <v>0</v>
      </c>
      <c r="N75" s="223">
        <v>0.35643000000000002</v>
      </c>
      <c r="O75" s="223">
        <f>ROUND(E75*N75,5)</f>
        <v>16.541920000000001</v>
      </c>
      <c r="P75" s="223">
        <v>0</v>
      </c>
      <c r="Q75" s="223">
        <f>ROUND(E75*P75,5)</f>
        <v>0</v>
      </c>
      <c r="R75" s="223"/>
      <c r="S75" s="223"/>
      <c r="T75" s="224">
        <v>1.3377300000000001</v>
      </c>
      <c r="U75" s="223">
        <f>ROUND(E75*T75,2)</f>
        <v>62.08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146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/>
      <c r="B76" s="221"/>
      <c r="C76" s="268" t="s">
        <v>257</v>
      </c>
      <c r="D76" s="226"/>
      <c r="E76" s="231">
        <v>46.41</v>
      </c>
      <c r="F76" s="233"/>
      <c r="G76" s="233"/>
      <c r="H76" s="233"/>
      <c r="I76" s="233"/>
      <c r="J76" s="233"/>
      <c r="K76" s="233"/>
      <c r="L76" s="233"/>
      <c r="M76" s="233"/>
      <c r="N76" s="223"/>
      <c r="O76" s="223"/>
      <c r="P76" s="223"/>
      <c r="Q76" s="223"/>
      <c r="R76" s="223"/>
      <c r="S76" s="223"/>
      <c r="T76" s="224"/>
      <c r="U76" s="223"/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150</v>
      </c>
      <c r="AF76" s="213">
        <v>0</v>
      </c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ht="33.75" outlineLevel="1" x14ac:dyDescent="0.2">
      <c r="A77" s="214">
        <v>41</v>
      </c>
      <c r="B77" s="221" t="s">
        <v>258</v>
      </c>
      <c r="C77" s="266" t="s">
        <v>259</v>
      </c>
      <c r="D77" s="223" t="s">
        <v>155</v>
      </c>
      <c r="E77" s="229">
        <v>5.26</v>
      </c>
      <c r="F77" s="233">
        <f>H77+J77</f>
        <v>0</v>
      </c>
      <c r="G77" s="233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12</v>
      </c>
      <c r="M77" s="233">
        <f>G77*(1+L77/100)</f>
        <v>0</v>
      </c>
      <c r="N77" s="223">
        <v>0.35831000000000002</v>
      </c>
      <c r="O77" s="223">
        <f>ROUND(E77*N77,5)</f>
        <v>1.8847100000000001</v>
      </c>
      <c r="P77" s="223">
        <v>0</v>
      </c>
      <c r="Q77" s="223">
        <f>ROUND(E77*P77,5)</f>
        <v>0</v>
      </c>
      <c r="R77" s="223"/>
      <c r="S77" s="223"/>
      <c r="T77" s="224">
        <v>1.3197300000000001</v>
      </c>
      <c r="U77" s="223">
        <f>ROUND(E77*T77,2)</f>
        <v>6.94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146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14"/>
      <c r="B78" s="221"/>
      <c r="C78" s="268" t="s">
        <v>260</v>
      </c>
      <c r="D78" s="226"/>
      <c r="E78" s="231">
        <v>5.26</v>
      </c>
      <c r="F78" s="233"/>
      <c r="G78" s="233"/>
      <c r="H78" s="233"/>
      <c r="I78" s="233"/>
      <c r="J78" s="233"/>
      <c r="K78" s="233"/>
      <c r="L78" s="233"/>
      <c r="M78" s="233"/>
      <c r="N78" s="223"/>
      <c r="O78" s="223"/>
      <c r="P78" s="223"/>
      <c r="Q78" s="223"/>
      <c r="R78" s="223"/>
      <c r="S78" s="223"/>
      <c r="T78" s="224"/>
      <c r="U78" s="223"/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150</v>
      </c>
      <c r="AF78" s="213">
        <v>0</v>
      </c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14">
        <v>42</v>
      </c>
      <c r="B79" s="221" t="s">
        <v>261</v>
      </c>
      <c r="C79" s="266" t="s">
        <v>262</v>
      </c>
      <c r="D79" s="223" t="s">
        <v>180</v>
      </c>
      <c r="E79" s="229">
        <v>11.5</v>
      </c>
      <c r="F79" s="233">
        <f>H79+J79</f>
        <v>0</v>
      </c>
      <c r="G79" s="233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12</v>
      </c>
      <c r="M79" s="233">
        <f>G79*(1+L79/100)</f>
        <v>0</v>
      </c>
      <c r="N79" s="223">
        <v>6.5079999999999999E-2</v>
      </c>
      <c r="O79" s="223">
        <f>ROUND(E79*N79,5)</f>
        <v>0.74841999999999997</v>
      </c>
      <c r="P79" s="223">
        <v>0</v>
      </c>
      <c r="Q79" s="223">
        <f>ROUND(E79*P79,5)</f>
        <v>0</v>
      </c>
      <c r="R79" s="223"/>
      <c r="S79" s="223"/>
      <c r="T79" s="224">
        <v>0.10428999999999999</v>
      </c>
      <c r="U79" s="223">
        <f>ROUND(E79*T79,2)</f>
        <v>1.2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146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/>
      <c r="B80" s="221"/>
      <c r="C80" s="268" t="s">
        <v>263</v>
      </c>
      <c r="D80" s="226"/>
      <c r="E80" s="231">
        <v>11.5</v>
      </c>
      <c r="F80" s="233"/>
      <c r="G80" s="233"/>
      <c r="H80" s="233"/>
      <c r="I80" s="233"/>
      <c r="J80" s="233"/>
      <c r="K80" s="233"/>
      <c r="L80" s="233"/>
      <c r="M80" s="233"/>
      <c r="N80" s="223"/>
      <c r="O80" s="223"/>
      <c r="P80" s="223"/>
      <c r="Q80" s="223"/>
      <c r="R80" s="223"/>
      <c r="S80" s="223"/>
      <c r="T80" s="224"/>
      <c r="U80" s="223"/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150</v>
      </c>
      <c r="AF80" s="213">
        <v>0</v>
      </c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 x14ac:dyDescent="0.2">
      <c r="A81" s="214">
        <v>43</v>
      </c>
      <c r="B81" s="221" t="s">
        <v>264</v>
      </c>
      <c r="C81" s="266" t="s">
        <v>265</v>
      </c>
      <c r="D81" s="223" t="s">
        <v>155</v>
      </c>
      <c r="E81" s="229">
        <v>157</v>
      </c>
      <c r="F81" s="233">
        <f>H81+J81</f>
        <v>0</v>
      </c>
      <c r="G81" s="233">
        <f>ROUND(E81*F81,2)</f>
        <v>0</v>
      </c>
      <c r="H81" s="234"/>
      <c r="I81" s="233">
        <f>ROUND(E81*H81,2)</f>
        <v>0</v>
      </c>
      <c r="J81" s="234"/>
      <c r="K81" s="233">
        <f>ROUND(E81*J81,2)</f>
        <v>0</v>
      </c>
      <c r="L81" s="233">
        <v>12</v>
      </c>
      <c r="M81" s="233">
        <f>G81*(1+L81/100)</f>
        <v>0</v>
      </c>
      <c r="N81" s="223">
        <v>1.4409999999999999E-2</v>
      </c>
      <c r="O81" s="223">
        <f>ROUND(E81*N81,5)</f>
        <v>2.2623700000000002</v>
      </c>
      <c r="P81" s="223">
        <v>0</v>
      </c>
      <c r="Q81" s="223">
        <f>ROUND(E81*P81,5)</f>
        <v>0</v>
      </c>
      <c r="R81" s="223"/>
      <c r="S81" s="223"/>
      <c r="T81" s="224">
        <v>1.28</v>
      </c>
      <c r="U81" s="223">
        <f>ROUND(E81*T81,2)</f>
        <v>200.96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146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14"/>
      <c r="B82" s="221"/>
      <c r="C82" s="268" t="s">
        <v>266</v>
      </c>
      <c r="D82" s="226"/>
      <c r="E82" s="231">
        <v>157</v>
      </c>
      <c r="F82" s="233"/>
      <c r="G82" s="233"/>
      <c r="H82" s="233"/>
      <c r="I82" s="233"/>
      <c r="J82" s="233"/>
      <c r="K82" s="233"/>
      <c r="L82" s="233"/>
      <c r="M82" s="233"/>
      <c r="N82" s="223"/>
      <c r="O82" s="223"/>
      <c r="P82" s="223"/>
      <c r="Q82" s="223"/>
      <c r="R82" s="223"/>
      <c r="S82" s="223"/>
      <c r="T82" s="224"/>
      <c r="U82" s="223"/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150</v>
      </c>
      <c r="AF82" s="213">
        <v>0</v>
      </c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2.5" outlineLevel="1" x14ac:dyDescent="0.2">
      <c r="A83" s="214">
        <v>44</v>
      </c>
      <c r="B83" s="221" t="s">
        <v>267</v>
      </c>
      <c r="C83" s="266" t="s">
        <v>268</v>
      </c>
      <c r="D83" s="223" t="s">
        <v>155</v>
      </c>
      <c r="E83" s="229">
        <v>85.16</v>
      </c>
      <c r="F83" s="233">
        <f>H83+J83</f>
        <v>0</v>
      </c>
      <c r="G83" s="233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12</v>
      </c>
      <c r="M83" s="233">
        <f>G83*(1+L83/100)</f>
        <v>0</v>
      </c>
      <c r="N83" s="223">
        <v>1.1900000000000001E-2</v>
      </c>
      <c r="O83" s="223">
        <f>ROUND(E83*N83,5)</f>
        <v>1.0134000000000001</v>
      </c>
      <c r="P83" s="223">
        <v>0</v>
      </c>
      <c r="Q83" s="223">
        <f>ROUND(E83*P83,5)</f>
        <v>0</v>
      </c>
      <c r="R83" s="223"/>
      <c r="S83" s="223"/>
      <c r="T83" s="224">
        <v>0.95</v>
      </c>
      <c r="U83" s="223">
        <f>ROUND(E83*T83,2)</f>
        <v>80.900000000000006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146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14"/>
      <c r="B84" s="221"/>
      <c r="C84" s="268" t="s">
        <v>269</v>
      </c>
      <c r="D84" s="226"/>
      <c r="E84" s="231">
        <v>85.16</v>
      </c>
      <c r="F84" s="233"/>
      <c r="G84" s="233"/>
      <c r="H84" s="233"/>
      <c r="I84" s="233"/>
      <c r="J84" s="233"/>
      <c r="K84" s="233"/>
      <c r="L84" s="233"/>
      <c r="M84" s="233"/>
      <c r="N84" s="223"/>
      <c r="O84" s="223"/>
      <c r="P84" s="223"/>
      <c r="Q84" s="223"/>
      <c r="R84" s="223"/>
      <c r="S84" s="223"/>
      <c r="T84" s="224"/>
      <c r="U84" s="223"/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150</v>
      </c>
      <c r="AF84" s="213">
        <v>0</v>
      </c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22.5" outlineLevel="1" x14ac:dyDescent="0.2">
      <c r="A85" s="214">
        <v>45</v>
      </c>
      <c r="B85" s="221" t="s">
        <v>270</v>
      </c>
      <c r="C85" s="266" t="s">
        <v>271</v>
      </c>
      <c r="D85" s="223" t="s">
        <v>155</v>
      </c>
      <c r="E85" s="229">
        <v>12.61</v>
      </c>
      <c r="F85" s="233">
        <f>H85+J85</f>
        <v>0</v>
      </c>
      <c r="G85" s="233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12</v>
      </c>
      <c r="M85" s="233">
        <f>G85*(1+L85/100)</f>
        <v>0</v>
      </c>
      <c r="N85" s="223">
        <v>1.201E-2</v>
      </c>
      <c r="O85" s="223">
        <f>ROUND(E85*N85,5)</f>
        <v>0.15145</v>
      </c>
      <c r="P85" s="223">
        <v>0</v>
      </c>
      <c r="Q85" s="223">
        <f>ROUND(E85*P85,5)</f>
        <v>0</v>
      </c>
      <c r="R85" s="223"/>
      <c r="S85" s="223"/>
      <c r="T85" s="224">
        <v>0.95</v>
      </c>
      <c r="U85" s="223">
        <f>ROUND(E85*T85,2)</f>
        <v>11.98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146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/>
      <c r="B86" s="221"/>
      <c r="C86" s="268" t="s">
        <v>272</v>
      </c>
      <c r="D86" s="226"/>
      <c r="E86" s="231">
        <v>12.61</v>
      </c>
      <c r="F86" s="233"/>
      <c r="G86" s="233"/>
      <c r="H86" s="233"/>
      <c r="I86" s="233"/>
      <c r="J86" s="233"/>
      <c r="K86" s="233"/>
      <c r="L86" s="233"/>
      <c r="M86" s="233"/>
      <c r="N86" s="223"/>
      <c r="O86" s="223"/>
      <c r="P86" s="223"/>
      <c r="Q86" s="223"/>
      <c r="R86" s="223"/>
      <c r="S86" s="223"/>
      <c r="T86" s="224"/>
      <c r="U86" s="223"/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150</v>
      </c>
      <c r="AF86" s="213">
        <v>0</v>
      </c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14">
        <v>46</v>
      </c>
      <c r="B87" s="221" t="s">
        <v>273</v>
      </c>
      <c r="C87" s="266" t="s">
        <v>274</v>
      </c>
      <c r="D87" s="223" t="s">
        <v>235</v>
      </c>
      <c r="E87" s="229">
        <v>0.504</v>
      </c>
      <c r="F87" s="233">
        <f>H87+J87</f>
        <v>0</v>
      </c>
      <c r="G87" s="233">
        <f>ROUND(E87*F87,2)</f>
        <v>0</v>
      </c>
      <c r="H87" s="234"/>
      <c r="I87" s="233">
        <f>ROUND(E87*H87,2)</f>
        <v>0</v>
      </c>
      <c r="J87" s="234"/>
      <c r="K87" s="233">
        <f>ROUND(E87*J87,2)</f>
        <v>0</v>
      </c>
      <c r="L87" s="233">
        <v>12</v>
      </c>
      <c r="M87" s="233">
        <f>G87*(1+L87/100)</f>
        <v>0</v>
      </c>
      <c r="N87" s="223">
        <v>1.09663</v>
      </c>
      <c r="O87" s="223">
        <f>ROUND(E87*N87,5)</f>
        <v>0.55269999999999997</v>
      </c>
      <c r="P87" s="223">
        <v>0</v>
      </c>
      <c r="Q87" s="223">
        <f>ROUND(E87*P87,5)</f>
        <v>0</v>
      </c>
      <c r="R87" s="223"/>
      <c r="S87" s="223"/>
      <c r="T87" s="224">
        <v>16.582999999999998</v>
      </c>
      <c r="U87" s="223">
        <f>ROUND(E87*T87,2)</f>
        <v>8.36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146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x14ac:dyDescent="0.2">
      <c r="A88" s="215" t="s">
        <v>141</v>
      </c>
      <c r="B88" s="222" t="s">
        <v>68</v>
      </c>
      <c r="C88" s="269" t="s">
        <v>69</v>
      </c>
      <c r="D88" s="227"/>
      <c r="E88" s="232"/>
      <c r="F88" s="237"/>
      <c r="G88" s="237">
        <f>SUMIF(AE89:AE97,"&lt;&gt;NOR",G89:G97)</f>
        <v>0</v>
      </c>
      <c r="H88" s="237"/>
      <c r="I88" s="237">
        <f>SUM(I89:I97)</f>
        <v>0</v>
      </c>
      <c r="J88" s="237"/>
      <c r="K88" s="237">
        <f>SUM(K89:K97)</f>
        <v>0</v>
      </c>
      <c r="L88" s="237"/>
      <c r="M88" s="237">
        <f>SUM(M89:M97)</f>
        <v>0</v>
      </c>
      <c r="N88" s="227"/>
      <c r="O88" s="227">
        <f>SUM(O89:O97)</f>
        <v>11.96693</v>
      </c>
      <c r="P88" s="227"/>
      <c r="Q88" s="227">
        <f>SUM(Q89:Q97)</f>
        <v>0</v>
      </c>
      <c r="R88" s="227"/>
      <c r="S88" s="227"/>
      <c r="T88" s="228"/>
      <c r="U88" s="227">
        <f>SUM(U89:U97)</f>
        <v>15.190000000000001</v>
      </c>
      <c r="AE88" t="s">
        <v>142</v>
      </c>
    </row>
    <row r="89" spans="1:60" outlineLevel="1" x14ac:dyDescent="0.2">
      <c r="A89" s="214">
        <v>47</v>
      </c>
      <c r="B89" s="221" t="s">
        <v>275</v>
      </c>
      <c r="C89" s="266" t="s">
        <v>276</v>
      </c>
      <c r="D89" s="223" t="s">
        <v>155</v>
      </c>
      <c r="E89" s="229">
        <v>7.5</v>
      </c>
      <c r="F89" s="233">
        <f>H89+J89</f>
        <v>0</v>
      </c>
      <c r="G89" s="233">
        <f>ROUND(E89*F89,2)</f>
        <v>0</v>
      </c>
      <c r="H89" s="234"/>
      <c r="I89" s="233">
        <f>ROUND(E89*H89,2)</f>
        <v>0</v>
      </c>
      <c r="J89" s="234"/>
      <c r="K89" s="233">
        <f>ROUND(E89*J89,2)</f>
        <v>0</v>
      </c>
      <c r="L89" s="233">
        <v>12</v>
      </c>
      <c r="M89" s="233">
        <f>G89*(1+L89/100)</f>
        <v>0</v>
      </c>
      <c r="N89" s="223">
        <v>0.16192000000000001</v>
      </c>
      <c r="O89" s="223">
        <f>ROUND(E89*N89,5)</f>
        <v>1.2143999999999999</v>
      </c>
      <c r="P89" s="223">
        <v>0</v>
      </c>
      <c r="Q89" s="223">
        <f>ROUND(E89*P89,5)</f>
        <v>0</v>
      </c>
      <c r="R89" s="223"/>
      <c r="S89" s="223"/>
      <c r="T89" s="224">
        <v>0.09</v>
      </c>
      <c r="U89" s="223">
        <f>ROUND(E89*T89,2)</f>
        <v>0.68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146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/>
      <c r="B90" s="221"/>
      <c r="C90" s="267" t="s">
        <v>277</v>
      </c>
      <c r="D90" s="225"/>
      <c r="E90" s="230"/>
      <c r="F90" s="235"/>
      <c r="G90" s="236"/>
      <c r="H90" s="233"/>
      <c r="I90" s="233"/>
      <c r="J90" s="233"/>
      <c r="K90" s="233"/>
      <c r="L90" s="233"/>
      <c r="M90" s="233"/>
      <c r="N90" s="223"/>
      <c r="O90" s="223"/>
      <c r="P90" s="223"/>
      <c r="Q90" s="223"/>
      <c r="R90" s="223"/>
      <c r="S90" s="223"/>
      <c r="T90" s="224"/>
      <c r="U90" s="223"/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148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6" t="str">
        <f>C90</f>
        <v>Hlavní chodník.</v>
      </c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14">
        <v>48</v>
      </c>
      <c r="B91" s="221" t="s">
        <v>278</v>
      </c>
      <c r="C91" s="266" t="s">
        <v>279</v>
      </c>
      <c r="D91" s="223" t="s">
        <v>155</v>
      </c>
      <c r="E91" s="229">
        <v>75</v>
      </c>
      <c r="F91" s="233">
        <f>H91+J91</f>
        <v>0</v>
      </c>
      <c r="G91" s="233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12</v>
      </c>
      <c r="M91" s="233">
        <f>G91*(1+L91/100)</f>
        <v>0</v>
      </c>
      <c r="N91" s="223">
        <v>2.0240000000000001E-2</v>
      </c>
      <c r="O91" s="223">
        <f>ROUND(E91*N91,5)</f>
        <v>1.518</v>
      </c>
      <c r="P91" s="223">
        <v>0</v>
      </c>
      <c r="Q91" s="223">
        <f>ROUND(E91*P91,5)</f>
        <v>0</v>
      </c>
      <c r="R91" s="223"/>
      <c r="S91" s="223"/>
      <c r="T91" s="224">
        <v>6.0000000000000001E-3</v>
      </c>
      <c r="U91" s="223">
        <f>ROUND(E91*T91,2)</f>
        <v>0.45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146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/>
      <c r="B92" s="221"/>
      <c r="C92" s="268" t="s">
        <v>280</v>
      </c>
      <c r="D92" s="226"/>
      <c r="E92" s="231">
        <v>75</v>
      </c>
      <c r="F92" s="233"/>
      <c r="G92" s="233"/>
      <c r="H92" s="233"/>
      <c r="I92" s="233"/>
      <c r="J92" s="233"/>
      <c r="K92" s="233"/>
      <c r="L92" s="233"/>
      <c r="M92" s="233"/>
      <c r="N92" s="223"/>
      <c r="O92" s="223"/>
      <c r="P92" s="223"/>
      <c r="Q92" s="223"/>
      <c r="R92" s="223"/>
      <c r="S92" s="223"/>
      <c r="T92" s="224"/>
      <c r="U92" s="223"/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150</v>
      </c>
      <c r="AF92" s="213">
        <v>0</v>
      </c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14">
        <v>49</v>
      </c>
      <c r="B93" s="221" t="s">
        <v>281</v>
      </c>
      <c r="C93" s="266" t="s">
        <v>282</v>
      </c>
      <c r="D93" s="223" t="s">
        <v>155</v>
      </c>
      <c r="E93" s="229">
        <v>7.5</v>
      </c>
      <c r="F93" s="233">
        <f>H93+J93</f>
        <v>0</v>
      </c>
      <c r="G93" s="233">
        <f>ROUND(E93*F93,2)</f>
        <v>0</v>
      </c>
      <c r="H93" s="234"/>
      <c r="I93" s="233">
        <f>ROUND(E93*H93,2)</f>
        <v>0</v>
      </c>
      <c r="J93" s="234"/>
      <c r="K93" s="233">
        <f>ROUND(E93*J93,2)</f>
        <v>0</v>
      </c>
      <c r="L93" s="233">
        <v>12</v>
      </c>
      <c r="M93" s="233">
        <f>G93*(1+L93/100)</f>
        <v>0</v>
      </c>
      <c r="N93" s="223">
        <v>7.3899999999999993E-2</v>
      </c>
      <c r="O93" s="223">
        <f>ROUND(E93*N93,5)</f>
        <v>0.55425000000000002</v>
      </c>
      <c r="P93" s="223">
        <v>0</v>
      </c>
      <c r="Q93" s="223">
        <f>ROUND(E93*P93,5)</f>
        <v>0</v>
      </c>
      <c r="R93" s="223"/>
      <c r="S93" s="223"/>
      <c r="T93" s="224">
        <v>0.45200000000000001</v>
      </c>
      <c r="U93" s="223">
        <f>ROUND(E93*T93,2)</f>
        <v>3.39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146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14"/>
      <c r="B94" s="221"/>
      <c r="C94" s="268" t="s">
        <v>283</v>
      </c>
      <c r="D94" s="226"/>
      <c r="E94" s="231">
        <v>7.5</v>
      </c>
      <c r="F94" s="233"/>
      <c r="G94" s="233"/>
      <c r="H94" s="233"/>
      <c r="I94" s="233"/>
      <c r="J94" s="233"/>
      <c r="K94" s="233"/>
      <c r="L94" s="233"/>
      <c r="M94" s="233"/>
      <c r="N94" s="223"/>
      <c r="O94" s="223"/>
      <c r="P94" s="223"/>
      <c r="Q94" s="223"/>
      <c r="R94" s="223"/>
      <c r="S94" s="223"/>
      <c r="T94" s="224"/>
      <c r="U94" s="223"/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150</v>
      </c>
      <c r="AF94" s="213">
        <v>0</v>
      </c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ht="22.5" outlineLevel="1" x14ac:dyDescent="0.2">
      <c r="A95" s="214">
        <v>50</v>
      </c>
      <c r="B95" s="221" t="s">
        <v>284</v>
      </c>
      <c r="C95" s="266" t="s">
        <v>285</v>
      </c>
      <c r="D95" s="223" t="s">
        <v>155</v>
      </c>
      <c r="E95" s="229">
        <v>12.9</v>
      </c>
      <c r="F95" s="233">
        <f>H95+J95</f>
        <v>0</v>
      </c>
      <c r="G95" s="233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12</v>
      </c>
      <c r="M95" s="233">
        <f>G95*(1+L95/100)</f>
        <v>0</v>
      </c>
      <c r="N95" s="223">
        <v>0.67288999999999999</v>
      </c>
      <c r="O95" s="223">
        <f>ROUND(E95*N95,5)</f>
        <v>8.6802799999999998</v>
      </c>
      <c r="P95" s="223">
        <v>0</v>
      </c>
      <c r="Q95" s="223">
        <f>ROUND(E95*P95,5)</f>
        <v>0</v>
      </c>
      <c r="R95" s="223"/>
      <c r="S95" s="223"/>
      <c r="T95" s="224">
        <v>0.82721</v>
      </c>
      <c r="U95" s="223">
        <f>ROUND(E95*T95,2)</f>
        <v>10.67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165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14"/>
      <c r="B96" s="221"/>
      <c r="C96" s="267" t="s">
        <v>286</v>
      </c>
      <c r="D96" s="225"/>
      <c r="E96" s="230"/>
      <c r="F96" s="235"/>
      <c r="G96" s="236"/>
      <c r="H96" s="233"/>
      <c r="I96" s="233"/>
      <c r="J96" s="233"/>
      <c r="K96" s="233"/>
      <c r="L96" s="233"/>
      <c r="M96" s="233"/>
      <c r="N96" s="223"/>
      <c r="O96" s="223"/>
      <c r="P96" s="223"/>
      <c r="Q96" s="223"/>
      <c r="R96" s="223"/>
      <c r="S96" s="223"/>
      <c r="T96" s="224"/>
      <c r="U96" s="223"/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148</v>
      </c>
      <c r="AF96" s="213"/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6" t="str">
        <f>C96</f>
        <v>Okapový chodník.</v>
      </c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14"/>
      <c r="B97" s="221"/>
      <c r="C97" s="268" t="s">
        <v>287</v>
      </c>
      <c r="D97" s="226"/>
      <c r="E97" s="231">
        <v>12.9</v>
      </c>
      <c r="F97" s="233"/>
      <c r="G97" s="233"/>
      <c r="H97" s="233"/>
      <c r="I97" s="233"/>
      <c r="J97" s="233"/>
      <c r="K97" s="233"/>
      <c r="L97" s="233"/>
      <c r="M97" s="233"/>
      <c r="N97" s="223"/>
      <c r="O97" s="223"/>
      <c r="P97" s="223"/>
      <c r="Q97" s="223"/>
      <c r="R97" s="223"/>
      <c r="S97" s="223"/>
      <c r="T97" s="224"/>
      <c r="U97" s="223"/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150</v>
      </c>
      <c r="AF97" s="213">
        <v>0</v>
      </c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15" t="s">
        <v>141</v>
      </c>
      <c r="B98" s="222" t="s">
        <v>70</v>
      </c>
      <c r="C98" s="269" t="s">
        <v>71</v>
      </c>
      <c r="D98" s="227"/>
      <c r="E98" s="232"/>
      <c r="F98" s="237"/>
      <c r="G98" s="237">
        <f>SUMIF(AE99:AE100,"&lt;&gt;NOR",G99:G100)</f>
        <v>0</v>
      </c>
      <c r="H98" s="237"/>
      <c r="I98" s="237">
        <f>SUM(I99:I100)</f>
        <v>0</v>
      </c>
      <c r="J98" s="237"/>
      <c r="K98" s="237">
        <f>SUM(K99:K100)</f>
        <v>0</v>
      </c>
      <c r="L98" s="237"/>
      <c r="M98" s="237">
        <f>SUM(M99:M100)</f>
        <v>0</v>
      </c>
      <c r="N98" s="227"/>
      <c r="O98" s="227">
        <f>SUM(O99:O100)</f>
        <v>0.40426000000000001</v>
      </c>
      <c r="P98" s="227"/>
      <c r="Q98" s="227">
        <f>SUM(Q99:Q100)</f>
        <v>0</v>
      </c>
      <c r="R98" s="227"/>
      <c r="S98" s="227"/>
      <c r="T98" s="228"/>
      <c r="U98" s="227">
        <f>SUM(U99:U100)</f>
        <v>4.46</v>
      </c>
      <c r="AE98" t="s">
        <v>142</v>
      </c>
    </row>
    <row r="99" spans="1:60" outlineLevel="1" x14ac:dyDescent="0.2">
      <c r="A99" s="214">
        <v>51</v>
      </c>
      <c r="B99" s="221" t="s">
        <v>288</v>
      </c>
      <c r="C99" s="266" t="s">
        <v>289</v>
      </c>
      <c r="D99" s="223" t="s">
        <v>155</v>
      </c>
      <c r="E99" s="229">
        <v>27.5</v>
      </c>
      <c r="F99" s="233">
        <f>H99+J99</f>
        <v>0</v>
      </c>
      <c r="G99" s="233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12</v>
      </c>
      <c r="M99" s="233">
        <f>G99*(1+L99/100)</f>
        <v>0</v>
      </c>
      <c r="N99" s="223">
        <v>7.3499999999999998E-3</v>
      </c>
      <c r="O99" s="223">
        <f>ROUND(E99*N99,5)</f>
        <v>0.20213</v>
      </c>
      <c r="P99" s="223">
        <v>0</v>
      </c>
      <c r="Q99" s="223">
        <f>ROUND(E99*P99,5)</f>
        <v>0</v>
      </c>
      <c r="R99" s="223"/>
      <c r="S99" s="223"/>
      <c r="T99" s="224">
        <v>8.1000000000000003E-2</v>
      </c>
      <c r="U99" s="223">
        <f>ROUND(E99*T99,2)</f>
        <v>2.23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146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14">
        <v>52</v>
      </c>
      <c r="B100" s="221" t="s">
        <v>290</v>
      </c>
      <c r="C100" s="266" t="s">
        <v>291</v>
      </c>
      <c r="D100" s="223" t="s">
        <v>155</v>
      </c>
      <c r="E100" s="229">
        <v>27.5</v>
      </c>
      <c r="F100" s="233">
        <f>H100+J100</f>
        <v>0</v>
      </c>
      <c r="G100" s="233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12</v>
      </c>
      <c r="M100" s="233">
        <f>G100*(1+L100/100)</f>
        <v>0</v>
      </c>
      <c r="N100" s="223">
        <v>7.3499999999999998E-3</v>
      </c>
      <c r="O100" s="223">
        <f>ROUND(E100*N100,5)</f>
        <v>0.20213</v>
      </c>
      <c r="P100" s="223">
        <v>0</v>
      </c>
      <c r="Q100" s="223">
        <f>ROUND(E100*P100,5)</f>
        <v>0</v>
      </c>
      <c r="R100" s="223"/>
      <c r="S100" s="223"/>
      <c r="T100" s="224">
        <v>8.1000000000000003E-2</v>
      </c>
      <c r="U100" s="223">
        <f>ROUND(E100*T100,2)</f>
        <v>2.23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146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x14ac:dyDescent="0.2">
      <c r="A101" s="215" t="s">
        <v>141</v>
      </c>
      <c r="B101" s="222" t="s">
        <v>72</v>
      </c>
      <c r="C101" s="269" t="s">
        <v>73</v>
      </c>
      <c r="D101" s="227"/>
      <c r="E101" s="232"/>
      <c r="F101" s="237"/>
      <c r="G101" s="237">
        <f>SUMIF(AE102:AE110,"&lt;&gt;NOR",G102:G110)</f>
        <v>0</v>
      </c>
      <c r="H101" s="237"/>
      <c r="I101" s="237">
        <f>SUM(I102:I110)</f>
        <v>0</v>
      </c>
      <c r="J101" s="237"/>
      <c r="K101" s="237">
        <f>SUM(K102:K110)</f>
        <v>0</v>
      </c>
      <c r="L101" s="237"/>
      <c r="M101" s="237">
        <f>SUM(M102:M110)</f>
        <v>0</v>
      </c>
      <c r="N101" s="227"/>
      <c r="O101" s="227">
        <f>SUM(O102:O110)</f>
        <v>43.225830000000002</v>
      </c>
      <c r="P101" s="227"/>
      <c r="Q101" s="227">
        <f>SUM(Q102:Q110)</f>
        <v>0</v>
      </c>
      <c r="R101" s="227"/>
      <c r="S101" s="227"/>
      <c r="T101" s="228"/>
      <c r="U101" s="227">
        <f>SUM(U102:U110)</f>
        <v>759.99</v>
      </c>
      <c r="AE101" t="s">
        <v>142</v>
      </c>
    </row>
    <row r="102" spans="1:60" outlineLevel="1" x14ac:dyDescent="0.2">
      <c r="A102" s="214">
        <v>53</v>
      </c>
      <c r="B102" s="221" t="s">
        <v>292</v>
      </c>
      <c r="C102" s="266" t="s">
        <v>293</v>
      </c>
      <c r="D102" s="223" t="s">
        <v>155</v>
      </c>
      <c r="E102" s="229">
        <v>33.549999999999997</v>
      </c>
      <c r="F102" s="233">
        <f>H102+J102</f>
        <v>0</v>
      </c>
      <c r="G102" s="233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12</v>
      </c>
      <c r="M102" s="233">
        <f>G102*(1+L102/100)</f>
        <v>0</v>
      </c>
      <c r="N102" s="223">
        <v>5.1229999999999998E-2</v>
      </c>
      <c r="O102" s="223">
        <f>ROUND(E102*N102,5)</f>
        <v>1.7187699999999999</v>
      </c>
      <c r="P102" s="223">
        <v>0</v>
      </c>
      <c r="Q102" s="223">
        <f>ROUND(E102*P102,5)</f>
        <v>0</v>
      </c>
      <c r="R102" s="223"/>
      <c r="S102" s="223"/>
      <c r="T102" s="224">
        <v>0.90800000000000003</v>
      </c>
      <c r="U102" s="223">
        <f>ROUND(E102*T102,2)</f>
        <v>30.46</v>
      </c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146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14"/>
      <c r="B103" s="221"/>
      <c r="C103" s="268" t="s">
        <v>294</v>
      </c>
      <c r="D103" s="226"/>
      <c r="E103" s="231">
        <v>33.549999999999997</v>
      </c>
      <c r="F103" s="233"/>
      <c r="G103" s="233"/>
      <c r="H103" s="233"/>
      <c r="I103" s="233"/>
      <c r="J103" s="233"/>
      <c r="K103" s="233"/>
      <c r="L103" s="233"/>
      <c r="M103" s="233"/>
      <c r="N103" s="223"/>
      <c r="O103" s="223"/>
      <c r="P103" s="223"/>
      <c r="Q103" s="223"/>
      <c r="R103" s="223"/>
      <c r="S103" s="223"/>
      <c r="T103" s="224"/>
      <c r="U103" s="223"/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150</v>
      </c>
      <c r="AF103" s="213">
        <v>0</v>
      </c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14">
        <v>54</v>
      </c>
      <c r="B104" s="221" t="s">
        <v>295</v>
      </c>
      <c r="C104" s="266" t="s">
        <v>296</v>
      </c>
      <c r="D104" s="223" t="s">
        <v>155</v>
      </c>
      <c r="E104" s="229">
        <v>676.4</v>
      </c>
      <c r="F104" s="233">
        <f>H104+J104</f>
        <v>0</v>
      </c>
      <c r="G104" s="233">
        <f>ROUND(E104*F104,2)</f>
        <v>0</v>
      </c>
      <c r="H104" s="234"/>
      <c r="I104" s="233">
        <f>ROUND(E104*H104,2)</f>
        <v>0</v>
      </c>
      <c r="J104" s="234"/>
      <c r="K104" s="233">
        <f>ROUND(E104*J104,2)</f>
        <v>0</v>
      </c>
      <c r="L104" s="233">
        <v>12</v>
      </c>
      <c r="M104" s="233">
        <f>G104*(1+L104/100)</f>
        <v>0</v>
      </c>
      <c r="N104" s="223">
        <v>4.7660000000000001E-2</v>
      </c>
      <c r="O104" s="223">
        <f>ROUND(E104*N104,5)</f>
        <v>32.237220000000001</v>
      </c>
      <c r="P104" s="223">
        <v>0</v>
      </c>
      <c r="Q104" s="223">
        <f>ROUND(E104*P104,5)</f>
        <v>0</v>
      </c>
      <c r="R104" s="223"/>
      <c r="S104" s="223"/>
      <c r="T104" s="224">
        <v>0.84</v>
      </c>
      <c r="U104" s="223">
        <f>ROUND(E104*T104,2)</f>
        <v>568.17999999999995</v>
      </c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146</v>
      </c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14"/>
      <c r="B105" s="221"/>
      <c r="C105" s="268" t="s">
        <v>297</v>
      </c>
      <c r="D105" s="226"/>
      <c r="E105" s="231">
        <v>346.4</v>
      </c>
      <c r="F105" s="233"/>
      <c r="G105" s="233"/>
      <c r="H105" s="233"/>
      <c r="I105" s="233"/>
      <c r="J105" s="233"/>
      <c r="K105" s="233"/>
      <c r="L105" s="233"/>
      <c r="M105" s="233"/>
      <c r="N105" s="223"/>
      <c r="O105" s="223"/>
      <c r="P105" s="223"/>
      <c r="Q105" s="223"/>
      <c r="R105" s="223"/>
      <c r="S105" s="223"/>
      <c r="T105" s="224"/>
      <c r="U105" s="223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150</v>
      </c>
      <c r="AF105" s="213">
        <v>0</v>
      </c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14"/>
      <c r="B106" s="221"/>
      <c r="C106" s="268" t="s">
        <v>298</v>
      </c>
      <c r="D106" s="226"/>
      <c r="E106" s="231">
        <v>330</v>
      </c>
      <c r="F106" s="233"/>
      <c r="G106" s="233"/>
      <c r="H106" s="233"/>
      <c r="I106" s="233"/>
      <c r="J106" s="233"/>
      <c r="K106" s="233"/>
      <c r="L106" s="233"/>
      <c r="M106" s="233"/>
      <c r="N106" s="223"/>
      <c r="O106" s="223"/>
      <c r="P106" s="223"/>
      <c r="Q106" s="223"/>
      <c r="R106" s="223"/>
      <c r="S106" s="223"/>
      <c r="T106" s="224"/>
      <c r="U106" s="223"/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 t="s">
        <v>150</v>
      </c>
      <c r="AF106" s="213">
        <v>0</v>
      </c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14">
        <v>55</v>
      </c>
      <c r="B107" s="221" t="s">
        <v>299</v>
      </c>
      <c r="C107" s="266" t="s">
        <v>300</v>
      </c>
      <c r="D107" s="223" t="s">
        <v>155</v>
      </c>
      <c r="E107" s="229">
        <v>215</v>
      </c>
      <c r="F107" s="233">
        <f>H107+J107</f>
        <v>0</v>
      </c>
      <c r="G107" s="233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12</v>
      </c>
      <c r="M107" s="233">
        <f>G107*(1+L107/100)</f>
        <v>0</v>
      </c>
      <c r="N107" s="223">
        <v>4.2419999999999999E-2</v>
      </c>
      <c r="O107" s="223">
        <f>ROUND(E107*N107,5)</f>
        <v>9.1203000000000003</v>
      </c>
      <c r="P107" s="223">
        <v>0</v>
      </c>
      <c r="Q107" s="223">
        <f>ROUND(E107*P107,5)</f>
        <v>0</v>
      </c>
      <c r="R107" s="223"/>
      <c r="S107" s="223"/>
      <c r="T107" s="224">
        <v>0.73243999999999998</v>
      </c>
      <c r="U107" s="223">
        <f>ROUND(E107*T107,2)</f>
        <v>157.47</v>
      </c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146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14">
        <v>56</v>
      </c>
      <c r="B108" s="221" t="s">
        <v>301</v>
      </c>
      <c r="C108" s="266" t="s">
        <v>302</v>
      </c>
      <c r="D108" s="223" t="s">
        <v>155</v>
      </c>
      <c r="E108" s="229">
        <v>35.5</v>
      </c>
      <c r="F108" s="233">
        <f>H108+J108</f>
        <v>0</v>
      </c>
      <c r="G108" s="233">
        <f>ROUND(E108*F108,2)</f>
        <v>0</v>
      </c>
      <c r="H108" s="234"/>
      <c r="I108" s="233">
        <f>ROUND(E108*H108,2)</f>
        <v>0</v>
      </c>
      <c r="J108" s="234"/>
      <c r="K108" s="233">
        <f>ROUND(E108*J108,2)</f>
        <v>0</v>
      </c>
      <c r="L108" s="233">
        <v>12</v>
      </c>
      <c r="M108" s="233">
        <f>G108*(1+L108/100)</f>
        <v>0</v>
      </c>
      <c r="N108" s="223">
        <v>4.0000000000000003E-5</v>
      </c>
      <c r="O108" s="223">
        <f>ROUND(E108*N108,5)</f>
        <v>1.42E-3</v>
      </c>
      <c r="P108" s="223">
        <v>0</v>
      </c>
      <c r="Q108" s="223">
        <f>ROUND(E108*P108,5)</f>
        <v>0</v>
      </c>
      <c r="R108" s="223"/>
      <c r="S108" s="223"/>
      <c r="T108" s="224">
        <v>7.8E-2</v>
      </c>
      <c r="U108" s="223">
        <f>ROUND(E108*T108,2)</f>
        <v>2.77</v>
      </c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146</v>
      </c>
      <c r="AF108" s="213"/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14"/>
      <c r="B109" s="221"/>
      <c r="C109" s="268" t="s">
        <v>303</v>
      </c>
      <c r="D109" s="226"/>
      <c r="E109" s="231">
        <v>35.5</v>
      </c>
      <c r="F109" s="233"/>
      <c r="G109" s="233"/>
      <c r="H109" s="233"/>
      <c r="I109" s="233"/>
      <c r="J109" s="233"/>
      <c r="K109" s="233"/>
      <c r="L109" s="233"/>
      <c r="M109" s="233"/>
      <c r="N109" s="223"/>
      <c r="O109" s="223"/>
      <c r="P109" s="223"/>
      <c r="Q109" s="223"/>
      <c r="R109" s="223"/>
      <c r="S109" s="223"/>
      <c r="T109" s="224"/>
      <c r="U109" s="223"/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150</v>
      </c>
      <c r="AF109" s="213">
        <v>0</v>
      </c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ht="22.5" outlineLevel="1" x14ac:dyDescent="0.2">
      <c r="A110" s="214">
        <v>57</v>
      </c>
      <c r="B110" s="221" t="s">
        <v>304</v>
      </c>
      <c r="C110" s="266" t="s">
        <v>305</v>
      </c>
      <c r="D110" s="223" t="s">
        <v>180</v>
      </c>
      <c r="E110" s="229">
        <v>3.8</v>
      </c>
      <c r="F110" s="233">
        <f>H110+J110</f>
        <v>0</v>
      </c>
      <c r="G110" s="233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12</v>
      </c>
      <c r="M110" s="233">
        <f>G110*(1+L110/100)</f>
        <v>0</v>
      </c>
      <c r="N110" s="223">
        <v>3.8980000000000001E-2</v>
      </c>
      <c r="O110" s="223">
        <f>ROUND(E110*N110,5)</f>
        <v>0.14812</v>
      </c>
      <c r="P110" s="223">
        <v>0</v>
      </c>
      <c r="Q110" s="223">
        <f>ROUND(E110*P110,5)</f>
        <v>0</v>
      </c>
      <c r="R110" s="223"/>
      <c r="S110" s="223"/>
      <c r="T110" s="224">
        <v>0.29299999999999998</v>
      </c>
      <c r="U110" s="223">
        <f>ROUND(E110*T110,2)</f>
        <v>1.1100000000000001</v>
      </c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146</v>
      </c>
      <c r="AF110" s="213"/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x14ac:dyDescent="0.2">
      <c r="A111" s="215" t="s">
        <v>141</v>
      </c>
      <c r="B111" s="222" t="s">
        <v>74</v>
      </c>
      <c r="C111" s="269" t="s">
        <v>75</v>
      </c>
      <c r="D111" s="227"/>
      <c r="E111" s="232"/>
      <c r="F111" s="237"/>
      <c r="G111" s="237">
        <f>SUMIF(AE112:AE118,"&lt;&gt;NOR",G112:G118)</f>
        <v>0</v>
      </c>
      <c r="H111" s="237"/>
      <c r="I111" s="237">
        <f>SUM(I112:I118)</f>
        <v>0</v>
      </c>
      <c r="J111" s="237"/>
      <c r="K111" s="237">
        <f>SUM(K112:K118)</f>
        <v>0</v>
      </c>
      <c r="L111" s="237"/>
      <c r="M111" s="237">
        <f>SUM(M112:M118)</f>
        <v>0</v>
      </c>
      <c r="N111" s="227"/>
      <c r="O111" s="227">
        <f>SUM(O112:O118)</f>
        <v>12.01374</v>
      </c>
      <c r="P111" s="227"/>
      <c r="Q111" s="227">
        <f>SUM(Q112:Q118)</f>
        <v>0</v>
      </c>
      <c r="R111" s="227"/>
      <c r="S111" s="227"/>
      <c r="T111" s="228"/>
      <c r="U111" s="227">
        <f>SUM(U112:U118)</f>
        <v>496.58</v>
      </c>
      <c r="AE111" t="s">
        <v>142</v>
      </c>
    </row>
    <row r="112" spans="1:60" outlineLevel="1" x14ac:dyDescent="0.2">
      <c r="A112" s="214">
        <v>58</v>
      </c>
      <c r="B112" s="221" t="s">
        <v>306</v>
      </c>
      <c r="C112" s="266" t="s">
        <v>307</v>
      </c>
      <c r="D112" s="223" t="s">
        <v>155</v>
      </c>
      <c r="E112" s="229">
        <v>284.35000000000002</v>
      </c>
      <c r="F112" s="233">
        <f>H112+J112</f>
        <v>0</v>
      </c>
      <c r="G112" s="233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12</v>
      </c>
      <c r="M112" s="233">
        <f>G112*(1+L112/100)</f>
        <v>0</v>
      </c>
      <c r="N112" s="223">
        <v>2.0000000000000002E-5</v>
      </c>
      <c r="O112" s="223">
        <f>ROUND(E112*N112,5)</f>
        <v>5.6899999999999997E-3</v>
      </c>
      <c r="P112" s="223">
        <v>0</v>
      </c>
      <c r="Q112" s="223">
        <f>ROUND(E112*P112,5)</f>
        <v>0</v>
      </c>
      <c r="R112" s="223"/>
      <c r="S112" s="223"/>
      <c r="T112" s="224">
        <v>0.11</v>
      </c>
      <c r="U112" s="223">
        <f>ROUND(E112*T112,2)</f>
        <v>31.28</v>
      </c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146</v>
      </c>
      <c r="AF112" s="213"/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14">
        <v>59</v>
      </c>
      <c r="B113" s="221" t="s">
        <v>308</v>
      </c>
      <c r="C113" s="266" t="s">
        <v>309</v>
      </c>
      <c r="D113" s="223" t="s">
        <v>155</v>
      </c>
      <c r="E113" s="229">
        <v>52</v>
      </c>
      <c r="F113" s="233">
        <f>H113+J113</f>
        <v>0</v>
      </c>
      <c r="G113" s="233">
        <f>ROUND(E113*F113,2)</f>
        <v>0</v>
      </c>
      <c r="H113" s="234"/>
      <c r="I113" s="233">
        <f>ROUND(E113*H113,2)</f>
        <v>0</v>
      </c>
      <c r="J113" s="234"/>
      <c r="K113" s="233">
        <f>ROUND(E113*J113,2)</f>
        <v>0</v>
      </c>
      <c r="L113" s="233">
        <v>12</v>
      </c>
      <c r="M113" s="233">
        <f>G113*(1+L113/100)</f>
        <v>0</v>
      </c>
      <c r="N113" s="223">
        <v>3.9899999999999998E-2</v>
      </c>
      <c r="O113" s="223">
        <f>ROUND(E113*N113,5)</f>
        <v>2.0748000000000002</v>
      </c>
      <c r="P113" s="223">
        <v>0</v>
      </c>
      <c r="Q113" s="223">
        <f>ROUND(E113*P113,5)</f>
        <v>0</v>
      </c>
      <c r="R113" s="223"/>
      <c r="S113" s="223"/>
      <c r="T113" s="224">
        <v>0.65254000000000001</v>
      </c>
      <c r="U113" s="223">
        <f>ROUND(E113*T113,2)</f>
        <v>33.93</v>
      </c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146</v>
      </c>
      <c r="AF113" s="213"/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14">
        <v>60</v>
      </c>
      <c r="B114" s="221" t="s">
        <v>310</v>
      </c>
      <c r="C114" s="266" t="s">
        <v>311</v>
      </c>
      <c r="D114" s="223" t="s">
        <v>155</v>
      </c>
      <c r="E114" s="229">
        <v>35.5</v>
      </c>
      <c r="F114" s="233">
        <f>H114+J114</f>
        <v>0</v>
      </c>
      <c r="G114" s="233">
        <f>ROUND(E114*F114,2)</f>
        <v>0</v>
      </c>
      <c r="H114" s="234"/>
      <c r="I114" s="233">
        <f>ROUND(E114*H114,2)</f>
        <v>0</v>
      </c>
      <c r="J114" s="234"/>
      <c r="K114" s="233">
        <f>ROUND(E114*J114,2)</f>
        <v>0</v>
      </c>
      <c r="L114" s="233">
        <v>12</v>
      </c>
      <c r="M114" s="233">
        <f>G114*(1+L114/100)</f>
        <v>0</v>
      </c>
      <c r="N114" s="223">
        <v>4.0000000000000003E-5</v>
      </c>
      <c r="O114" s="223">
        <f>ROUND(E114*N114,5)</f>
        <v>1.42E-3</v>
      </c>
      <c r="P114" s="223">
        <v>0</v>
      </c>
      <c r="Q114" s="223">
        <f>ROUND(E114*P114,5)</f>
        <v>0</v>
      </c>
      <c r="R114" s="223"/>
      <c r="S114" s="223"/>
      <c r="T114" s="224">
        <v>7.8E-2</v>
      </c>
      <c r="U114" s="223">
        <f>ROUND(E114*T114,2)</f>
        <v>2.77</v>
      </c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146</v>
      </c>
      <c r="AF114" s="213"/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14"/>
      <c r="B115" s="221"/>
      <c r="C115" s="268" t="s">
        <v>303</v>
      </c>
      <c r="D115" s="226"/>
      <c r="E115" s="231">
        <v>35.5</v>
      </c>
      <c r="F115" s="233"/>
      <c r="G115" s="233"/>
      <c r="H115" s="233"/>
      <c r="I115" s="233"/>
      <c r="J115" s="233"/>
      <c r="K115" s="233"/>
      <c r="L115" s="233"/>
      <c r="M115" s="233"/>
      <c r="N115" s="223"/>
      <c r="O115" s="223"/>
      <c r="P115" s="223"/>
      <c r="Q115" s="223"/>
      <c r="R115" s="223"/>
      <c r="S115" s="223"/>
      <c r="T115" s="224"/>
      <c r="U115" s="223"/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150</v>
      </c>
      <c r="AF115" s="213">
        <v>0</v>
      </c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ht="22.5" outlineLevel="1" x14ac:dyDescent="0.2">
      <c r="A116" s="214">
        <v>61</v>
      </c>
      <c r="B116" s="221" t="s">
        <v>312</v>
      </c>
      <c r="C116" s="266" t="s">
        <v>313</v>
      </c>
      <c r="D116" s="223" t="s">
        <v>155</v>
      </c>
      <c r="E116" s="229">
        <v>28.6</v>
      </c>
      <c r="F116" s="233">
        <f>H116+J116</f>
        <v>0</v>
      </c>
      <c r="G116" s="233">
        <f>ROUND(E116*F116,2)</f>
        <v>0</v>
      </c>
      <c r="H116" s="234"/>
      <c r="I116" s="233">
        <f>ROUND(E116*H116,2)</f>
        <v>0</v>
      </c>
      <c r="J116" s="234"/>
      <c r="K116" s="233">
        <f>ROUND(E116*J116,2)</f>
        <v>0</v>
      </c>
      <c r="L116" s="233">
        <v>12</v>
      </c>
      <c r="M116" s="233">
        <f>G116*(1+L116/100)</f>
        <v>0</v>
      </c>
      <c r="N116" s="223">
        <v>9.6900000000000007E-3</v>
      </c>
      <c r="O116" s="223">
        <f>ROUND(E116*N116,5)</f>
        <v>0.27712999999999999</v>
      </c>
      <c r="P116" s="223">
        <v>0</v>
      </c>
      <c r="Q116" s="223">
        <f>ROUND(E116*P116,5)</f>
        <v>0</v>
      </c>
      <c r="R116" s="223"/>
      <c r="S116" s="223"/>
      <c r="T116" s="224">
        <v>0.85699999999999998</v>
      </c>
      <c r="U116" s="223">
        <f>ROUND(E116*T116,2)</f>
        <v>24.51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146</v>
      </c>
      <c r="AF116" s="213"/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ht="22.5" outlineLevel="1" x14ac:dyDescent="0.2">
      <c r="A117" s="214">
        <v>62</v>
      </c>
      <c r="B117" s="221" t="s">
        <v>314</v>
      </c>
      <c r="C117" s="266" t="s">
        <v>315</v>
      </c>
      <c r="D117" s="223" t="s">
        <v>155</v>
      </c>
      <c r="E117" s="229">
        <v>32.9</v>
      </c>
      <c r="F117" s="233">
        <f>H117+J117</f>
        <v>0</v>
      </c>
      <c r="G117" s="233">
        <f>ROUND(E117*F117,2)</f>
        <v>0</v>
      </c>
      <c r="H117" s="234"/>
      <c r="I117" s="233">
        <f>ROUND(E117*H117,2)</f>
        <v>0</v>
      </c>
      <c r="J117" s="234"/>
      <c r="K117" s="233">
        <f>ROUND(E117*J117,2)</f>
        <v>0</v>
      </c>
      <c r="L117" s="233">
        <v>12</v>
      </c>
      <c r="M117" s="233">
        <f>G117*(1+L117/100)</f>
        <v>0</v>
      </c>
      <c r="N117" s="223">
        <v>1.602E-2</v>
      </c>
      <c r="O117" s="223">
        <f>ROUND(E117*N117,5)</f>
        <v>0.52705999999999997</v>
      </c>
      <c r="P117" s="223">
        <v>0</v>
      </c>
      <c r="Q117" s="223">
        <f>ROUND(E117*P117,5)</f>
        <v>0</v>
      </c>
      <c r="R117" s="223"/>
      <c r="S117" s="223"/>
      <c r="T117" s="224">
        <v>1.2558</v>
      </c>
      <c r="U117" s="223">
        <f>ROUND(E117*T117,2)</f>
        <v>41.32</v>
      </c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146</v>
      </c>
      <c r="AF117" s="213"/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ht="22.5" outlineLevel="1" x14ac:dyDescent="0.2">
      <c r="A118" s="214">
        <v>63</v>
      </c>
      <c r="B118" s="221" t="s">
        <v>316</v>
      </c>
      <c r="C118" s="266" t="s">
        <v>317</v>
      </c>
      <c r="D118" s="223" t="s">
        <v>155</v>
      </c>
      <c r="E118" s="229">
        <v>284.35000000000002</v>
      </c>
      <c r="F118" s="233">
        <f>H118+J118</f>
        <v>0</v>
      </c>
      <c r="G118" s="233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12</v>
      </c>
      <c r="M118" s="233">
        <f>G118*(1+L118/100)</f>
        <v>0</v>
      </c>
      <c r="N118" s="223">
        <v>3.2099999999999997E-2</v>
      </c>
      <c r="O118" s="223">
        <f>ROUND(E118*N118,5)</f>
        <v>9.1276399999999995</v>
      </c>
      <c r="P118" s="223">
        <v>0</v>
      </c>
      <c r="Q118" s="223">
        <f>ROUND(E118*P118,5)</f>
        <v>0</v>
      </c>
      <c r="R118" s="223"/>
      <c r="S118" s="223"/>
      <c r="T118" s="224">
        <v>1.2758</v>
      </c>
      <c r="U118" s="223">
        <f>ROUND(E118*T118,2)</f>
        <v>362.77</v>
      </c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146</v>
      </c>
      <c r="AF118" s="213"/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x14ac:dyDescent="0.2">
      <c r="A119" s="215" t="s">
        <v>141</v>
      </c>
      <c r="B119" s="222" t="s">
        <v>76</v>
      </c>
      <c r="C119" s="269" t="s">
        <v>77</v>
      </c>
      <c r="D119" s="227"/>
      <c r="E119" s="232"/>
      <c r="F119" s="237"/>
      <c r="G119" s="237">
        <f>SUMIF(AE120:AE127,"&lt;&gt;NOR",G120:G127)</f>
        <v>0</v>
      </c>
      <c r="H119" s="237"/>
      <c r="I119" s="237">
        <f>SUM(I120:I127)</f>
        <v>0</v>
      </c>
      <c r="J119" s="237"/>
      <c r="K119" s="237">
        <f>SUM(K120:K127)</f>
        <v>0</v>
      </c>
      <c r="L119" s="237"/>
      <c r="M119" s="237">
        <f>SUM(M120:M127)</f>
        <v>0</v>
      </c>
      <c r="N119" s="227"/>
      <c r="O119" s="227">
        <f>SUM(O120:O127)</f>
        <v>83.689540000000008</v>
      </c>
      <c r="P119" s="227"/>
      <c r="Q119" s="227">
        <f>SUM(Q120:Q127)</f>
        <v>0</v>
      </c>
      <c r="R119" s="227"/>
      <c r="S119" s="227"/>
      <c r="T119" s="228"/>
      <c r="U119" s="227">
        <f>SUM(U120:U127)</f>
        <v>109.4</v>
      </c>
      <c r="AE119" t="s">
        <v>142</v>
      </c>
    </row>
    <row r="120" spans="1:60" outlineLevel="1" x14ac:dyDescent="0.2">
      <c r="A120" s="214">
        <v>64</v>
      </c>
      <c r="B120" s="221" t="s">
        <v>318</v>
      </c>
      <c r="C120" s="266" t="s">
        <v>319</v>
      </c>
      <c r="D120" s="223" t="s">
        <v>145</v>
      </c>
      <c r="E120" s="229">
        <v>15.9</v>
      </c>
      <c r="F120" s="233">
        <f>H120+J120</f>
        <v>0</v>
      </c>
      <c r="G120" s="233">
        <f>ROUND(E120*F120,2)</f>
        <v>0</v>
      </c>
      <c r="H120" s="234"/>
      <c r="I120" s="233">
        <f>ROUND(E120*H120,2)</f>
        <v>0</v>
      </c>
      <c r="J120" s="234"/>
      <c r="K120" s="233">
        <f>ROUND(E120*J120,2)</f>
        <v>0</v>
      </c>
      <c r="L120" s="233">
        <v>12</v>
      </c>
      <c r="M120" s="233">
        <f>G120*(1+L120/100)</f>
        <v>0</v>
      </c>
      <c r="N120" s="223">
        <v>2.5249999999999999</v>
      </c>
      <c r="O120" s="223">
        <f>ROUND(E120*N120,5)</f>
        <v>40.147500000000001</v>
      </c>
      <c r="P120" s="223">
        <v>0</v>
      </c>
      <c r="Q120" s="223">
        <f>ROUND(E120*P120,5)</f>
        <v>0</v>
      </c>
      <c r="R120" s="223"/>
      <c r="S120" s="223"/>
      <c r="T120" s="224">
        <v>2.58</v>
      </c>
      <c r="U120" s="223">
        <f>ROUND(E120*T120,2)</f>
        <v>41.02</v>
      </c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146</v>
      </c>
      <c r="AF120" s="213"/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14"/>
      <c r="B121" s="221"/>
      <c r="C121" s="268" t="s">
        <v>320</v>
      </c>
      <c r="D121" s="226"/>
      <c r="E121" s="231">
        <v>15.9</v>
      </c>
      <c r="F121" s="233"/>
      <c r="G121" s="233"/>
      <c r="H121" s="233"/>
      <c r="I121" s="233"/>
      <c r="J121" s="233"/>
      <c r="K121" s="233"/>
      <c r="L121" s="233"/>
      <c r="M121" s="233"/>
      <c r="N121" s="223"/>
      <c r="O121" s="223"/>
      <c r="P121" s="223"/>
      <c r="Q121" s="223"/>
      <c r="R121" s="223"/>
      <c r="S121" s="223"/>
      <c r="T121" s="224"/>
      <c r="U121" s="223"/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150</v>
      </c>
      <c r="AF121" s="213">
        <v>0</v>
      </c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ht="22.5" outlineLevel="1" x14ac:dyDescent="0.2">
      <c r="A122" s="214">
        <v>65</v>
      </c>
      <c r="B122" s="221" t="s">
        <v>321</v>
      </c>
      <c r="C122" s="266" t="s">
        <v>322</v>
      </c>
      <c r="D122" s="223" t="s">
        <v>235</v>
      </c>
      <c r="E122" s="229">
        <v>0.55000000000000004</v>
      </c>
      <c r="F122" s="233">
        <f>H122+J122</f>
        <v>0</v>
      </c>
      <c r="G122" s="233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12</v>
      </c>
      <c r="M122" s="233">
        <f>G122*(1+L122/100)</f>
        <v>0</v>
      </c>
      <c r="N122" s="223">
        <v>1.0662499999999999</v>
      </c>
      <c r="O122" s="223">
        <f>ROUND(E122*N122,5)</f>
        <v>0.58643999999999996</v>
      </c>
      <c r="P122" s="223">
        <v>0</v>
      </c>
      <c r="Q122" s="223">
        <f>ROUND(E122*P122,5)</f>
        <v>0</v>
      </c>
      <c r="R122" s="223"/>
      <c r="S122" s="223"/>
      <c r="T122" s="224">
        <v>15.231</v>
      </c>
      <c r="U122" s="223">
        <f>ROUND(E122*T122,2)</f>
        <v>8.3800000000000008</v>
      </c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146</v>
      </c>
      <c r="AF122" s="213"/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14">
        <v>66</v>
      </c>
      <c r="B123" s="221" t="s">
        <v>323</v>
      </c>
      <c r="C123" s="266" t="s">
        <v>324</v>
      </c>
      <c r="D123" s="223" t="s">
        <v>145</v>
      </c>
      <c r="E123" s="229">
        <v>16.850000000000001</v>
      </c>
      <c r="F123" s="233">
        <f>H123+J123</f>
        <v>0</v>
      </c>
      <c r="G123" s="233">
        <f>ROUND(E123*F123,2)</f>
        <v>0</v>
      </c>
      <c r="H123" s="234"/>
      <c r="I123" s="233">
        <f>ROUND(E123*H123,2)</f>
        <v>0</v>
      </c>
      <c r="J123" s="234"/>
      <c r="K123" s="233">
        <f>ROUND(E123*J123,2)</f>
        <v>0</v>
      </c>
      <c r="L123" s="233">
        <v>12</v>
      </c>
      <c r="M123" s="233">
        <f>G123*(1+L123/100)</f>
        <v>0</v>
      </c>
      <c r="N123" s="223">
        <v>2.5249999999999999</v>
      </c>
      <c r="O123" s="223">
        <f>ROUND(E123*N123,5)</f>
        <v>42.546250000000001</v>
      </c>
      <c r="P123" s="223">
        <v>0</v>
      </c>
      <c r="Q123" s="223">
        <f>ROUND(E123*P123,5)</f>
        <v>0</v>
      </c>
      <c r="R123" s="223"/>
      <c r="S123" s="223"/>
      <c r="T123" s="224">
        <v>3.2130000000000001</v>
      </c>
      <c r="U123" s="223">
        <f>ROUND(E123*T123,2)</f>
        <v>54.14</v>
      </c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 t="s">
        <v>146</v>
      </c>
      <c r="AF123" s="213"/>
      <c r="AG123" s="213"/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14"/>
      <c r="B124" s="221"/>
      <c r="C124" s="268" t="s">
        <v>325</v>
      </c>
      <c r="D124" s="226"/>
      <c r="E124" s="231">
        <v>3.35</v>
      </c>
      <c r="F124" s="233"/>
      <c r="G124" s="233"/>
      <c r="H124" s="233"/>
      <c r="I124" s="233"/>
      <c r="J124" s="233"/>
      <c r="K124" s="233"/>
      <c r="L124" s="233"/>
      <c r="M124" s="233"/>
      <c r="N124" s="223"/>
      <c r="O124" s="223"/>
      <c r="P124" s="223"/>
      <c r="Q124" s="223"/>
      <c r="R124" s="223"/>
      <c r="S124" s="223"/>
      <c r="T124" s="224"/>
      <c r="U124" s="223"/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150</v>
      </c>
      <c r="AF124" s="213">
        <v>0</v>
      </c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14"/>
      <c r="B125" s="221"/>
      <c r="C125" s="268" t="s">
        <v>326</v>
      </c>
      <c r="D125" s="226"/>
      <c r="E125" s="231">
        <v>5.45</v>
      </c>
      <c r="F125" s="233"/>
      <c r="G125" s="233"/>
      <c r="H125" s="233"/>
      <c r="I125" s="233"/>
      <c r="J125" s="233"/>
      <c r="K125" s="233"/>
      <c r="L125" s="233"/>
      <c r="M125" s="233"/>
      <c r="N125" s="223"/>
      <c r="O125" s="223"/>
      <c r="P125" s="223"/>
      <c r="Q125" s="223"/>
      <c r="R125" s="223"/>
      <c r="S125" s="223"/>
      <c r="T125" s="224"/>
      <c r="U125" s="223"/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150</v>
      </c>
      <c r="AF125" s="213">
        <v>0</v>
      </c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14"/>
      <c r="B126" s="221"/>
      <c r="C126" s="268" t="s">
        <v>327</v>
      </c>
      <c r="D126" s="226"/>
      <c r="E126" s="231">
        <v>8.0500000000000007</v>
      </c>
      <c r="F126" s="233"/>
      <c r="G126" s="233"/>
      <c r="H126" s="233"/>
      <c r="I126" s="233"/>
      <c r="J126" s="233"/>
      <c r="K126" s="233"/>
      <c r="L126" s="233"/>
      <c r="M126" s="233"/>
      <c r="N126" s="223"/>
      <c r="O126" s="223"/>
      <c r="P126" s="223"/>
      <c r="Q126" s="223"/>
      <c r="R126" s="223"/>
      <c r="S126" s="223"/>
      <c r="T126" s="224"/>
      <c r="U126" s="223"/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150</v>
      </c>
      <c r="AF126" s="213">
        <v>0</v>
      </c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ht="22.5" outlineLevel="1" x14ac:dyDescent="0.2">
      <c r="A127" s="214">
        <v>67</v>
      </c>
      <c r="B127" s="221" t="s">
        <v>328</v>
      </c>
      <c r="C127" s="266" t="s">
        <v>329</v>
      </c>
      <c r="D127" s="223" t="s">
        <v>235</v>
      </c>
      <c r="E127" s="229">
        <v>0.38500000000000001</v>
      </c>
      <c r="F127" s="233">
        <f>H127+J127</f>
        <v>0</v>
      </c>
      <c r="G127" s="233">
        <f>ROUND(E127*F127,2)</f>
        <v>0</v>
      </c>
      <c r="H127" s="234"/>
      <c r="I127" s="233">
        <f>ROUND(E127*H127,2)</f>
        <v>0</v>
      </c>
      <c r="J127" s="234"/>
      <c r="K127" s="233">
        <f>ROUND(E127*J127,2)</f>
        <v>0</v>
      </c>
      <c r="L127" s="233">
        <v>12</v>
      </c>
      <c r="M127" s="233">
        <f>G127*(1+L127/100)</f>
        <v>0</v>
      </c>
      <c r="N127" s="223">
        <v>1.06325</v>
      </c>
      <c r="O127" s="223">
        <f>ROUND(E127*N127,5)</f>
        <v>0.40934999999999999</v>
      </c>
      <c r="P127" s="223">
        <v>0</v>
      </c>
      <c r="Q127" s="223">
        <f>ROUND(E127*P127,5)</f>
        <v>0</v>
      </c>
      <c r="R127" s="223"/>
      <c r="S127" s="223"/>
      <c r="T127" s="224">
        <v>15.231</v>
      </c>
      <c r="U127" s="223">
        <f>ROUND(E127*T127,2)</f>
        <v>5.86</v>
      </c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146</v>
      </c>
      <c r="AF127" s="213"/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x14ac:dyDescent="0.2">
      <c r="A128" s="215" t="s">
        <v>141</v>
      </c>
      <c r="B128" s="222" t="s">
        <v>78</v>
      </c>
      <c r="C128" s="269" t="s">
        <v>79</v>
      </c>
      <c r="D128" s="227"/>
      <c r="E128" s="232"/>
      <c r="F128" s="237"/>
      <c r="G128" s="237">
        <f>SUMIF(AE129:AE143,"&lt;&gt;NOR",G129:G143)</f>
        <v>0</v>
      </c>
      <c r="H128" s="237"/>
      <c r="I128" s="237">
        <f>SUM(I129:I143)</f>
        <v>0</v>
      </c>
      <c r="J128" s="237"/>
      <c r="K128" s="237">
        <f>SUM(K129:K143)</f>
        <v>0</v>
      </c>
      <c r="L128" s="237"/>
      <c r="M128" s="237">
        <f>SUM(M129:M143)</f>
        <v>0</v>
      </c>
      <c r="N128" s="227"/>
      <c r="O128" s="227">
        <f>SUM(O129:O143)</f>
        <v>0.95270999999999995</v>
      </c>
      <c r="P128" s="227"/>
      <c r="Q128" s="227">
        <f>SUM(Q129:Q143)</f>
        <v>0</v>
      </c>
      <c r="R128" s="227"/>
      <c r="S128" s="227"/>
      <c r="T128" s="228"/>
      <c r="U128" s="227">
        <f>SUM(U129:U143)</f>
        <v>57.400000000000006</v>
      </c>
      <c r="AE128" t="s">
        <v>142</v>
      </c>
    </row>
    <row r="129" spans="1:60" ht="22.5" outlineLevel="1" x14ac:dyDescent="0.2">
      <c r="A129" s="214">
        <v>68</v>
      </c>
      <c r="B129" s="221" t="s">
        <v>330</v>
      </c>
      <c r="C129" s="266" t="s">
        <v>331</v>
      </c>
      <c r="D129" s="223" t="s">
        <v>204</v>
      </c>
      <c r="E129" s="229">
        <v>7</v>
      </c>
      <c r="F129" s="233">
        <f>H129+J129</f>
        <v>0</v>
      </c>
      <c r="G129" s="233">
        <f>ROUND(E129*F129,2)</f>
        <v>0</v>
      </c>
      <c r="H129" s="234"/>
      <c r="I129" s="233">
        <f>ROUND(E129*H129,2)</f>
        <v>0</v>
      </c>
      <c r="J129" s="234"/>
      <c r="K129" s="233">
        <f>ROUND(E129*J129,2)</f>
        <v>0</v>
      </c>
      <c r="L129" s="233">
        <v>12</v>
      </c>
      <c r="M129" s="233">
        <f>G129*(1+L129/100)</f>
        <v>0</v>
      </c>
      <c r="N129" s="223">
        <v>2.9170000000000001E-2</v>
      </c>
      <c r="O129" s="223">
        <f>ROUND(E129*N129,5)</f>
        <v>0.20419000000000001</v>
      </c>
      <c r="P129" s="223">
        <v>0</v>
      </c>
      <c r="Q129" s="223">
        <f>ROUND(E129*P129,5)</f>
        <v>0</v>
      </c>
      <c r="R129" s="223"/>
      <c r="S129" s="223"/>
      <c r="T129" s="224">
        <v>1.86</v>
      </c>
      <c r="U129" s="223">
        <f>ROUND(E129*T129,2)</f>
        <v>13.02</v>
      </c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146</v>
      </c>
      <c r="AF129" s="213"/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14"/>
      <c r="B130" s="221"/>
      <c r="C130" s="268" t="s">
        <v>332</v>
      </c>
      <c r="D130" s="226"/>
      <c r="E130" s="231">
        <v>4</v>
      </c>
      <c r="F130" s="233"/>
      <c r="G130" s="233"/>
      <c r="H130" s="233"/>
      <c r="I130" s="233"/>
      <c r="J130" s="233"/>
      <c r="K130" s="233"/>
      <c r="L130" s="233"/>
      <c r="M130" s="233"/>
      <c r="N130" s="223"/>
      <c r="O130" s="223"/>
      <c r="P130" s="223"/>
      <c r="Q130" s="223"/>
      <c r="R130" s="223"/>
      <c r="S130" s="223"/>
      <c r="T130" s="224"/>
      <c r="U130" s="223"/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150</v>
      </c>
      <c r="AF130" s="213">
        <v>0</v>
      </c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14"/>
      <c r="B131" s="221"/>
      <c r="C131" s="268" t="s">
        <v>333</v>
      </c>
      <c r="D131" s="226"/>
      <c r="E131" s="231">
        <v>3</v>
      </c>
      <c r="F131" s="233"/>
      <c r="G131" s="233"/>
      <c r="H131" s="233"/>
      <c r="I131" s="233"/>
      <c r="J131" s="233"/>
      <c r="K131" s="233"/>
      <c r="L131" s="233"/>
      <c r="M131" s="233"/>
      <c r="N131" s="223"/>
      <c r="O131" s="223"/>
      <c r="P131" s="223"/>
      <c r="Q131" s="223"/>
      <c r="R131" s="223"/>
      <c r="S131" s="223"/>
      <c r="T131" s="224"/>
      <c r="U131" s="223"/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150</v>
      </c>
      <c r="AF131" s="213">
        <v>0</v>
      </c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ht="22.5" outlineLevel="1" x14ac:dyDescent="0.2">
      <c r="A132" s="214">
        <v>69</v>
      </c>
      <c r="B132" s="221" t="s">
        <v>334</v>
      </c>
      <c r="C132" s="266" t="s">
        <v>335</v>
      </c>
      <c r="D132" s="223" t="s">
        <v>204</v>
      </c>
      <c r="E132" s="229">
        <v>7</v>
      </c>
      <c r="F132" s="233">
        <f>H132+J132</f>
        <v>0</v>
      </c>
      <c r="G132" s="233">
        <f>ROUND(E132*F132,2)</f>
        <v>0</v>
      </c>
      <c r="H132" s="234"/>
      <c r="I132" s="233">
        <f>ROUND(E132*H132,2)</f>
        <v>0</v>
      </c>
      <c r="J132" s="234"/>
      <c r="K132" s="233">
        <f>ROUND(E132*J132,2)</f>
        <v>0</v>
      </c>
      <c r="L132" s="233">
        <v>12</v>
      </c>
      <c r="M132" s="233">
        <f>G132*(1+L132/100)</f>
        <v>0</v>
      </c>
      <c r="N132" s="223">
        <v>2.9569999999999999E-2</v>
      </c>
      <c r="O132" s="223">
        <f>ROUND(E132*N132,5)</f>
        <v>0.20699000000000001</v>
      </c>
      <c r="P132" s="223">
        <v>0</v>
      </c>
      <c r="Q132" s="223">
        <f>ROUND(E132*P132,5)</f>
        <v>0</v>
      </c>
      <c r="R132" s="223"/>
      <c r="S132" s="223"/>
      <c r="T132" s="224">
        <v>1.86</v>
      </c>
      <c r="U132" s="223">
        <f>ROUND(E132*T132,2)</f>
        <v>13.02</v>
      </c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146</v>
      </c>
      <c r="AF132" s="213"/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14"/>
      <c r="B133" s="221"/>
      <c r="C133" s="268" t="s">
        <v>332</v>
      </c>
      <c r="D133" s="226"/>
      <c r="E133" s="231">
        <v>4</v>
      </c>
      <c r="F133" s="233"/>
      <c r="G133" s="233"/>
      <c r="H133" s="233"/>
      <c r="I133" s="233"/>
      <c r="J133" s="233"/>
      <c r="K133" s="233"/>
      <c r="L133" s="233"/>
      <c r="M133" s="233"/>
      <c r="N133" s="223"/>
      <c r="O133" s="223"/>
      <c r="P133" s="223"/>
      <c r="Q133" s="223"/>
      <c r="R133" s="223"/>
      <c r="S133" s="223"/>
      <c r="T133" s="224"/>
      <c r="U133" s="22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 t="s">
        <v>150</v>
      </c>
      <c r="AF133" s="213">
        <v>0</v>
      </c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14"/>
      <c r="B134" s="221"/>
      <c r="C134" s="268" t="s">
        <v>333</v>
      </c>
      <c r="D134" s="226"/>
      <c r="E134" s="231">
        <v>3</v>
      </c>
      <c r="F134" s="233"/>
      <c r="G134" s="233"/>
      <c r="H134" s="233"/>
      <c r="I134" s="233"/>
      <c r="J134" s="233"/>
      <c r="K134" s="233"/>
      <c r="L134" s="233"/>
      <c r="M134" s="233"/>
      <c r="N134" s="223"/>
      <c r="O134" s="223"/>
      <c r="P134" s="223"/>
      <c r="Q134" s="223"/>
      <c r="R134" s="223"/>
      <c r="S134" s="223"/>
      <c r="T134" s="224"/>
      <c r="U134" s="22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150</v>
      </c>
      <c r="AF134" s="213">
        <v>0</v>
      </c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2.5" outlineLevel="1" x14ac:dyDescent="0.2">
      <c r="A135" s="214">
        <v>70</v>
      </c>
      <c r="B135" s="221" t="s">
        <v>336</v>
      </c>
      <c r="C135" s="266" t="s">
        <v>337</v>
      </c>
      <c r="D135" s="223" t="s">
        <v>204</v>
      </c>
      <c r="E135" s="229">
        <v>1</v>
      </c>
      <c r="F135" s="233">
        <f>H135+J135</f>
        <v>0</v>
      </c>
      <c r="G135" s="233">
        <f>ROUND(E135*F135,2)</f>
        <v>0</v>
      </c>
      <c r="H135" s="234"/>
      <c r="I135" s="233">
        <f>ROUND(E135*H135,2)</f>
        <v>0</v>
      </c>
      <c r="J135" s="234"/>
      <c r="K135" s="233">
        <f>ROUND(E135*J135,2)</f>
        <v>0</v>
      </c>
      <c r="L135" s="233">
        <v>12</v>
      </c>
      <c r="M135" s="233">
        <f>G135*(1+L135/100)</f>
        <v>0</v>
      </c>
      <c r="N135" s="223">
        <v>2.9770000000000001E-2</v>
      </c>
      <c r="O135" s="223">
        <f>ROUND(E135*N135,5)</f>
        <v>2.9770000000000001E-2</v>
      </c>
      <c r="P135" s="223">
        <v>0</v>
      </c>
      <c r="Q135" s="223">
        <f>ROUND(E135*P135,5)</f>
        <v>0</v>
      </c>
      <c r="R135" s="223"/>
      <c r="S135" s="223"/>
      <c r="T135" s="224">
        <v>1.86</v>
      </c>
      <c r="U135" s="223">
        <f>ROUND(E135*T135,2)</f>
        <v>1.86</v>
      </c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146</v>
      </c>
      <c r="AF135" s="213"/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14"/>
      <c r="B136" s="221"/>
      <c r="C136" s="268" t="s">
        <v>338</v>
      </c>
      <c r="D136" s="226"/>
      <c r="E136" s="231">
        <v>1</v>
      </c>
      <c r="F136" s="233"/>
      <c r="G136" s="233"/>
      <c r="H136" s="233"/>
      <c r="I136" s="233"/>
      <c r="J136" s="233"/>
      <c r="K136" s="233"/>
      <c r="L136" s="233"/>
      <c r="M136" s="233"/>
      <c r="N136" s="223"/>
      <c r="O136" s="223"/>
      <c r="P136" s="223"/>
      <c r="Q136" s="223"/>
      <c r="R136" s="223"/>
      <c r="S136" s="223"/>
      <c r="T136" s="224"/>
      <c r="U136" s="223"/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150</v>
      </c>
      <c r="AF136" s="213">
        <v>0</v>
      </c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14">
        <v>71</v>
      </c>
      <c r="B137" s="221" t="s">
        <v>339</v>
      </c>
      <c r="C137" s="266" t="s">
        <v>340</v>
      </c>
      <c r="D137" s="223" t="s">
        <v>204</v>
      </c>
      <c r="E137" s="229">
        <v>6</v>
      </c>
      <c r="F137" s="233">
        <f>H137+J137</f>
        <v>0</v>
      </c>
      <c r="G137" s="233">
        <f>ROUND(E137*F137,2)</f>
        <v>0</v>
      </c>
      <c r="H137" s="234"/>
      <c r="I137" s="233">
        <f>ROUND(E137*H137,2)</f>
        <v>0</v>
      </c>
      <c r="J137" s="234"/>
      <c r="K137" s="233">
        <f>ROUND(E137*J137,2)</f>
        <v>0</v>
      </c>
      <c r="L137" s="233">
        <v>12</v>
      </c>
      <c r="M137" s="233">
        <f>G137*(1+L137/100)</f>
        <v>0</v>
      </c>
      <c r="N137" s="223">
        <v>4.3200000000000002E-2</v>
      </c>
      <c r="O137" s="223">
        <f>ROUND(E137*N137,5)</f>
        <v>0.25919999999999999</v>
      </c>
      <c r="P137" s="223">
        <v>0</v>
      </c>
      <c r="Q137" s="223">
        <f>ROUND(E137*P137,5)</f>
        <v>0</v>
      </c>
      <c r="R137" s="223"/>
      <c r="S137" s="223"/>
      <c r="T137" s="224">
        <v>3.258</v>
      </c>
      <c r="U137" s="223">
        <f>ROUND(E137*T137,2)</f>
        <v>19.55</v>
      </c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146</v>
      </c>
      <c r="AF137" s="213"/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14"/>
      <c r="B138" s="221"/>
      <c r="C138" s="268" t="s">
        <v>341</v>
      </c>
      <c r="D138" s="226"/>
      <c r="E138" s="231">
        <v>3</v>
      </c>
      <c r="F138" s="233"/>
      <c r="G138" s="233"/>
      <c r="H138" s="233"/>
      <c r="I138" s="233"/>
      <c r="J138" s="233"/>
      <c r="K138" s="233"/>
      <c r="L138" s="233"/>
      <c r="M138" s="233"/>
      <c r="N138" s="223"/>
      <c r="O138" s="223"/>
      <c r="P138" s="223"/>
      <c r="Q138" s="223"/>
      <c r="R138" s="223"/>
      <c r="S138" s="223"/>
      <c r="T138" s="224"/>
      <c r="U138" s="223"/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150</v>
      </c>
      <c r="AF138" s="213">
        <v>0</v>
      </c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14"/>
      <c r="B139" s="221"/>
      <c r="C139" s="268" t="s">
        <v>333</v>
      </c>
      <c r="D139" s="226"/>
      <c r="E139" s="231">
        <v>3</v>
      </c>
      <c r="F139" s="233"/>
      <c r="G139" s="233"/>
      <c r="H139" s="233"/>
      <c r="I139" s="233"/>
      <c r="J139" s="233"/>
      <c r="K139" s="233"/>
      <c r="L139" s="233"/>
      <c r="M139" s="233"/>
      <c r="N139" s="223"/>
      <c r="O139" s="223"/>
      <c r="P139" s="223"/>
      <c r="Q139" s="223"/>
      <c r="R139" s="223"/>
      <c r="S139" s="223"/>
      <c r="T139" s="224"/>
      <c r="U139" s="223"/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 t="s">
        <v>150</v>
      </c>
      <c r="AF139" s="213">
        <v>0</v>
      </c>
      <c r="AG139" s="213"/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14">
        <v>72</v>
      </c>
      <c r="B140" s="221" t="s">
        <v>342</v>
      </c>
      <c r="C140" s="266" t="s">
        <v>343</v>
      </c>
      <c r="D140" s="223" t="s">
        <v>204</v>
      </c>
      <c r="E140" s="229">
        <v>6</v>
      </c>
      <c r="F140" s="233">
        <f>H140+J140</f>
        <v>0</v>
      </c>
      <c r="G140" s="233">
        <f>ROUND(E140*F140,2)</f>
        <v>0</v>
      </c>
      <c r="H140" s="234"/>
      <c r="I140" s="233">
        <f>ROUND(E140*H140,2)</f>
        <v>0</v>
      </c>
      <c r="J140" s="234"/>
      <c r="K140" s="233">
        <f>ROUND(E140*J140,2)</f>
        <v>0</v>
      </c>
      <c r="L140" s="233">
        <v>12</v>
      </c>
      <c r="M140" s="233">
        <f>G140*(1+L140/100)</f>
        <v>0</v>
      </c>
      <c r="N140" s="223">
        <v>1.2999999999999999E-2</v>
      </c>
      <c r="O140" s="223">
        <f>ROUND(E140*N140,5)</f>
        <v>7.8E-2</v>
      </c>
      <c r="P140" s="223">
        <v>0</v>
      </c>
      <c r="Q140" s="223">
        <f>ROUND(E140*P140,5)</f>
        <v>0</v>
      </c>
      <c r="R140" s="223"/>
      <c r="S140" s="223"/>
      <c r="T140" s="224">
        <v>0</v>
      </c>
      <c r="U140" s="223">
        <f>ROUND(E140*T140,2)</f>
        <v>0</v>
      </c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244</v>
      </c>
      <c r="AF140" s="213"/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ht="22.5" outlineLevel="1" x14ac:dyDescent="0.2">
      <c r="A141" s="214">
        <v>73</v>
      </c>
      <c r="B141" s="221" t="s">
        <v>344</v>
      </c>
      <c r="C141" s="266" t="s">
        <v>345</v>
      </c>
      <c r="D141" s="223" t="s">
        <v>180</v>
      </c>
      <c r="E141" s="229">
        <v>23.4</v>
      </c>
      <c r="F141" s="233">
        <f>H141+J141</f>
        <v>0</v>
      </c>
      <c r="G141" s="233">
        <f>ROUND(E141*F141,2)</f>
        <v>0</v>
      </c>
      <c r="H141" s="234"/>
      <c r="I141" s="233">
        <f>ROUND(E141*H141,2)</f>
        <v>0</v>
      </c>
      <c r="J141" s="234"/>
      <c r="K141" s="233">
        <f>ROUND(E141*J141,2)</f>
        <v>0</v>
      </c>
      <c r="L141" s="233">
        <v>12</v>
      </c>
      <c r="M141" s="233">
        <f>G141*(1+L141/100)</f>
        <v>0</v>
      </c>
      <c r="N141" s="223">
        <v>7.4599999999999996E-3</v>
      </c>
      <c r="O141" s="223">
        <f>ROUND(E141*N141,5)</f>
        <v>0.17455999999999999</v>
      </c>
      <c r="P141" s="223">
        <v>0</v>
      </c>
      <c r="Q141" s="223">
        <f>ROUND(E141*P141,5)</f>
        <v>0</v>
      </c>
      <c r="R141" s="223"/>
      <c r="S141" s="223"/>
      <c r="T141" s="224">
        <v>0.42499999999999999</v>
      </c>
      <c r="U141" s="223">
        <f>ROUND(E141*T141,2)</f>
        <v>9.9499999999999993</v>
      </c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146</v>
      </c>
      <c r="AF141" s="213"/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14"/>
      <c r="B142" s="221"/>
      <c r="C142" s="268" t="s">
        <v>346</v>
      </c>
      <c r="D142" s="226"/>
      <c r="E142" s="231">
        <v>12.9</v>
      </c>
      <c r="F142" s="233"/>
      <c r="G142" s="233"/>
      <c r="H142" s="233"/>
      <c r="I142" s="233"/>
      <c r="J142" s="233"/>
      <c r="K142" s="233"/>
      <c r="L142" s="233"/>
      <c r="M142" s="233"/>
      <c r="N142" s="223"/>
      <c r="O142" s="223"/>
      <c r="P142" s="223"/>
      <c r="Q142" s="223"/>
      <c r="R142" s="223"/>
      <c r="S142" s="223"/>
      <c r="T142" s="224"/>
      <c r="U142" s="223"/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150</v>
      </c>
      <c r="AF142" s="213">
        <v>0</v>
      </c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14"/>
      <c r="B143" s="221"/>
      <c r="C143" s="268" t="s">
        <v>347</v>
      </c>
      <c r="D143" s="226"/>
      <c r="E143" s="231">
        <v>10.5</v>
      </c>
      <c r="F143" s="233"/>
      <c r="G143" s="233"/>
      <c r="H143" s="233"/>
      <c r="I143" s="233"/>
      <c r="J143" s="233"/>
      <c r="K143" s="233"/>
      <c r="L143" s="233"/>
      <c r="M143" s="233"/>
      <c r="N143" s="223"/>
      <c r="O143" s="223"/>
      <c r="P143" s="223"/>
      <c r="Q143" s="223"/>
      <c r="R143" s="223"/>
      <c r="S143" s="223"/>
      <c r="T143" s="224"/>
      <c r="U143" s="223"/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 t="s">
        <v>150</v>
      </c>
      <c r="AF143" s="213">
        <v>0</v>
      </c>
      <c r="AG143" s="213"/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x14ac:dyDescent="0.2">
      <c r="A144" s="215" t="s">
        <v>141</v>
      </c>
      <c r="B144" s="222" t="s">
        <v>80</v>
      </c>
      <c r="C144" s="269" t="s">
        <v>81</v>
      </c>
      <c r="D144" s="227"/>
      <c r="E144" s="232"/>
      <c r="F144" s="237"/>
      <c r="G144" s="237">
        <f>SUMIF(AE145:AE148,"&lt;&gt;NOR",G145:G148)</f>
        <v>0</v>
      </c>
      <c r="H144" s="237"/>
      <c r="I144" s="237">
        <f>SUM(I145:I148)</f>
        <v>0</v>
      </c>
      <c r="J144" s="237"/>
      <c r="K144" s="237">
        <f>SUM(K145:K148)</f>
        <v>0</v>
      </c>
      <c r="L144" s="237"/>
      <c r="M144" s="237">
        <f>SUM(M145:M148)</f>
        <v>0</v>
      </c>
      <c r="N144" s="227"/>
      <c r="O144" s="227">
        <f>SUM(O145:O148)</f>
        <v>5.5880000000000001</v>
      </c>
      <c r="P144" s="227"/>
      <c r="Q144" s="227">
        <f>SUM(Q145:Q148)</f>
        <v>0</v>
      </c>
      <c r="R144" s="227"/>
      <c r="S144" s="227"/>
      <c r="T144" s="228"/>
      <c r="U144" s="227">
        <f>SUM(U145:U148)</f>
        <v>77.55</v>
      </c>
      <c r="AE144" t="s">
        <v>142</v>
      </c>
    </row>
    <row r="145" spans="1:60" outlineLevel="1" x14ac:dyDescent="0.2">
      <c r="A145" s="214">
        <v>74</v>
      </c>
      <c r="B145" s="221" t="s">
        <v>348</v>
      </c>
      <c r="C145" s="266" t="s">
        <v>349</v>
      </c>
      <c r="D145" s="223" t="s">
        <v>155</v>
      </c>
      <c r="E145" s="229">
        <v>275</v>
      </c>
      <c r="F145" s="233">
        <f>H145+J145</f>
        <v>0</v>
      </c>
      <c r="G145" s="233">
        <f>ROUND(E145*F145,2)</f>
        <v>0</v>
      </c>
      <c r="H145" s="234"/>
      <c r="I145" s="233">
        <f>ROUND(E145*H145,2)</f>
        <v>0</v>
      </c>
      <c r="J145" s="234"/>
      <c r="K145" s="233">
        <f>ROUND(E145*J145,2)</f>
        <v>0</v>
      </c>
      <c r="L145" s="233">
        <v>12</v>
      </c>
      <c r="M145" s="233">
        <f>G145*(1+L145/100)</f>
        <v>0</v>
      </c>
      <c r="N145" s="223">
        <v>1.8380000000000001E-2</v>
      </c>
      <c r="O145" s="223">
        <f>ROUND(E145*N145,5)</f>
        <v>5.0545</v>
      </c>
      <c r="P145" s="223">
        <v>0</v>
      </c>
      <c r="Q145" s="223">
        <f>ROUND(E145*P145,5)</f>
        <v>0</v>
      </c>
      <c r="R145" s="223"/>
      <c r="S145" s="223"/>
      <c r="T145" s="224">
        <v>0.14399999999999999</v>
      </c>
      <c r="U145" s="223">
        <f>ROUND(E145*T145,2)</f>
        <v>39.6</v>
      </c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 t="s">
        <v>146</v>
      </c>
      <c r="AF145" s="213"/>
      <c r="AG145" s="213"/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14">
        <v>75</v>
      </c>
      <c r="B146" s="221" t="s">
        <v>350</v>
      </c>
      <c r="C146" s="266" t="s">
        <v>351</v>
      </c>
      <c r="D146" s="223" t="s">
        <v>155</v>
      </c>
      <c r="E146" s="229">
        <v>550</v>
      </c>
      <c r="F146" s="233">
        <f>H146+J146</f>
        <v>0</v>
      </c>
      <c r="G146" s="233">
        <f>ROUND(E146*F146,2)</f>
        <v>0</v>
      </c>
      <c r="H146" s="234"/>
      <c r="I146" s="233">
        <f>ROUND(E146*H146,2)</f>
        <v>0</v>
      </c>
      <c r="J146" s="234"/>
      <c r="K146" s="233">
        <f>ROUND(E146*J146,2)</f>
        <v>0</v>
      </c>
      <c r="L146" s="233">
        <v>12</v>
      </c>
      <c r="M146" s="233">
        <f>G146*(1+L146/100)</f>
        <v>0</v>
      </c>
      <c r="N146" s="223">
        <v>9.7000000000000005E-4</v>
      </c>
      <c r="O146" s="223">
        <f>ROUND(E146*N146,5)</f>
        <v>0.53349999999999997</v>
      </c>
      <c r="P146" s="223">
        <v>0</v>
      </c>
      <c r="Q146" s="223">
        <f>ROUND(E146*P146,5)</f>
        <v>0</v>
      </c>
      <c r="R146" s="223"/>
      <c r="S146" s="223"/>
      <c r="T146" s="224">
        <v>6.0000000000000001E-3</v>
      </c>
      <c r="U146" s="223">
        <f>ROUND(E146*T146,2)</f>
        <v>3.3</v>
      </c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 t="s">
        <v>146</v>
      </c>
      <c r="AF146" s="213"/>
      <c r="AG146" s="213"/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14"/>
      <c r="B147" s="221"/>
      <c r="C147" s="268" t="s">
        <v>352</v>
      </c>
      <c r="D147" s="226"/>
      <c r="E147" s="231">
        <v>550</v>
      </c>
      <c r="F147" s="233"/>
      <c r="G147" s="233"/>
      <c r="H147" s="233"/>
      <c r="I147" s="233"/>
      <c r="J147" s="233"/>
      <c r="K147" s="233"/>
      <c r="L147" s="233"/>
      <c r="M147" s="233"/>
      <c r="N147" s="223"/>
      <c r="O147" s="223"/>
      <c r="P147" s="223"/>
      <c r="Q147" s="223"/>
      <c r="R147" s="223"/>
      <c r="S147" s="223"/>
      <c r="T147" s="224"/>
      <c r="U147" s="223"/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150</v>
      </c>
      <c r="AF147" s="213">
        <v>0</v>
      </c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14">
        <v>76</v>
      </c>
      <c r="B148" s="221" t="s">
        <v>353</v>
      </c>
      <c r="C148" s="266" t="s">
        <v>354</v>
      </c>
      <c r="D148" s="223" t="s">
        <v>155</v>
      </c>
      <c r="E148" s="229">
        <v>275</v>
      </c>
      <c r="F148" s="233">
        <f>H148+J148</f>
        <v>0</v>
      </c>
      <c r="G148" s="233">
        <f>ROUND(E148*F148,2)</f>
        <v>0</v>
      </c>
      <c r="H148" s="234"/>
      <c r="I148" s="233">
        <f>ROUND(E148*H148,2)</f>
        <v>0</v>
      </c>
      <c r="J148" s="234"/>
      <c r="K148" s="233">
        <f>ROUND(E148*J148,2)</f>
        <v>0</v>
      </c>
      <c r="L148" s="233">
        <v>12</v>
      </c>
      <c r="M148" s="233">
        <f>G148*(1+L148/100)</f>
        <v>0</v>
      </c>
      <c r="N148" s="223">
        <v>0</v>
      </c>
      <c r="O148" s="223">
        <f>ROUND(E148*N148,5)</f>
        <v>0</v>
      </c>
      <c r="P148" s="223">
        <v>0</v>
      </c>
      <c r="Q148" s="223">
        <f>ROUND(E148*P148,5)</f>
        <v>0</v>
      </c>
      <c r="R148" s="223"/>
      <c r="S148" s="223"/>
      <c r="T148" s="224">
        <v>0.126</v>
      </c>
      <c r="U148" s="223">
        <f>ROUND(E148*T148,2)</f>
        <v>34.65</v>
      </c>
      <c r="V148" s="213"/>
      <c r="W148" s="213"/>
      <c r="X148" s="213"/>
      <c r="Y148" s="213"/>
      <c r="Z148" s="213"/>
      <c r="AA148" s="213"/>
      <c r="AB148" s="213"/>
      <c r="AC148" s="213"/>
      <c r="AD148" s="213"/>
      <c r="AE148" s="213" t="s">
        <v>146</v>
      </c>
      <c r="AF148" s="213"/>
      <c r="AG148" s="213"/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x14ac:dyDescent="0.2">
      <c r="A149" s="215" t="s">
        <v>141</v>
      </c>
      <c r="B149" s="222" t="s">
        <v>82</v>
      </c>
      <c r="C149" s="269" t="s">
        <v>83</v>
      </c>
      <c r="D149" s="227"/>
      <c r="E149" s="232"/>
      <c r="F149" s="237"/>
      <c r="G149" s="237">
        <f>SUMIF(AE150:AE156,"&lt;&gt;NOR",G150:G156)</f>
        <v>0</v>
      </c>
      <c r="H149" s="237"/>
      <c r="I149" s="237">
        <f>SUM(I150:I156)</f>
        <v>0</v>
      </c>
      <c r="J149" s="237"/>
      <c r="K149" s="237">
        <f>SUM(K150:K156)</f>
        <v>0</v>
      </c>
      <c r="L149" s="237"/>
      <c r="M149" s="237">
        <f>SUM(M150:M156)</f>
        <v>0</v>
      </c>
      <c r="N149" s="227"/>
      <c r="O149" s="227">
        <f>SUM(O150:O156)</f>
        <v>0.13227</v>
      </c>
      <c r="P149" s="227"/>
      <c r="Q149" s="227">
        <f>SUM(Q150:Q156)</f>
        <v>0</v>
      </c>
      <c r="R149" s="227"/>
      <c r="S149" s="227"/>
      <c r="T149" s="228"/>
      <c r="U149" s="227">
        <f>SUM(U150:U156)</f>
        <v>48.2</v>
      </c>
      <c r="AE149" t="s">
        <v>142</v>
      </c>
    </row>
    <row r="150" spans="1:60" outlineLevel="1" x14ac:dyDescent="0.2">
      <c r="A150" s="214">
        <v>77</v>
      </c>
      <c r="B150" s="221" t="s">
        <v>355</v>
      </c>
      <c r="C150" s="266" t="s">
        <v>356</v>
      </c>
      <c r="D150" s="223" t="s">
        <v>180</v>
      </c>
      <c r="E150" s="229">
        <v>6.5</v>
      </c>
      <c r="F150" s="233">
        <f>H150+J150</f>
        <v>0</v>
      </c>
      <c r="G150" s="233">
        <f>ROUND(E150*F150,2)</f>
        <v>0</v>
      </c>
      <c r="H150" s="234"/>
      <c r="I150" s="233">
        <f>ROUND(E150*H150,2)</f>
        <v>0</v>
      </c>
      <c r="J150" s="234"/>
      <c r="K150" s="233">
        <f>ROUND(E150*J150,2)</f>
        <v>0</v>
      </c>
      <c r="L150" s="233">
        <v>12</v>
      </c>
      <c r="M150" s="233">
        <f>G150*(1+L150/100)</f>
        <v>0</v>
      </c>
      <c r="N150" s="223">
        <v>5.9699999999999996E-3</v>
      </c>
      <c r="O150" s="223">
        <f>ROUND(E150*N150,5)</f>
        <v>3.8809999999999997E-2</v>
      </c>
      <c r="P150" s="223">
        <v>0</v>
      </c>
      <c r="Q150" s="223">
        <f>ROUND(E150*P150,5)</f>
        <v>0</v>
      </c>
      <c r="R150" s="223"/>
      <c r="S150" s="223"/>
      <c r="T150" s="224">
        <v>0.42</v>
      </c>
      <c r="U150" s="223">
        <f>ROUND(E150*T150,2)</f>
        <v>2.73</v>
      </c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 t="s">
        <v>146</v>
      </c>
      <c r="AF150" s="213"/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14">
        <v>78</v>
      </c>
      <c r="B151" s="221" t="s">
        <v>357</v>
      </c>
      <c r="C151" s="266" t="s">
        <v>358</v>
      </c>
      <c r="D151" s="223" t="s">
        <v>204</v>
      </c>
      <c r="E151" s="229">
        <v>6</v>
      </c>
      <c r="F151" s="233">
        <f>H151+J151</f>
        <v>0</v>
      </c>
      <c r="G151" s="233">
        <f>ROUND(E151*F151,2)</f>
        <v>0</v>
      </c>
      <c r="H151" s="234"/>
      <c r="I151" s="233">
        <f>ROUND(E151*H151,2)</f>
        <v>0</v>
      </c>
      <c r="J151" s="234"/>
      <c r="K151" s="233">
        <f>ROUND(E151*J151,2)</f>
        <v>0</v>
      </c>
      <c r="L151" s="233">
        <v>12</v>
      </c>
      <c r="M151" s="233">
        <f>G151*(1+L151/100)</f>
        <v>0</v>
      </c>
      <c r="N151" s="223">
        <v>1.17E-2</v>
      </c>
      <c r="O151" s="223">
        <f>ROUND(E151*N151,5)</f>
        <v>7.0199999999999999E-2</v>
      </c>
      <c r="P151" s="223">
        <v>0</v>
      </c>
      <c r="Q151" s="223">
        <f>ROUND(E151*P151,5)</f>
        <v>0</v>
      </c>
      <c r="R151" s="223"/>
      <c r="S151" s="223"/>
      <c r="T151" s="224">
        <v>0.28999999999999998</v>
      </c>
      <c r="U151" s="223">
        <f>ROUND(E151*T151,2)</f>
        <v>1.74</v>
      </c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146</v>
      </c>
      <c r="AF151" s="213"/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14">
        <v>79</v>
      </c>
      <c r="B152" s="221" t="s">
        <v>359</v>
      </c>
      <c r="C152" s="266" t="s">
        <v>360</v>
      </c>
      <c r="D152" s="223" t="s">
        <v>204</v>
      </c>
      <c r="E152" s="229">
        <v>6</v>
      </c>
      <c r="F152" s="233">
        <f>H152+J152</f>
        <v>0</v>
      </c>
      <c r="G152" s="233">
        <f>ROUND(E152*F152,2)</f>
        <v>0</v>
      </c>
      <c r="H152" s="234"/>
      <c r="I152" s="233">
        <f>ROUND(E152*H152,2)</f>
        <v>0</v>
      </c>
      <c r="J152" s="234"/>
      <c r="K152" s="233">
        <f>ROUND(E152*J152,2)</f>
        <v>0</v>
      </c>
      <c r="L152" s="233">
        <v>12</v>
      </c>
      <c r="M152" s="233">
        <f>G152*(1+L152/100)</f>
        <v>0</v>
      </c>
      <c r="N152" s="223">
        <v>2.98E-3</v>
      </c>
      <c r="O152" s="223">
        <f>ROUND(E152*N152,5)</f>
        <v>1.788E-2</v>
      </c>
      <c r="P152" s="223">
        <v>0</v>
      </c>
      <c r="Q152" s="223">
        <f>ROUND(E152*P152,5)</f>
        <v>0</v>
      </c>
      <c r="R152" s="223"/>
      <c r="S152" s="223"/>
      <c r="T152" s="224">
        <v>0</v>
      </c>
      <c r="U152" s="223">
        <f>ROUND(E152*T152,2)</f>
        <v>0</v>
      </c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 t="s">
        <v>244</v>
      </c>
      <c r="AF152" s="213"/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14">
        <v>80</v>
      </c>
      <c r="B153" s="221" t="s">
        <v>361</v>
      </c>
      <c r="C153" s="266" t="s">
        <v>362</v>
      </c>
      <c r="D153" s="223" t="s">
        <v>204</v>
      </c>
      <c r="E153" s="229">
        <v>3</v>
      </c>
      <c r="F153" s="233">
        <f>H153+J153</f>
        <v>0</v>
      </c>
      <c r="G153" s="233">
        <f>ROUND(E153*F153,2)</f>
        <v>0</v>
      </c>
      <c r="H153" s="234"/>
      <c r="I153" s="233">
        <f>ROUND(E153*H153,2)</f>
        <v>0</v>
      </c>
      <c r="J153" s="234"/>
      <c r="K153" s="233">
        <f>ROUND(E153*J153,2)</f>
        <v>0</v>
      </c>
      <c r="L153" s="233">
        <v>12</v>
      </c>
      <c r="M153" s="233">
        <f>G153*(1+L153/100)</f>
        <v>0</v>
      </c>
      <c r="N153" s="223">
        <v>1.0000000000000001E-5</v>
      </c>
      <c r="O153" s="223">
        <f>ROUND(E153*N153,5)</f>
        <v>3.0000000000000001E-5</v>
      </c>
      <c r="P153" s="223">
        <v>0</v>
      </c>
      <c r="Q153" s="223">
        <f>ROUND(E153*P153,5)</f>
        <v>0</v>
      </c>
      <c r="R153" s="223"/>
      <c r="S153" s="223"/>
      <c r="T153" s="224">
        <v>0.17</v>
      </c>
      <c r="U153" s="223">
        <f>ROUND(E153*T153,2)</f>
        <v>0.51</v>
      </c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 t="s">
        <v>146</v>
      </c>
      <c r="AF153" s="213"/>
      <c r="AG153" s="213"/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14">
        <v>81</v>
      </c>
      <c r="B154" s="221" t="s">
        <v>363</v>
      </c>
      <c r="C154" s="266" t="s">
        <v>364</v>
      </c>
      <c r="D154" s="223" t="s">
        <v>204</v>
      </c>
      <c r="E154" s="229">
        <v>3</v>
      </c>
      <c r="F154" s="233">
        <f>H154+J154</f>
        <v>0</v>
      </c>
      <c r="G154" s="233">
        <f>ROUND(E154*F154,2)</f>
        <v>0</v>
      </c>
      <c r="H154" s="234"/>
      <c r="I154" s="233">
        <f>ROUND(E154*H154,2)</f>
        <v>0</v>
      </c>
      <c r="J154" s="234"/>
      <c r="K154" s="233">
        <f>ROUND(E154*J154,2)</f>
        <v>0</v>
      </c>
      <c r="L154" s="233">
        <v>12</v>
      </c>
      <c r="M154" s="233">
        <f>G154*(1+L154/100)</f>
        <v>0</v>
      </c>
      <c r="N154" s="223">
        <v>0</v>
      </c>
      <c r="O154" s="223">
        <f>ROUND(E154*N154,5)</f>
        <v>0</v>
      </c>
      <c r="P154" s="223">
        <v>0</v>
      </c>
      <c r="Q154" s="223">
        <f>ROUND(E154*P154,5)</f>
        <v>0</v>
      </c>
      <c r="R154" s="223"/>
      <c r="S154" s="223"/>
      <c r="T154" s="224">
        <v>0</v>
      </c>
      <c r="U154" s="223">
        <f>ROUND(E154*T154,2)</f>
        <v>0</v>
      </c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146</v>
      </c>
      <c r="AF154" s="213"/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ht="22.5" outlineLevel="1" x14ac:dyDescent="0.2">
      <c r="A155" s="214">
        <v>82</v>
      </c>
      <c r="B155" s="221" t="s">
        <v>365</v>
      </c>
      <c r="C155" s="266" t="s">
        <v>366</v>
      </c>
      <c r="D155" s="223" t="s">
        <v>155</v>
      </c>
      <c r="E155" s="229">
        <v>133.80000000000001</v>
      </c>
      <c r="F155" s="233">
        <f>H155+J155</f>
        <v>0</v>
      </c>
      <c r="G155" s="233">
        <f>ROUND(E155*F155,2)</f>
        <v>0</v>
      </c>
      <c r="H155" s="234"/>
      <c r="I155" s="233">
        <f>ROUND(E155*H155,2)</f>
        <v>0</v>
      </c>
      <c r="J155" s="234"/>
      <c r="K155" s="233">
        <f>ROUND(E155*J155,2)</f>
        <v>0</v>
      </c>
      <c r="L155" s="233">
        <v>12</v>
      </c>
      <c r="M155" s="233">
        <f>G155*(1+L155/100)</f>
        <v>0</v>
      </c>
      <c r="N155" s="223">
        <v>0</v>
      </c>
      <c r="O155" s="223">
        <f>ROUND(E155*N155,5)</f>
        <v>0</v>
      </c>
      <c r="P155" s="223">
        <v>0</v>
      </c>
      <c r="Q155" s="223">
        <f>ROUND(E155*P155,5)</f>
        <v>0</v>
      </c>
      <c r="R155" s="223"/>
      <c r="S155" s="223"/>
      <c r="T155" s="224">
        <v>1.4999999999999999E-2</v>
      </c>
      <c r="U155" s="223">
        <f>ROUND(E155*T155,2)</f>
        <v>2.0099999999999998</v>
      </c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 t="s">
        <v>146</v>
      </c>
      <c r="AF155" s="213"/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14">
        <v>83</v>
      </c>
      <c r="B156" s="221" t="s">
        <v>367</v>
      </c>
      <c r="C156" s="266" t="s">
        <v>368</v>
      </c>
      <c r="D156" s="223" t="s">
        <v>155</v>
      </c>
      <c r="E156" s="229">
        <v>133.80000000000001</v>
      </c>
      <c r="F156" s="233">
        <f>H156+J156</f>
        <v>0</v>
      </c>
      <c r="G156" s="233">
        <f>ROUND(E156*F156,2)</f>
        <v>0</v>
      </c>
      <c r="H156" s="234"/>
      <c r="I156" s="233">
        <f>ROUND(E156*H156,2)</f>
        <v>0</v>
      </c>
      <c r="J156" s="234"/>
      <c r="K156" s="233">
        <f>ROUND(E156*J156,2)</f>
        <v>0</v>
      </c>
      <c r="L156" s="233">
        <v>12</v>
      </c>
      <c r="M156" s="233">
        <f>G156*(1+L156/100)</f>
        <v>0</v>
      </c>
      <c r="N156" s="223">
        <v>4.0000000000000003E-5</v>
      </c>
      <c r="O156" s="223">
        <f>ROUND(E156*N156,5)</f>
        <v>5.3499999999999997E-3</v>
      </c>
      <c r="P156" s="223">
        <v>0</v>
      </c>
      <c r="Q156" s="223">
        <f>ROUND(E156*P156,5)</f>
        <v>0</v>
      </c>
      <c r="R156" s="223"/>
      <c r="S156" s="223"/>
      <c r="T156" s="224">
        <v>0.308</v>
      </c>
      <c r="U156" s="223">
        <f>ROUND(E156*T156,2)</f>
        <v>41.21</v>
      </c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 t="s">
        <v>146</v>
      </c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x14ac:dyDescent="0.2">
      <c r="A157" s="215" t="s">
        <v>141</v>
      </c>
      <c r="B157" s="222" t="s">
        <v>84</v>
      </c>
      <c r="C157" s="269" t="s">
        <v>85</v>
      </c>
      <c r="D157" s="227"/>
      <c r="E157" s="232"/>
      <c r="F157" s="237"/>
      <c r="G157" s="237">
        <f>SUMIF(AE158:AE180,"&lt;&gt;NOR",G158:G180)</f>
        <v>0</v>
      </c>
      <c r="H157" s="237"/>
      <c r="I157" s="237">
        <f>SUM(I158:I180)</f>
        <v>0</v>
      </c>
      <c r="J157" s="237"/>
      <c r="K157" s="237">
        <f>SUM(K158:K180)</f>
        <v>0</v>
      </c>
      <c r="L157" s="237"/>
      <c r="M157" s="237">
        <f>SUM(M158:M180)</f>
        <v>0</v>
      </c>
      <c r="N157" s="227"/>
      <c r="O157" s="227">
        <f>SUM(O158:O180)</f>
        <v>0.15956999999999999</v>
      </c>
      <c r="P157" s="227"/>
      <c r="Q157" s="227">
        <f>SUM(Q158:Q180)</f>
        <v>122.03968999999999</v>
      </c>
      <c r="R157" s="227"/>
      <c r="S157" s="227"/>
      <c r="T157" s="228"/>
      <c r="U157" s="227">
        <f>SUM(U158:U180)</f>
        <v>248.44</v>
      </c>
      <c r="AE157" t="s">
        <v>142</v>
      </c>
    </row>
    <row r="158" spans="1:60" outlineLevel="1" x14ac:dyDescent="0.2">
      <c r="A158" s="214">
        <v>84</v>
      </c>
      <c r="B158" s="221" t="s">
        <v>369</v>
      </c>
      <c r="C158" s="266" t="s">
        <v>370</v>
      </c>
      <c r="D158" s="223" t="s">
        <v>145</v>
      </c>
      <c r="E158" s="229">
        <v>13.55</v>
      </c>
      <c r="F158" s="233">
        <f>H158+J158</f>
        <v>0</v>
      </c>
      <c r="G158" s="233">
        <f>ROUND(E158*F158,2)</f>
        <v>0</v>
      </c>
      <c r="H158" s="234"/>
      <c r="I158" s="233">
        <f>ROUND(E158*H158,2)</f>
        <v>0</v>
      </c>
      <c r="J158" s="234"/>
      <c r="K158" s="233">
        <f>ROUND(E158*J158,2)</f>
        <v>0</v>
      </c>
      <c r="L158" s="233">
        <v>12</v>
      </c>
      <c r="M158" s="233">
        <f>G158*(1+L158/100)</f>
        <v>0</v>
      </c>
      <c r="N158" s="223">
        <v>0</v>
      </c>
      <c r="O158" s="223">
        <f>ROUND(E158*N158,5)</f>
        <v>0</v>
      </c>
      <c r="P158" s="223">
        <v>2.2000000000000002</v>
      </c>
      <c r="Q158" s="223">
        <f>ROUND(E158*P158,5)</f>
        <v>29.81</v>
      </c>
      <c r="R158" s="223"/>
      <c r="S158" s="223"/>
      <c r="T158" s="224">
        <v>7.1950000000000003</v>
      </c>
      <c r="U158" s="223">
        <f>ROUND(E158*T158,2)</f>
        <v>97.49</v>
      </c>
      <c r="V158" s="213"/>
      <c r="W158" s="213"/>
      <c r="X158" s="213"/>
      <c r="Y158" s="213"/>
      <c r="Z158" s="213"/>
      <c r="AA158" s="213"/>
      <c r="AB158" s="213"/>
      <c r="AC158" s="213"/>
      <c r="AD158" s="213"/>
      <c r="AE158" s="213" t="s">
        <v>146</v>
      </c>
      <c r="AF158" s="213"/>
      <c r="AG158" s="213"/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14">
        <v>85</v>
      </c>
      <c r="B159" s="221" t="s">
        <v>371</v>
      </c>
      <c r="C159" s="266" t="s">
        <v>372</v>
      </c>
      <c r="D159" s="223" t="s">
        <v>155</v>
      </c>
      <c r="E159" s="229">
        <v>52.447499999999998</v>
      </c>
      <c r="F159" s="233">
        <f>H159+J159</f>
        <v>0</v>
      </c>
      <c r="G159" s="233">
        <f>ROUND(E159*F159,2)</f>
        <v>0</v>
      </c>
      <c r="H159" s="234"/>
      <c r="I159" s="233">
        <f>ROUND(E159*H159,2)</f>
        <v>0</v>
      </c>
      <c r="J159" s="234"/>
      <c r="K159" s="233">
        <f>ROUND(E159*J159,2)</f>
        <v>0</v>
      </c>
      <c r="L159" s="233">
        <v>12</v>
      </c>
      <c r="M159" s="233">
        <f>G159*(1+L159/100)</f>
        <v>0</v>
      </c>
      <c r="N159" s="223">
        <v>6.7000000000000002E-4</v>
      </c>
      <c r="O159" s="223">
        <f>ROUND(E159*N159,5)</f>
        <v>3.5139999999999998E-2</v>
      </c>
      <c r="P159" s="223">
        <v>0.184</v>
      </c>
      <c r="Q159" s="223">
        <f>ROUND(E159*P159,5)</f>
        <v>9.6503399999999999</v>
      </c>
      <c r="R159" s="223"/>
      <c r="S159" s="223"/>
      <c r="T159" s="224">
        <v>0.22700000000000001</v>
      </c>
      <c r="U159" s="223">
        <f>ROUND(E159*T159,2)</f>
        <v>11.91</v>
      </c>
      <c r="V159" s="213"/>
      <c r="W159" s="213"/>
      <c r="X159" s="213"/>
      <c r="Y159" s="213"/>
      <c r="Z159" s="213"/>
      <c r="AA159" s="213"/>
      <c r="AB159" s="213"/>
      <c r="AC159" s="213"/>
      <c r="AD159" s="213"/>
      <c r="AE159" s="213" t="s">
        <v>146</v>
      </c>
      <c r="AF159" s="213"/>
      <c r="AG159" s="213"/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14"/>
      <c r="B160" s="221"/>
      <c r="C160" s="268" t="s">
        <v>373</v>
      </c>
      <c r="D160" s="226"/>
      <c r="E160" s="231">
        <v>52.447499999999998</v>
      </c>
      <c r="F160" s="233"/>
      <c r="G160" s="233"/>
      <c r="H160" s="233"/>
      <c r="I160" s="233"/>
      <c r="J160" s="233"/>
      <c r="K160" s="233"/>
      <c r="L160" s="233"/>
      <c r="M160" s="233"/>
      <c r="N160" s="223"/>
      <c r="O160" s="223"/>
      <c r="P160" s="223"/>
      <c r="Q160" s="223"/>
      <c r="R160" s="223"/>
      <c r="S160" s="223"/>
      <c r="T160" s="224"/>
      <c r="U160" s="223"/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 t="s">
        <v>150</v>
      </c>
      <c r="AF160" s="213">
        <v>0</v>
      </c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14">
        <v>86</v>
      </c>
      <c r="B161" s="221" t="s">
        <v>374</v>
      </c>
      <c r="C161" s="266" t="s">
        <v>375</v>
      </c>
      <c r="D161" s="223" t="s">
        <v>155</v>
      </c>
      <c r="E161" s="229">
        <v>58.685000000000002</v>
      </c>
      <c r="F161" s="233">
        <f>H161+J161</f>
        <v>0</v>
      </c>
      <c r="G161" s="233">
        <f>ROUND(E161*F161,2)</f>
        <v>0</v>
      </c>
      <c r="H161" s="234"/>
      <c r="I161" s="233">
        <f>ROUND(E161*H161,2)</f>
        <v>0</v>
      </c>
      <c r="J161" s="234"/>
      <c r="K161" s="233">
        <f>ROUND(E161*J161,2)</f>
        <v>0</v>
      </c>
      <c r="L161" s="233">
        <v>12</v>
      </c>
      <c r="M161" s="233">
        <f>G161*(1+L161/100)</f>
        <v>0</v>
      </c>
      <c r="N161" s="223">
        <v>6.7000000000000002E-4</v>
      </c>
      <c r="O161" s="223">
        <f>ROUND(E161*N161,5)</f>
        <v>3.9320000000000001E-2</v>
      </c>
      <c r="P161" s="223">
        <v>0.31900000000000001</v>
      </c>
      <c r="Q161" s="223">
        <f>ROUND(E161*P161,5)</f>
        <v>18.72052</v>
      </c>
      <c r="R161" s="223"/>
      <c r="S161" s="223"/>
      <c r="T161" s="224">
        <v>0.317</v>
      </c>
      <c r="U161" s="223">
        <f>ROUND(E161*T161,2)</f>
        <v>18.600000000000001</v>
      </c>
      <c r="V161" s="213"/>
      <c r="W161" s="213"/>
      <c r="X161" s="213"/>
      <c r="Y161" s="213"/>
      <c r="Z161" s="213"/>
      <c r="AA161" s="213"/>
      <c r="AB161" s="213"/>
      <c r="AC161" s="213"/>
      <c r="AD161" s="213"/>
      <c r="AE161" s="213" t="s">
        <v>146</v>
      </c>
      <c r="AF161" s="213"/>
      <c r="AG161" s="213"/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14"/>
      <c r="B162" s="221"/>
      <c r="C162" s="268" t="s">
        <v>376</v>
      </c>
      <c r="D162" s="226"/>
      <c r="E162" s="231">
        <v>12.285</v>
      </c>
      <c r="F162" s="233"/>
      <c r="G162" s="233"/>
      <c r="H162" s="233"/>
      <c r="I162" s="233"/>
      <c r="J162" s="233"/>
      <c r="K162" s="233"/>
      <c r="L162" s="233"/>
      <c r="M162" s="233"/>
      <c r="N162" s="223"/>
      <c r="O162" s="223"/>
      <c r="P162" s="223"/>
      <c r="Q162" s="223"/>
      <c r="R162" s="223"/>
      <c r="S162" s="223"/>
      <c r="T162" s="224"/>
      <c r="U162" s="223"/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 t="s">
        <v>150</v>
      </c>
      <c r="AF162" s="213">
        <v>0</v>
      </c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14"/>
      <c r="B163" s="221"/>
      <c r="C163" s="268" t="s">
        <v>377</v>
      </c>
      <c r="D163" s="226"/>
      <c r="E163" s="231">
        <v>46.4</v>
      </c>
      <c r="F163" s="233"/>
      <c r="G163" s="233"/>
      <c r="H163" s="233"/>
      <c r="I163" s="233"/>
      <c r="J163" s="233"/>
      <c r="K163" s="233"/>
      <c r="L163" s="233"/>
      <c r="M163" s="233"/>
      <c r="N163" s="223"/>
      <c r="O163" s="223"/>
      <c r="P163" s="223"/>
      <c r="Q163" s="223"/>
      <c r="R163" s="223"/>
      <c r="S163" s="223"/>
      <c r="T163" s="224"/>
      <c r="U163" s="223"/>
      <c r="V163" s="213"/>
      <c r="W163" s="213"/>
      <c r="X163" s="213"/>
      <c r="Y163" s="213"/>
      <c r="Z163" s="213"/>
      <c r="AA163" s="213"/>
      <c r="AB163" s="213"/>
      <c r="AC163" s="213"/>
      <c r="AD163" s="213"/>
      <c r="AE163" s="213" t="s">
        <v>150</v>
      </c>
      <c r="AF163" s="213">
        <v>0</v>
      </c>
      <c r="AG163" s="213"/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14">
        <v>87</v>
      </c>
      <c r="B164" s="221" t="s">
        <v>378</v>
      </c>
      <c r="C164" s="266" t="s">
        <v>379</v>
      </c>
      <c r="D164" s="223" t="s">
        <v>145</v>
      </c>
      <c r="E164" s="229">
        <v>5.0999999999999996</v>
      </c>
      <c r="F164" s="233">
        <f>H164+J164</f>
        <v>0</v>
      </c>
      <c r="G164" s="233">
        <f>ROUND(E164*F164,2)</f>
        <v>0</v>
      </c>
      <c r="H164" s="234"/>
      <c r="I164" s="233">
        <f>ROUND(E164*H164,2)</f>
        <v>0</v>
      </c>
      <c r="J164" s="234"/>
      <c r="K164" s="233">
        <f>ROUND(E164*J164,2)</f>
        <v>0</v>
      </c>
      <c r="L164" s="233">
        <v>12</v>
      </c>
      <c r="M164" s="233">
        <f>G164*(1+L164/100)</f>
        <v>0</v>
      </c>
      <c r="N164" s="223">
        <v>0</v>
      </c>
      <c r="O164" s="223">
        <f>ROUND(E164*N164,5)</f>
        <v>0</v>
      </c>
      <c r="P164" s="223">
        <v>1.5940000000000001</v>
      </c>
      <c r="Q164" s="223">
        <f>ROUND(E164*P164,5)</f>
        <v>8.1294000000000004</v>
      </c>
      <c r="R164" s="223"/>
      <c r="S164" s="223"/>
      <c r="T164" s="224">
        <v>2.42</v>
      </c>
      <c r="U164" s="223">
        <f>ROUND(E164*T164,2)</f>
        <v>12.34</v>
      </c>
      <c r="V164" s="213"/>
      <c r="W164" s="213"/>
      <c r="X164" s="213"/>
      <c r="Y164" s="213"/>
      <c r="Z164" s="213"/>
      <c r="AA164" s="213"/>
      <c r="AB164" s="213"/>
      <c r="AC164" s="213"/>
      <c r="AD164" s="213"/>
      <c r="AE164" s="213" t="s">
        <v>146</v>
      </c>
      <c r="AF164" s="213"/>
      <c r="AG164" s="213"/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14">
        <v>88</v>
      </c>
      <c r="B165" s="221" t="s">
        <v>380</v>
      </c>
      <c r="C165" s="266" t="s">
        <v>381</v>
      </c>
      <c r="D165" s="223" t="s">
        <v>145</v>
      </c>
      <c r="E165" s="229">
        <v>8.0500000000000007</v>
      </c>
      <c r="F165" s="233">
        <f>H165+J165</f>
        <v>0</v>
      </c>
      <c r="G165" s="233">
        <f>ROUND(E165*F165,2)</f>
        <v>0</v>
      </c>
      <c r="H165" s="234"/>
      <c r="I165" s="233">
        <f>ROUND(E165*H165,2)</f>
        <v>0</v>
      </c>
      <c r="J165" s="234"/>
      <c r="K165" s="233">
        <f>ROUND(E165*J165,2)</f>
        <v>0</v>
      </c>
      <c r="L165" s="233">
        <v>12</v>
      </c>
      <c r="M165" s="233">
        <f>G165*(1+L165/100)</f>
        <v>0</v>
      </c>
      <c r="N165" s="223">
        <v>1.2800000000000001E-3</v>
      </c>
      <c r="O165" s="223">
        <f>ROUND(E165*N165,5)</f>
        <v>1.03E-2</v>
      </c>
      <c r="P165" s="223">
        <v>1.8</v>
      </c>
      <c r="Q165" s="223">
        <f>ROUND(E165*P165,5)</f>
        <v>14.49</v>
      </c>
      <c r="R165" s="223"/>
      <c r="S165" s="223"/>
      <c r="T165" s="224">
        <v>1.52</v>
      </c>
      <c r="U165" s="223">
        <f>ROUND(E165*T165,2)</f>
        <v>12.24</v>
      </c>
      <c r="V165" s="213"/>
      <c r="W165" s="213"/>
      <c r="X165" s="213"/>
      <c r="Y165" s="213"/>
      <c r="Z165" s="213"/>
      <c r="AA165" s="213"/>
      <c r="AB165" s="213"/>
      <c r="AC165" s="213"/>
      <c r="AD165" s="213"/>
      <c r="AE165" s="213" t="s">
        <v>146</v>
      </c>
      <c r="AF165" s="213"/>
      <c r="AG165" s="213"/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14"/>
      <c r="B166" s="221"/>
      <c r="C166" s="268" t="s">
        <v>382</v>
      </c>
      <c r="D166" s="226"/>
      <c r="E166" s="231">
        <v>5.05</v>
      </c>
      <c r="F166" s="233"/>
      <c r="G166" s="233"/>
      <c r="H166" s="233"/>
      <c r="I166" s="233"/>
      <c r="J166" s="233"/>
      <c r="K166" s="233"/>
      <c r="L166" s="233"/>
      <c r="M166" s="233"/>
      <c r="N166" s="223"/>
      <c r="O166" s="223"/>
      <c r="P166" s="223"/>
      <c r="Q166" s="223"/>
      <c r="R166" s="223"/>
      <c r="S166" s="223"/>
      <c r="T166" s="224"/>
      <c r="U166" s="223"/>
      <c r="V166" s="213"/>
      <c r="W166" s="213"/>
      <c r="X166" s="213"/>
      <c r="Y166" s="213"/>
      <c r="Z166" s="213"/>
      <c r="AA166" s="213"/>
      <c r="AB166" s="213"/>
      <c r="AC166" s="213"/>
      <c r="AD166" s="213"/>
      <c r="AE166" s="213" t="s">
        <v>150</v>
      </c>
      <c r="AF166" s="213">
        <v>0</v>
      </c>
      <c r="AG166" s="213"/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14"/>
      <c r="B167" s="221"/>
      <c r="C167" s="268" t="s">
        <v>383</v>
      </c>
      <c r="D167" s="226"/>
      <c r="E167" s="231">
        <v>3</v>
      </c>
      <c r="F167" s="233"/>
      <c r="G167" s="233"/>
      <c r="H167" s="233"/>
      <c r="I167" s="233"/>
      <c r="J167" s="233"/>
      <c r="K167" s="233"/>
      <c r="L167" s="233"/>
      <c r="M167" s="233"/>
      <c r="N167" s="223"/>
      <c r="O167" s="223"/>
      <c r="P167" s="223"/>
      <c r="Q167" s="223"/>
      <c r="R167" s="223"/>
      <c r="S167" s="223"/>
      <c r="T167" s="224"/>
      <c r="U167" s="223"/>
      <c r="V167" s="213"/>
      <c r="W167" s="213"/>
      <c r="X167" s="213"/>
      <c r="Y167" s="213"/>
      <c r="Z167" s="213"/>
      <c r="AA167" s="213"/>
      <c r="AB167" s="213"/>
      <c r="AC167" s="213"/>
      <c r="AD167" s="213"/>
      <c r="AE167" s="213" t="s">
        <v>150</v>
      </c>
      <c r="AF167" s="213">
        <v>0</v>
      </c>
      <c r="AG167" s="213"/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ht="22.5" outlineLevel="1" x14ac:dyDescent="0.2">
      <c r="A168" s="214">
        <v>89</v>
      </c>
      <c r="B168" s="221" t="s">
        <v>384</v>
      </c>
      <c r="C168" s="266" t="s">
        <v>385</v>
      </c>
      <c r="D168" s="223" t="s">
        <v>204</v>
      </c>
      <c r="E168" s="229">
        <v>29</v>
      </c>
      <c r="F168" s="233">
        <f>H168+J168</f>
        <v>0</v>
      </c>
      <c r="G168" s="233">
        <f>ROUND(E168*F168,2)</f>
        <v>0</v>
      </c>
      <c r="H168" s="234"/>
      <c r="I168" s="233">
        <f>ROUND(E168*H168,2)</f>
        <v>0</v>
      </c>
      <c r="J168" s="234"/>
      <c r="K168" s="233">
        <f>ROUND(E168*J168,2)</f>
        <v>0</v>
      </c>
      <c r="L168" s="233">
        <v>12</v>
      </c>
      <c r="M168" s="233">
        <f>G168*(1+L168/100)</f>
        <v>0</v>
      </c>
      <c r="N168" s="223">
        <v>0</v>
      </c>
      <c r="O168" s="223">
        <f>ROUND(E168*N168,5)</f>
        <v>0</v>
      </c>
      <c r="P168" s="223">
        <v>0</v>
      </c>
      <c r="Q168" s="223">
        <f>ROUND(E168*P168,5)</f>
        <v>0</v>
      </c>
      <c r="R168" s="223"/>
      <c r="S168" s="223"/>
      <c r="T168" s="224">
        <v>0.05</v>
      </c>
      <c r="U168" s="223">
        <f>ROUND(E168*T168,2)</f>
        <v>1.45</v>
      </c>
      <c r="V168" s="213"/>
      <c r="W168" s="213"/>
      <c r="X168" s="213"/>
      <c r="Y168" s="213"/>
      <c r="Z168" s="213"/>
      <c r="AA168" s="213"/>
      <c r="AB168" s="213"/>
      <c r="AC168" s="213"/>
      <c r="AD168" s="213"/>
      <c r="AE168" s="213" t="s">
        <v>146</v>
      </c>
      <c r="AF168" s="213"/>
      <c r="AG168" s="213"/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ht="22.5" outlineLevel="1" x14ac:dyDescent="0.2">
      <c r="A169" s="214">
        <v>90</v>
      </c>
      <c r="B169" s="221" t="s">
        <v>386</v>
      </c>
      <c r="C169" s="266" t="s">
        <v>387</v>
      </c>
      <c r="D169" s="223" t="s">
        <v>204</v>
      </c>
      <c r="E169" s="229">
        <v>36</v>
      </c>
      <c r="F169" s="233">
        <f>H169+J169</f>
        <v>0</v>
      </c>
      <c r="G169" s="233">
        <f>ROUND(E169*F169,2)</f>
        <v>0</v>
      </c>
      <c r="H169" s="234"/>
      <c r="I169" s="233">
        <f>ROUND(E169*H169,2)</f>
        <v>0</v>
      </c>
      <c r="J169" s="234"/>
      <c r="K169" s="233">
        <f>ROUND(E169*J169,2)</f>
        <v>0</v>
      </c>
      <c r="L169" s="233">
        <v>12</v>
      </c>
      <c r="M169" s="233">
        <f>G169*(1+L169/100)</f>
        <v>0</v>
      </c>
      <c r="N169" s="223">
        <v>0</v>
      </c>
      <c r="O169" s="223">
        <f>ROUND(E169*N169,5)</f>
        <v>0</v>
      </c>
      <c r="P169" s="223">
        <v>0</v>
      </c>
      <c r="Q169" s="223">
        <f>ROUND(E169*P169,5)</f>
        <v>0</v>
      </c>
      <c r="R169" s="223"/>
      <c r="S169" s="223"/>
      <c r="T169" s="224">
        <v>0.03</v>
      </c>
      <c r="U169" s="223">
        <f>ROUND(E169*T169,2)</f>
        <v>1.08</v>
      </c>
      <c r="V169" s="213"/>
      <c r="W169" s="213"/>
      <c r="X169" s="213"/>
      <c r="Y169" s="213"/>
      <c r="Z169" s="213"/>
      <c r="AA169" s="213"/>
      <c r="AB169" s="213"/>
      <c r="AC169" s="213"/>
      <c r="AD169" s="213"/>
      <c r="AE169" s="213" t="s">
        <v>146</v>
      </c>
      <c r="AF169" s="213"/>
      <c r="AG169" s="213"/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14">
        <v>91</v>
      </c>
      <c r="B170" s="221" t="s">
        <v>388</v>
      </c>
      <c r="C170" s="266" t="s">
        <v>389</v>
      </c>
      <c r="D170" s="223" t="s">
        <v>155</v>
      </c>
      <c r="E170" s="229">
        <v>29.8</v>
      </c>
      <c r="F170" s="233">
        <f>H170+J170</f>
        <v>0</v>
      </c>
      <c r="G170" s="233">
        <f>ROUND(E170*F170,2)</f>
        <v>0</v>
      </c>
      <c r="H170" s="234"/>
      <c r="I170" s="233">
        <f>ROUND(E170*H170,2)</f>
        <v>0</v>
      </c>
      <c r="J170" s="234"/>
      <c r="K170" s="233">
        <f>ROUND(E170*J170,2)</f>
        <v>0</v>
      </c>
      <c r="L170" s="233">
        <v>12</v>
      </c>
      <c r="M170" s="233">
        <f>G170*(1+L170/100)</f>
        <v>0</v>
      </c>
      <c r="N170" s="223">
        <v>1E-3</v>
      </c>
      <c r="O170" s="223">
        <f>ROUND(E170*N170,5)</f>
        <v>2.98E-2</v>
      </c>
      <c r="P170" s="223">
        <v>6.2E-2</v>
      </c>
      <c r="Q170" s="223">
        <f>ROUND(E170*P170,5)</f>
        <v>1.8475999999999999</v>
      </c>
      <c r="R170" s="223"/>
      <c r="S170" s="223"/>
      <c r="T170" s="224">
        <v>0.61199999999999999</v>
      </c>
      <c r="U170" s="223">
        <f>ROUND(E170*T170,2)</f>
        <v>18.239999999999998</v>
      </c>
      <c r="V170" s="213"/>
      <c r="W170" s="213"/>
      <c r="X170" s="213"/>
      <c r="Y170" s="213"/>
      <c r="Z170" s="213"/>
      <c r="AA170" s="213"/>
      <c r="AB170" s="213"/>
      <c r="AC170" s="213"/>
      <c r="AD170" s="213"/>
      <c r="AE170" s="213" t="s">
        <v>146</v>
      </c>
      <c r="AF170" s="213"/>
      <c r="AG170" s="213"/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14"/>
      <c r="B171" s="221"/>
      <c r="C171" s="268" t="s">
        <v>390</v>
      </c>
      <c r="D171" s="226"/>
      <c r="E171" s="231">
        <v>29.8</v>
      </c>
      <c r="F171" s="233"/>
      <c r="G171" s="233"/>
      <c r="H171" s="233"/>
      <c r="I171" s="233"/>
      <c r="J171" s="233"/>
      <c r="K171" s="233"/>
      <c r="L171" s="233"/>
      <c r="M171" s="233"/>
      <c r="N171" s="223"/>
      <c r="O171" s="223"/>
      <c r="P171" s="223"/>
      <c r="Q171" s="223"/>
      <c r="R171" s="223"/>
      <c r="S171" s="223"/>
      <c r="T171" s="224"/>
      <c r="U171" s="223"/>
      <c r="V171" s="213"/>
      <c r="W171" s="213"/>
      <c r="X171" s="213"/>
      <c r="Y171" s="213"/>
      <c r="Z171" s="213"/>
      <c r="AA171" s="213"/>
      <c r="AB171" s="213"/>
      <c r="AC171" s="213"/>
      <c r="AD171" s="213"/>
      <c r="AE171" s="213" t="s">
        <v>150</v>
      </c>
      <c r="AF171" s="213">
        <v>0</v>
      </c>
      <c r="AG171" s="213"/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14">
        <v>92</v>
      </c>
      <c r="B172" s="221" t="s">
        <v>391</v>
      </c>
      <c r="C172" s="266" t="s">
        <v>392</v>
      </c>
      <c r="D172" s="223" t="s">
        <v>155</v>
      </c>
      <c r="E172" s="229">
        <v>31.4</v>
      </c>
      <c r="F172" s="233">
        <f>H172+J172</f>
        <v>0</v>
      </c>
      <c r="G172" s="233">
        <f>ROUND(E172*F172,2)</f>
        <v>0</v>
      </c>
      <c r="H172" s="234"/>
      <c r="I172" s="233">
        <f>ROUND(E172*H172,2)</f>
        <v>0</v>
      </c>
      <c r="J172" s="234"/>
      <c r="K172" s="233">
        <f>ROUND(E172*J172,2)</f>
        <v>0</v>
      </c>
      <c r="L172" s="233">
        <v>12</v>
      </c>
      <c r="M172" s="233">
        <f>G172*(1+L172/100)</f>
        <v>0</v>
      </c>
      <c r="N172" s="223">
        <v>1.17E-3</v>
      </c>
      <c r="O172" s="223">
        <f>ROUND(E172*N172,5)</f>
        <v>3.6740000000000002E-2</v>
      </c>
      <c r="P172" s="223">
        <v>7.5999999999999998E-2</v>
      </c>
      <c r="Q172" s="223">
        <f>ROUND(E172*P172,5)</f>
        <v>2.3864000000000001</v>
      </c>
      <c r="R172" s="223"/>
      <c r="S172" s="223"/>
      <c r="T172" s="224">
        <v>0.93899999999999995</v>
      </c>
      <c r="U172" s="223">
        <f>ROUND(E172*T172,2)</f>
        <v>29.48</v>
      </c>
      <c r="V172" s="213"/>
      <c r="W172" s="213"/>
      <c r="X172" s="213"/>
      <c r="Y172" s="213"/>
      <c r="Z172" s="213"/>
      <c r="AA172" s="213"/>
      <c r="AB172" s="213"/>
      <c r="AC172" s="213"/>
      <c r="AD172" s="213"/>
      <c r="AE172" s="213" t="s">
        <v>146</v>
      </c>
      <c r="AF172" s="213"/>
      <c r="AG172" s="213"/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14"/>
      <c r="B173" s="221"/>
      <c r="C173" s="268" t="s">
        <v>393</v>
      </c>
      <c r="D173" s="226"/>
      <c r="E173" s="231">
        <v>31.4</v>
      </c>
      <c r="F173" s="233"/>
      <c r="G173" s="233"/>
      <c r="H173" s="233"/>
      <c r="I173" s="233"/>
      <c r="J173" s="233"/>
      <c r="K173" s="233"/>
      <c r="L173" s="233"/>
      <c r="M173" s="233"/>
      <c r="N173" s="223"/>
      <c r="O173" s="223"/>
      <c r="P173" s="223"/>
      <c r="Q173" s="223"/>
      <c r="R173" s="223"/>
      <c r="S173" s="223"/>
      <c r="T173" s="224"/>
      <c r="U173" s="223"/>
      <c r="V173" s="213"/>
      <c r="W173" s="213"/>
      <c r="X173" s="213"/>
      <c r="Y173" s="213"/>
      <c r="Z173" s="213"/>
      <c r="AA173" s="213"/>
      <c r="AB173" s="213"/>
      <c r="AC173" s="213"/>
      <c r="AD173" s="213"/>
      <c r="AE173" s="213" t="s">
        <v>150</v>
      </c>
      <c r="AF173" s="213">
        <v>0</v>
      </c>
      <c r="AG173" s="213"/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14">
        <v>93</v>
      </c>
      <c r="B174" s="221" t="s">
        <v>394</v>
      </c>
      <c r="C174" s="266" t="s">
        <v>395</v>
      </c>
      <c r="D174" s="223" t="s">
        <v>155</v>
      </c>
      <c r="E174" s="229">
        <v>4.2</v>
      </c>
      <c r="F174" s="233">
        <f>H174+J174</f>
        <v>0</v>
      </c>
      <c r="G174" s="233">
        <f>ROUND(E174*F174,2)</f>
        <v>0</v>
      </c>
      <c r="H174" s="234"/>
      <c r="I174" s="233">
        <f>ROUND(E174*H174,2)</f>
        <v>0</v>
      </c>
      <c r="J174" s="234"/>
      <c r="K174" s="233">
        <f>ROUND(E174*J174,2)</f>
        <v>0</v>
      </c>
      <c r="L174" s="233">
        <v>12</v>
      </c>
      <c r="M174" s="233">
        <f>G174*(1+L174/100)</f>
        <v>0</v>
      </c>
      <c r="N174" s="223">
        <v>1.17E-3</v>
      </c>
      <c r="O174" s="223">
        <f>ROUND(E174*N174,5)</f>
        <v>4.9100000000000003E-3</v>
      </c>
      <c r="P174" s="223">
        <v>8.7999999999999995E-2</v>
      </c>
      <c r="Q174" s="223">
        <f>ROUND(E174*P174,5)</f>
        <v>0.36959999999999998</v>
      </c>
      <c r="R174" s="223"/>
      <c r="S174" s="223"/>
      <c r="T174" s="224">
        <v>0.55600000000000005</v>
      </c>
      <c r="U174" s="223">
        <f>ROUND(E174*T174,2)</f>
        <v>2.34</v>
      </c>
      <c r="V174" s="213"/>
      <c r="W174" s="213"/>
      <c r="X174" s="213"/>
      <c r="Y174" s="213"/>
      <c r="Z174" s="213"/>
      <c r="AA174" s="213"/>
      <c r="AB174" s="213"/>
      <c r="AC174" s="213"/>
      <c r="AD174" s="213"/>
      <c r="AE174" s="213" t="s">
        <v>146</v>
      </c>
      <c r="AF174" s="213"/>
      <c r="AG174" s="213"/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14">
        <v>94</v>
      </c>
      <c r="B175" s="221" t="s">
        <v>396</v>
      </c>
      <c r="C175" s="266" t="s">
        <v>397</v>
      </c>
      <c r="D175" s="223" t="s">
        <v>155</v>
      </c>
      <c r="E175" s="229">
        <v>3.36</v>
      </c>
      <c r="F175" s="233">
        <f>H175+J175</f>
        <v>0</v>
      </c>
      <c r="G175" s="233">
        <f>ROUND(E175*F175,2)</f>
        <v>0</v>
      </c>
      <c r="H175" s="234"/>
      <c r="I175" s="233">
        <f>ROUND(E175*H175,2)</f>
        <v>0</v>
      </c>
      <c r="J175" s="234"/>
      <c r="K175" s="233">
        <f>ROUND(E175*J175,2)</f>
        <v>0</v>
      </c>
      <c r="L175" s="233">
        <v>12</v>
      </c>
      <c r="M175" s="233">
        <f>G175*(1+L175/100)</f>
        <v>0</v>
      </c>
      <c r="N175" s="223">
        <v>1E-3</v>
      </c>
      <c r="O175" s="223">
        <f>ROUND(E175*N175,5)</f>
        <v>3.3600000000000001E-3</v>
      </c>
      <c r="P175" s="223">
        <v>4.1200000000000001E-2</v>
      </c>
      <c r="Q175" s="223">
        <f>ROUND(E175*P175,5)</f>
        <v>0.13843</v>
      </c>
      <c r="R175" s="223"/>
      <c r="S175" s="223"/>
      <c r="T175" s="224">
        <v>0.498</v>
      </c>
      <c r="U175" s="223">
        <f>ROUND(E175*T175,2)</f>
        <v>1.67</v>
      </c>
      <c r="V175" s="213"/>
      <c r="W175" s="213"/>
      <c r="X175" s="213"/>
      <c r="Y175" s="213"/>
      <c r="Z175" s="213"/>
      <c r="AA175" s="213"/>
      <c r="AB175" s="213"/>
      <c r="AC175" s="213"/>
      <c r="AD175" s="213"/>
      <c r="AE175" s="213" t="s">
        <v>146</v>
      </c>
      <c r="AF175" s="213"/>
      <c r="AG175" s="213"/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ht="22.5" outlineLevel="1" x14ac:dyDescent="0.2">
      <c r="A176" s="214">
        <v>95</v>
      </c>
      <c r="B176" s="221" t="s">
        <v>398</v>
      </c>
      <c r="C176" s="266" t="s">
        <v>399</v>
      </c>
      <c r="D176" s="223" t="s">
        <v>155</v>
      </c>
      <c r="E176" s="229">
        <v>60.87</v>
      </c>
      <c r="F176" s="233">
        <f>H176+J176</f>
        <v>0</v>
      </c>
      <c r="G176" s="233">
        <f>ROUND(E176*F176,2)</f>
        <v>0</v>
      </c>
      <c r="H176" s="234"/>
      <c r="I176" s="233">
        <f>ROUND(E176*H176,2)</f>
        <v>0</v>
      </c>
      <c r="J176" s="234"/>
      <c r="K176" s="233">
        <f>ROUND(E176*J176,2)</f>
        <v>0</v>
      </c>
      <c r="L176" s="233">
        <v>12</v>
      </c>
      <c r="M176" s="233">
        <f>G176*(1+L176/100)</f>
        <v>0</v>
      </c>
      <c r="N176" s="223">
        <v>0</v>
      </c>
      <c r="O176" s="223">
        <f>ROUND(E176*N176,5)</f>
        <v>0</v>
      </c>
      <c r="P176" s="223">
        <v>0.02</v>
      </c>
      <c r="Q176" s="223">
        <f>ROUND(E176*P176,5)</f>
        <v>1.2174</v>
      </c>
      <c r="R176" s="223"/>
      <c r="S176" s="223"/>
      <c r="T176" s="224">
        <v>0.23</v>
      </c>
      <c r="U176" s="223">
        <f>ROUND(E176*T176,2)</f>
        <v>14</v>
      </c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 t="s">
        <v>146</v>
      </c>
      <c r="AF176" s="213"/>
      <c r="AG176" s="213"/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14"/>
      <c r="B177" s="221"/>
      <c r="C177" s="268" t="s">
        <v>400</v>
      </c>
      <c r="D177" s="226"/>
      <c r="E177" s="231">
        <v>40.1</v>
      </c>
      <c r="F177" s="233"/>
      <c r="G177" s="233"/>
      <c r="H177" s="233"/>
      <c r="I177" s="233"/>
      <c r="J177" s="233"/>
      <c r="K177" s="233"/>
      <c r="L177" s="233"/>
      <c r="M177" s="233"/>
      <c r="N177" s="223"/>
      <c r="O177" s="223"/>
      <c r="P177" s="223"/>
      <c r="Q177" s="223"/>
      <c r="R177" s="223"/>
      <c r="S177" s="223"/>
      <c r="T177" s="224"/>
      <c r="U177" s="223"/>
      <c r="V177" s="213"/>
      <c r="W177" s="213"/>
      <c r="X177" s="213"/>
      <c r="Y177" s="213"/>
      <c r="Z177" s="213"/>
      <c r="AA177" s="213"/>
      <c r="AB177" s="213"/>
      <c r="AC177" s="213"/>
      <c r="AD177" s="213"/>
      <c r="AE177" s="213" t="s">
        <v>150</v>
      </c>
      <c r="AF177" s="213">
        <v>0</v>
      </c>
      <c r="AG177" s="213"/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14"/>
      <c r="B178" s="221"/>
      <c r="C178" s="268" t="s">
        <v>401</v>
      </c>
      <c r="D178" s="226"/>
      <c r="E178" s="231">
        <v>20.77</v>
      </c>
      <c r="F178" s="233"/>
      <c r="G178" s="233"/>
      <c r="H178" s="233"/>
      <c r="I178" s="233"/>
      <c r="J178" s="233"/>
      <c r="K178" s="233"/>
      <c r="L178" s="233"/>
      <c r="M178" s="233"/>
      <c r="N178" s="223"/>
      <c r="O178" s="223"/>
      <c r="P178" s="223"/>
      <c r="Q178" s="223"/>
      <c r="R178" s="223"/>
      <c r="S178" s="223"/>
      <c r="T178" s="224"/>
      <c r="U178" s="223"/>
      <c r="V178" s="213"/>
      <c r="W178" s="213"/>
      <c r="X178" s="213"/>
      <c r="Y178" s="213"/>
      <c r="Z178" s="213"/>
      <c r="AA178" s="213"/>
      <c r="AB178" s="213"/>
      <c r="AC178" s="213"/>
      <c r="AD178" s="213"/>
      <c r="AE178" s="213" t="s">
        <v>150</v>
      </c>
      <c r="AF178" s="213">
        <v>0</v>
      </c>
      <c r="AG178" s="213"/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14">
        <v>96</v>
      </c>
      <c r="B179" s="221" t="s">
        <v>402</v>
      </c>
      <c r="C179" s="266" t="s">
        <v>403</v>
      </c>
      <c r="D179" s="223" t="s">
        <v>145</v>
      </c>
      <c r="E179" s="229">
        <v>5.4</v>
      </c>
      <c r="F179" s="233">
        <f>H179+J179</f>
        <v>0</v>
      </c>
      <c r="G179" s="233">
        <f>ROUND(E179*F179,2)</f>
        <v>0</v>
      </c>
      <c r="H179" s="234"/>
      <c r="I179" s="233">
        <f>ROUND(E179*H179,2)</f>
        <v>0</v>
      </c>
      <c r="J179" s="234"/>
      <c r="K179" s="233">
        <f>ROUND(E179*J179,2)</f>
        <v>0</v>
      </c>
      <c r="L179" s="233">
        <v>12</v>
      </c>
      <c r="M179" s="233">
        <f>G179*(1+L179/100)</f>
        <v>0</v>
      </c>
      <c r="N179" s="223">
        <v>0</v>
      </c>
      <c r="O179" s="223">
        <f>ROUND(E179*N179,5)</f>
        <v>0</v>
      </c>
      <c r="P179" s="223">
        <v>1.4</v>
      </c>
      <c r="Q179" s="223">
        <f>ROUND(E179*P179,5)</f>
        <v>7.56</v>
      </c>
      <c r="R179" s="223"/>
      <c r="S179" s="223"/>
      <c r="T179" s="224">
        <v>1.2569999999999999</v>
      </c>
      <c r="U179" s="223">
        <f>ROUND(E179*T179,2)</f>
        <v>6.79</v>
      </c>
      <c r="V179" s="213"/>
      <c r="W179" s="213"/>
      <c r="X179" s="213"/>
      <c r="Y179" s="213"/>
      <c r="Z179" s="213"/>
      <c r="AA179" s="213"/>
      <c r="AB179" s="213"/>
      <c r="AC179" s="213"/>
      <c r="AD179" s="213"/>
      <c r="AE179" s="213" t="s">
        <v>146</v>
      </c>
      <c r="AF179" s="213"/>
      <c r="AG179" s="213"/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14">
        <v>97</v>
      </c>
      <c r="B180" s="221" t="s">
        <v>404</v>
      </c>
      <c r="C180" s="266" t="s">
        <v>405</v>
      </c>
      <c r="D180" s="223" t="s">
        <v>145</v>
      </c>
      <c r="E180" s="229">
        <v>19.8</v>
      </c>
      <c r="F180" s="233">
        <f>H180+J180</f>
        <v>0</v>
      </c>
      <c r="G180" s="233">
        <f>ROUND(E180*F180,2)</f>
        <v>0</v>
      </c>
      <c r="H180" s="234"/>
      <c r="I180" s="233">
        <f>ROUND(E180*H180,2)</f>
        <v>0</v>
      </c>
      <c r="J180" s="234"/>
      <c r="K180" s="233">
        <f>ROUND(E180*J180,2)</f>
        <v>0</v>
      </c>
      <c r="L180" s="233">
        <v>12</v>
      </c>
      <c r="M180" s="233">
        <f>G180*(1+L180/100)</f>
        <v>0</v>
      </c>
      <c r="N180" s="223">
        <v>0</v>
      </c>
      <c r="O180" s="223">
        <f>ROUND(E180*N180,5)</f>
        <v>0</v>
      </c>
      <c r="P180" s="223">
        <v>1.4</v>
      </c>
      <c r="Q180" s="223">
        <f>ROUND(E180*P180,5)</f>
        <v>27.72</v>
      </c>
      <c r="R180" s="223"/>
      <c r="S180" s="223"/>
      <c r="T180" s="224">
        <v>1.0509999999999999</v>
      </c>
      <c r="U180" s="223">
        <f>ROUND(E180*T180,2)</f>
        <v>20.81</v>
      </c>
      <c r="V180" s="213"/>
      <c r="W180" s="213"/>
      <c r="X180" s="213"/>
      <c r="Y180" s="213"/>
      <c r="Z180" s="213"/>
      <c r="AA180" s="213"/>
      <c r="AB180" s="213"/>
      <c r="AC180" s="213"/>
      <c r="AD180" s="213"/>
      <c r="AE180" s="213" t="s">
        <v>146</v>
      </c>
      <c r="AF180" s="213"/>
      <c r="AG180" s="213"/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x14ac:dyDescent="0.2">
      <c r="A181" s="215" t="s">
        <v>141</v>
      </c>
      <c r="B181" s="222" t="s">
        <v>86</v>
      </c>
      <c r="C181" s="269" t="s">
        <v>87</v>
      </c>
      <c r="D181" s="227"/>
      <c r="E181" s="232"/>
      <c r="F181" s="237"/>
      <c r="G181" s="237">
        <f>SUMIF(AE182:AE213,"&lt;&gt;NOR",G182:G213)</f>
        <v>0</v>
      </c>
      <c r="H181" s="237"/>
      <c r="I181" s="237">
        <f>SUM(I182:I213)</f>
        <v>0</v>
      </c>
      <c r="J181" s="237"/>
      <c r="K181" s="237">
        <f>SUM(K182:K213)</f>
        <v>0</v>
      </c>
      <c r="L181" s="237"/>
      <c r="M181" s="237">
        <f>SUM(M182:M213)</f>
        <v>0</v>
      </c>
      <c r="N181" s="227"/>
      <c r="O181" s="227">
        <f>SUM(O182:O213)</f>
        <v>8.8090000000000002E-2</v>
      </c>
      <c r="P181" s="227"/>
      <c r="Q181" s="227">
        <f>SUM(Q182:Q213)</f>
        <v>51.379460000000002</v>
      </c>
      <c r="R181" s="227"/>
      <c r="S181" s="227"/>
      <c r="T181" s="228"/>
      <c r="U181" s="227">
        <f>SUM(U182:U213)</f>
        <v>881.24</v>
      </c>
      <c r="AE181" t="s">
        <v>142</v>
      </c>
    </row>
    <row r="182" spans="1:60" outlineLevel="1" x14ac:dyDescent="0.2">
      <c r="A182" s="214">
        <v>98</v>
      </c>
      <c r="B182" s="221" t="s">
        <v>406</v>
      </c>
      <c r="C182" s="266" t="s">
        <v>407</v>
      </c>
      <c r="D182" s="223" t="s">
        <v>155</v>
      </c>
      <c r="E182" s="229">
        <v>705.5</v>
      </c>
      <c r="F182" s="233">
        <f>H182+J182</f>
        <v>0</v>
      </c>
      <c r="G182" s="233">
        <f>ROUND(E182*F182,2)</f>
        <v>0</v>
      </c>
      <c r="H182" s="234"/>
      <c r="I182" s="233">
        <f>ROUND(E182*H182,2)</f>
        <v>0</v>
      </c>
      <c r="J182" s="234"/>
      <c r="K182" s="233">
        <f>ROUND(E182*J182,2)</f>
        <v>0</v>
      </c>
      <c r="L182" s="233">
        <v>12</v>
      </c>
      <c r="M182" s="233">
        <f>G182*(1+L182/100)</f>
        <v>0</v>
      </c>
      <c r="N182" s="223">
        <v>0</v>
      </c>
      <c r="O182" s="223">
        <f>ROUND(E182*N182,5)</f>
        <v>0</v>
      </c>
      <c r="P182" s="223">
        <v>4.5999999999999999E-2</v>
      </c>
      <c r="Q182" s="223">
        <f>ROUND(E182*P182,5)</f>
        <v>32.453000000000003</v>
      </c>
      <c r="R182" s="223"/>
      <c r="S182" s="223"/>
      <c r="T182" s="224">
        <v>0.26</v>
      </c>
      <c r="U182" s="223">
        <f>ROUND(E182*T182,2)</f>
        <v>183.43</v>
      </c>
      <c r="V182" s="213"/>
      <c r="W182" s="213"/>
      <c r="X182" s="213"/>
      <c r="Y182" s="213"/>
      <c r="Z182" s="213"/>
      <c r="AA182" s="213"/>
      <c r="AB182" s="213"/>
      <c r="AC182" s="213"/>
      <c r="AD182" s="213"/>
      <c r="AE182" s="213" t="s">
        <v>146</v>
      </c>
      <c r="AF182" s="213"/>
      <c r="AG182" s="213"/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14"/>
      <c r="B183" s="221"/>
      <c r="C183" s="268" t="s">
        <v>408</v>
      </c>
      <c r="D183" s="226"/>
      <c r="E183" s="231">
        <v>434.75</v>
      </c>
      <c r="F183" s="233"/>
      <c r="G183" s="233"/>
      <c r="H183" s="233"/>
      <c r="I183" s="233"/>
      <c r="J183" s="233"/>
      <c r="K183" s="233"/>
      <c r="L183" s="233"/>
      <c r="M183" s="233"/>
      <c r="N183" s="223"/>
      <c r="O183" s="223"/>
      <c r="P183" s="223"/>
      <c r="Q183" s="223"/>
      <c r="R183" s="223"/>
      <c r="S183" s="223"/>
      <c r="T183" s="224"/>
      <c r="U183" s="223"/>
      <c r="V183" s="213"/>
      <c r="W183" s="213"/>
      <c r="X183" s="213"/>
      <c r="Y183" s="213"/>
      <c r="Z183" s="213"/>
      <c r="AA183" s="213"/>
      <c r="AB183" s="213"/>
      <c r="AC183" s="213"/>
      <c r="AD183" s="213"/>
      <c r="AE183" s="213" t="s">
        <v>150</v>
      </c>
      <c r="AF183" s="213">
        <v>0</v>
      </c>
      <c r="AG183" s="213"/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14"/>
      <c r="B184" s="221"/>
      <c r="C184" s="268" t="s">
        <v>409</v>
      </c>
      <c r="D184" s="226"/>
      <c r="E184" s="231">
        <v>270.75</v>
      </c>
      <c r="F184" s="233"/>
      <c r="G184" s="233"/>
      <c r="H184" s="233"/>
      <c r="I184" s="233"/>
      <c r="J184" s="233"/>
      <c r="K184" s="233"/>
      <c r="L184" s="233"/>
      <c r="M184" s="233"/>
      <c r="N184" s="223"/>
      <c r="O184" s="223"/>
      <c r="P184" s="223"/>
      <c r="Q184" s="223"/>
      <c r="R184" s="223"/>
      <c r="S184" s="223"/>
      <c r="T184" s="224"/>
      <c r="U184" s="223"/>
      <c r="V184" s="213"/>
      <c r="W184" s="213"/>
      <c r="X184" s="213"/>
      <c r="Y184" s="213"/>
      <c r="Z184" s="213"/>
      <c r="AA184" s="213"/>
      <c r="AB184" s="213"/>
      <c r="AC184" s="213"/>
      <c r="AD184" s="213"/>
      <c r="AE184" s="213" t="s">
        <v>150</v>
      </c>
      <c r="AF184" s="213">
        <v>0</v>
      </c>
      <c r="AG184" s="213"/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14">
        <v>99</v>
      </c>
      <c r="B185" s="221" t="s">
        <v>410</v>
      </c>
      <c r="C185" s="266" t="s">
        <v>411</v>
      </c>
      <c r="D185" s="223" t="s">
        <v>155</v>
      </c>
      <c r="E185" s="229">
        <v>29.9</v>
      </c>
      <c r="F185" s="233">
        <f>H185+J185</f>
        <v>0</v>
      </c>
      <c r="G185" s="233">
        <f>ROUND(E185*F185,2)</f>
        <v>0</v>
      </c>
      <c r="H185" s="234"/>
      <c r="I185" s="233">
        <f>ROUND(E185*H185,2)</f>
        <v>0</v>
      </c>
      <c r="J185" s="234"/>
      <c r="K185" s="233">
        <f>ROUND(E185*J185,2)</f>
        <v>0</v>
      </c>
      <c r="L185" s="233">
        <v>12</v>
      </c>
      <c r="M185" s="233">
        <f>G185*(1+L185/100)</f>
        <v>0</v>
      </c>
      <c r="N185" s="223">
        <v>0</v>
      </c>
      <c r="O185" s="223">
        <f>ROUND(E185*N185,5)</f>
        <v>0</v>
      </c>
      <c r="P185" s="223">
        <v>6.8000000000000005E-2</v>
      </c>
      <c r="Q185" s="223">
        <f>ROUND(E185*P185,5)</f>
        <v>2.0331999999999999</v>
      </c>
      <c r="R185" s="223"/>
      <c r="S185" s="223"/>
      <c r="T185" s="224">
        <v>0.3</v>
      </c>
      <c r="U185" s="223">
        <f>ROUND(E185*T185,2)</f>
        <v>8.9700000000000006</v>
      </c>
      <c r="V185" s="213"/>
      <c r="W185" s="213"/>
      <c r="X185" s="213"/>
      <c r="Y185" s="213"/>
      <c r="Z185" s="213"/>
      <c r="AA185" s="213"/>
      <c r="AB185" s="213"/>
      <c r="AC185" s="213"/>
      <c r="AD185" s="213"/>
      <c r="AE185" s="213" t="s">
        <v>146</v>
      </c>
      <c r="AF185" s="213"/>
      <c r="AG185" s="213"/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14"/>
      <c r="B186" s="221"/>
      <c r="C186" s="268" t="s">
        <v>412</v>
      </c>
      <c r="D186" s="226"/>
      <c r="E186" s="231">
        <v>21.2</v>
      </c>
      <c r="F186" s="233"/>
      <c r="G186" s="233"/>
      <c r="H186" s="233"/>
      <c r="I186" s="233"/>
      <c r="J186" s="233"/>
      <c r="K186" s="233"/>
      <c r="L186" s="233"/>
      <c r="M186" s="233"/>
      <c r="N186" s="223"/>
      <c r="O186" s="223"/>
      <c r="P186" s="223"/>
      <c r="Q186" s="223"/>
      <c r="R186" s="223"/>
      <c r="S186" s="223"/>
      <c r="T186" s="224"/>
      <c r="U186" s="223"/>
      <c r="V186" s="213"/>
      <c r="W186" s="213"/>
      <c r="X186" s="213"/>
      <c r="Y186" s="213"/>
      <c r="Z186" s="213"/>
      <c r="AA186" s="213"/>
      <c r="AB186" s="213"/>
      <c r="AC186" s="213"/>
      <c r="AD186" s="213"/>
      <c r="AE186" s="213" t="s">
        <v>150</v>
      </c>
      <c r="AF186" s="213">
        <v>0</v>
      </c>
      <c r="AG186" s="213"/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14"/>
      <c r="B187" s="221"/>
      <c r="C187" s="268" t="s">
        <v>413</v>
      </c>
      <c r="D187" s="226"/>
      <c r="E187" s="231">
        <v>8.6999999999999993</v>
      </c>
      <c r="F187" s="233"/>
      <c r="G187" s="233"/>
      <c r="H187" s="233"/>
      <c r="I187" s="233"/>
      <c r="J187" s="233"/>
      <c r="K187" s="233"/>
      <c r="L187" s="233"/>
      <c r="M187" s="233"/>
      <c r="N187" s="223"/>
      <c r="O187" s="223"/>
      <c r="P187" s="223"/>
      <c r="Q187" s="223"/>
      <c r="R187" s="223"/>
      <c r="S187" s="223"/>
      <c r="T187" s="224"/>
      <c r="U187" s="223"/>
      <c r="V187" s="213"/>
      <c r="W187" s="213"/>
      <c r="X187" s="213"/>
      <c r="Y187" s="213"/>
      <c r="Z187" s="213"/>
      <c r="AA187" s="213"/>
      <c r="AB187" s="213"/>
      <c r="AC187" s="213"/>
      <c r="AD187" s="213"/>
      <c r="AE187" s="213" t="s">
        <v>150</v>
      </c>
      <c r="AF187" s="213">
        <v>0</v>
      </c>
      <c r="AG187" s="213"/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14">
        <v>100</v>
      </c>
      <c r="B188" s="221" t="s">
        <v>414</v>
      </c>
      <c r="C188" s="266" t="s">
        <v>415</v>
      </c>
      <c r="D188" s="223" t="s">
        <v>204</v>
      </c>
      <c r="E188" s="229">
        <v>134</v>
      </c>
      <c r="F188" s="233">
        <f>H188+J188</f>
        <v>0</v>
      </c>
      <c r="G188" s="233">
        <f>ROUND(E188*F188,2)</f>
        <v>0</v>
      </c>
      <c r="H188" s="234"/>
      <c r="I188" s="233">
        <f>ROUND(E188*H188,2)</f>
        <v>0</v>
      </c>
      <c r="J188" s="234"/>
      <c r="K188" s="233">
        <f>ROUND(E188*J188,2)</f>
        <v>0</v>
      </c>
      <c r="L188" s="233">
        <v>12</v>
      </c>
      <c r="M188" s="233">
        <f>G188*(1+L188/100)</f>
        <v>0</v>
      </c>
      <c r="N188" s="223">
        <v>4.8999999999999998E-4</v>
      </c>
      <c r="O188" s="223">
        <f>ROUND(E188*N188,5)</f>
        <v>6.5659999999999996E-2</v>
      </c>
      <c r="P188" s="223">
        <v>3.1E-2</v>
      </c>
      <c r="Q188" s="223">
        <f>ROUND(E188*P188,5)</f>
        <v>4.1539999999999999</v>
      </c>
      <c r="R188" s="223"/>
      <c r="S188" s="223"/>
      <c r="T188" s="224">
        <v>0.77200000000000002</v>
      </c>
      <c r="U188" s="223">
        <f>ROUND(E188*T188,2)</f>
        <v>103.45</v>
      </c>
      <c r="V188" s="213"/>
      <c r="W188" s="213"/>
      <c r="X188" s="213"/>
      <c r="Y188" s="213"/>
      <c r="Z188" s="213"/>
      <c r="AA188" s="213"/>
      <c r="AB188" s="213"/>
      <c r="AC188" s="213"/>
      <c r="AD188" s="213"/>
      <c r="AE188" s="213" t="s">
        <v>146</v>
      </c>
      <c r="AF188" s="213"/>
      <c r="AG188" s="213"/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14">
        <v>101</v>
      </c>
      <c r="B189" s="221" t="s">
        <v>416</v>
      </c>
      <c r="C189" s="266" t="s">
        <v>417</v>
      </c>
      <c r="D189" s="223" t="s">
        <v>155</v>
      </c>
      <c r="E189" s="229">
        <v>312</v>
      </c>
      <c r="F189" s="233">
        <f>H189+J189</f>
        <v>0</v>
      </c>
      <c r="G189" s="233">
        <f>ROUND(E189*F189,2)</f>
        <v>0</v>
      </c>
      <c r="H189" s="234"/>
      <c r="I189" s="233">
        <f>ROUND(E189*H189,2)</f>
        <v>0</v>
      </c>
      <c r="J189" s="234"/>
      <c r="K189" s="233">
        <f>ROUND(E189*J189,2)</f>
        <v>0</v>
      </c>
      <c r="L189" s="233">
        <v>12</v>
      </c>
      <c r="M189" s="233">
        <f>G189*(1+L189/100)</f>
        <v>0</v>
      </c>
      <c r="N189" s="223">
        <v>0</v>
      </c>
      <c r="O189" s="223">
        <f>ROUND(E189*N189,5)</f>
        <v>0</v>
      </c>
      <c r="P189" s="223">
        <v>1.4E-2</v>
      </c>
      <c r="Q189" s="223">
        <f>ROUND(E189*P189,5)</f>
        <v>4.3680000000000003</v>
      </c>
      <c r="R189" s="223"/>
      <c r="S189" s="223"/>
      <c r="T189" s="224">
        <v>0.22</v>
      </c>
      <c r="U189" s="223">
        <f>ROUND(E189*T189,2)</f>
        <v>68.64</v>
      </c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 t="s">
        <v>146</v>
      </c>
      <c r="AF189" s="213"/>
      <c r="AG189" s="213"/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14"/>
      <c r="B190" s="221"/>
      <c r="C190" s="268" t="s">
        <v>418</v>
      </c>
      <c r="D190" s="226"/>
      <c r="E190" s="231">
        <v>81</v>
      </c>
      <c r="F190" s="233"/>
      <c r="G190" s="233"/>
      <c r="H190" s="233"/>
      <c r="I190" s="233"/>
      <c r="J190" s="233"/>
      <c r="K190" s="233"/>
      <c r="L190" s="233"/>
      <c r="M190" s="233"/>
      <c r="N190" s="223"/>
      <c r="O190" s="223"/>
      <c r="P190" s="223"/>
      <c r="Q190" s="223"/>
      <c r="R190" s="223"/>
      <c r="S190" s="223"/>
      <c r="T190" s="224"/>
      <c r="U190" s="223"/>
      <c r="V190" s="213"/>
      <c r="W190" s="213"/>
      <c r="X190" s="213"/>
      <c r="Y190" s="213"/>
      <c r="Z190" s="213"/>
      <c r="AA190" s="213"/>
      <c r="AB190" s="213"/>
      <c r="AC190" s="213"/>
      <c r="AD190" s="213"/>
      <c r="AE190" s="213" t="s">
        <v>150</v>
      </c>
      <c r="AF190" s="213">
        <v>0</v>
      </c>
      <c r="AG190" s="213"/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14"/>
      <c r="B191" s="221"/>
      <c r="C191" s="268" t="s">
        <v>419</v>
      </c>
      <c r="D191" s="226"/>
      <c r="E191" s="231">
        <v>231</v>
      </c>
      <c r="F191" s="233"/>
      <c r="G191" s="233"/>
      <c r="H191" s="233"/>
      <c r="I191" s="233"/>
      <c r="J191" s="233"/>
      <c r="K191" s="233"/>
      <c r="L191" s="233"/>
      <c r="M191" s="233"/>
      <c r="N191" s="223"/>
      <c r="O191" s="223"/>
      <c r="P191" s="223"/>
      <c r="Q191" s="223"/>
      <c r="R191" s="223"/>
      <c r="S191" s="223"/>
      <c r="T191" s="224"/>
      <c r="U191" s="223"/>
      <c r="V191" s="213"/>
      <c r="W191" s="213"/>
      <c r="X191" s="213"/>
      <c r="Y191" s="213"/>
      <c r="Z191" s="213"/>
      <c r="AA191" s="213"/>
      <c r="AB191" s="213"/>
      <c r="AC191" s="213"/>
      <c r="AD191" s="213"/>
      <c r="AE191" s="213" t="s">
        <v>150</v>
      </c>
      <c r="AF191" s="213">
        <v>0</v>
      </c>
      <c r="AG191" s="213"/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14">
        <v>102</v>
      </c>
      <c r="B192" s="221" t="s">
        <v>420</v>
      </c>
      <c r="C192" s="266" t="s">
        <v>421</v>
      </c>
      <c r="D192" s="223" t="s">
        <v>180</v>
      </c>
      <c r="E192" s="229">
        <v>36.5</v>
      </c>
      <c r="F192" s="233">
        <f>H192+J192</f>
        <v>0</v>
      </c>
      <c r="G192" s="233">
        <f>ROUND(E192*F192,2)</f>
        <v>0</v>
      </c>
      <c r="H192" s="234"/>
      <c r="I192" s="233">
        <f>ROUND(E192*H192,2)</f>
        <v>0</v>
      </c>
      <c r="J192" s="234"/>
      <c r="K192" s="233">
        <f>ROUND(E192*J192,2)</f>
        <v>0</v>
      </c>
      <c r="L192" s="233">
        <v>12</v>
      </c>
      <c r="M192" s="233">
        <f>G192*(1+L192/100)</f>
        <v>0</v>
      </c>
      <c r="N192" s="223">
        <v>4.8999999999999998E-4</v>
      </c>
      <c r="O192" s="223">
        <f>ROUND(E192*N192,5)</f>
        <v>1.789E-2</v>
      </c>
      <c r="P192" s="223">
        <v>5.3999999999999999E-2</v>
      </c>
      <c r="Q192" s="223">
        <f>ROUND(E192*P192,5)</f>
        <v>1.9710000000000001</v>
      </c>
      <c r="R192" s="223"/>
      <c r="S192" s="223"/>
      <c r="T192" s="224">
        <v>0.72899999999999998</v>
      </c>
      <c r="U192" s="223">
        <f>ROUND(E192*T192,2)</f>
        <v>26.61</v>
      </c>
      <c r="V192" s="213"/>
      <c r="W192" s="213"/>
      <c r="X192" s="213"/>
      <c r="Y192" s="213"/>
      <c r="Z192" s="213"/>
      <c r="AA192" s="213"/>
      <c r="AB192" s="213"/>
      <c r="AC192" s="213"/>
      <c r="AD192" s="213"/>
      <c r="AE192" s="213" t="s">
        <v>146</v>
      </c>
      <c r="AF192" s="213"/>
      <c r="AG192" s="213"/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14"/>
      <c r="B193" s="221"/>
      <c r="C193" s="268" t="s">
        <v>422</v>
      </c>
      <c r="D193" s="226"/>
      <c r="E193" s="231">
        <v>36.5</v>
      </c>
      <c r="F193" s="233"/>
      <c r="G193" s="233"/>
      <c r="H193" s="233"/>
      <c r="I193" s="233"/>
      <c r="J193" s="233"/>
      <c r="K193" s="233"/>
      <c r="L193" s="233"/>
      <c r="M193" s="233"/>
      <c r="N193" s="223"/>
      <c r="O193" s="223"/>
      <c r="P193" s="223"/>
      <c r="Q193" s="223"/>
      <c r="R193" s="223"/>
      <c r="S193" s="223"/>
      <c r="T193" s="224"/>
      <c r="U193" s="223"/>
      <c r="V193" s="213"/>
      <c r="W193" s="213"/>
      <c r="X193" s="213"/>
      <c r="Y193" s="213"/>
      <c r="Z193" s="213"/>
      <c r="AA193" s="213"/>
      <c r="AB193" s="213"/>
      <c r="AC193" s="213"/>
      <c r="AD193" s="213"/>
      <c r="AE193" s="213" t="s">
        <v>150</v>
      </c>
      <c r="AF193" s="213">
        <v>0</v>
      </c>
      <c r="AG193" s="213"/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14">
        <v>103</v>
      </c>
      <c r="B194" s="221" t="s">
        <v>423</v>
      </c>
      <c r="C194" s="266" t="s">
        <v>424</v>
      </c>
      <c r="D194" s="223" t="s">
        <v>155</v>
      </c>
      <c r="E194" s="229">
        <v>81</v>
      </c>
      <c r="F194" s="233">
        <f>H194+J194</f>
        <v>0</v>
      </c>
      <c r="G194" s="233">
        <f>ROUND(E194*F194,2)</f>
        <v>0</v>
      </c>
      <c r="H194" s="234"/>
      <c r="I194" s="233">
        <f>ROUND(E194*H194,2)</f>
        <v>0</v>
      </c>
      <c r="J194" s="234"/>
      <c r="K194" s="233">
        <f>ROUND(E194*J194,2)</f>
        <v>0</v>
      </c>
      <c r="L194" s="233">
        <v>12</v>
      </c>
      <c r="M194" s="233">
        <f>G194*(1+L194/100)</f>
        <v>0</v>
      </c>
      <c r="N194" s="223">
        <v>0</v>
      </c>
      <c r="O194" s="223">
        <f>ROUND(E194*N194,5)</f>
        <v>0</v>
      </c>
      <c r="P194" s="223">
        <v>0.05</v>
      </c>
      <c r="Q194" s="223">
        <f>ROUND(E194*P194,5)</f>
        <v>4.05</v>
      </c>
      <c r="R194" s="223"/>
      <c r="S194" s="223"/>
      <c r="T194" s="224">
        <v>0.23</v>
      </c>
      <c r="U194" s="223">
        <f>ROUND(E194*T194,2)</f>
        <v>18.63</v>
      </c>
      <c r="V194" s="213"/>
      <c r="W194" s="213"/>
      <c r="X194" s="213"/>
      <c r="Y194" s="213"/>
      <c r="Z194" s="213"/>
      <c r="AA194" s="213"/>
      <c r="AB194" s="213"/>
      <c r="AC194" s="213"/>
      <c r="AD194" s="213"/>
      <c r="AE194" s="213" t="s">
        <v>146</v>
      </c>
      <c r="AF194" s="213"/>
      <c r="AG194" s="213"/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14">
        <v>104</v>
      </c>
      <c r="B195" s="221" t="s">
        <v>425</v>
      </c>
      <c r="C195" s="266" t="s">
        <v>426</v>
      </c>
      <c r="D195" s="223" t="s">
        <v>145</v>
      </c>
      <c r="E195" s="229">
        <v>0.16</v>
      </c>
      <c r="F195" s="233">
        <f>H195+J195</f>
        <v>0</v>
      </c>
      <c r="G195" s="233">
        <f>ROUND(E195*F195,2)</f>
        <v>0</v>
      </c>
      <c r="H195" s="234"/>
      <c r="I195" s="233">
        <f>ROUND(E195*H195,2)</f>
        <v>0</v>
      </c>
      <c r="J195" s="234"/>
      <c r="K195" s="233">
        <f>ROUND(E195*J195,2)</f>
        <v>0</v>
      </c>
      <c r="L195" s="233">
        <v>12</v>
      </c>
      <c r="M195" s="233">
        <f>G195*(1+L195/100)</f>
        <v>0</v>
      </c>
      <c r="N195" s="223">
        <v>1.39E-3</v>
      </c>
      <c r="O195" s="223">
        <f>ROUND(E195*N195,5)</f>
        <v>2.2000000000000001E-4</v>
      </c>
      <c r="P195" s="223">
        <v>1.8</v>
      </c>
      <c r="Q195" s="223">
        <f>ROUND(E195*P195,5)</f>
        <v>0.28799999999999998</v>
      </c>
      <c r="R195" s="223"/>
      <c r="S195" s="223"/>
      <c r="T195" s="224">
        <v>12.256</v>
      </c>
      <c r="U195" s="223">
        <f>ROUND(E195*T195,2)</f>
        <v>1.96</v>
      </c>
      <c r="V195" s="213"/>
      <c r="W195" s="213"/>
      <c r="X195" s="213"/>
      <c r="Y195" s="213"/>
      <c r="Z195" s="213"/>
      <c r="AA195" s="213"/>
      <c r="AB195" s="213"/>
      <c r="AC195" s="213"/>
      <c r="AD195" s="213"/>
      <c r="AE195" s="213" t="s">
        <v>146</v>
      </c>
      <c r="AF195" s="213"/>
      <c r="AG195" s="213"/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14">
        <v>105</v>
      </c>
      <c r="B196" s="221" t="s">
        <v>427</v>
      </c>
      <c r="C196" s="266" t="s">
        <v>428</v>
      </c>
      <c r="D196" s="223" t="s">
        <v>180</v>
      </c>
      <c r="E196" s="229">
        <v>3</v>
      </c>
      <c r="F196" s="233">
        <f>H196+J196</f>
        <v>0</v>
      </c>
      <c r="G196" s="233">
        <f>ROUND(E196*F196,2)</f>
        <v>0</v>
      </c>
      <c r="H196" s="234"/>
      <c r="I196" s="233">
        <f>ROUND(E196*H196,2)</f>
        <v>0</v>
      </c>
      <c r="J196" s="234"/>
      <c r="K196" s="233">
        <f>ROUND(E196*J196,2)</f>
        <v>0</v>
      </c>
      <c r="L196" s="233">
        <v>12</v>
      </c>
      <c r="M196" s="233">
        <f>G196*(1+L196/100)</f>
        <v>0</v>
      </c>
      <c r="N196" s="223">
        <v>0</v>
      </c>
      <c r="O196" s="223">
        <f>ROUND(E196*N196,5)</f>
        <v>0</v>
      </c>
      <c r="P196" s="223">
        <v>5.6520000000000001E-2</v>
      </c>
      <c r="Q196" s="223">
        <f>ROUND(E196*P196,5)</f>
        <v>0.16955999999999999</v>
      </c>
      <c r="R196" s="223"/>
      <c r="S196" s="223"/>
      <c r="T196" s="224">
        <v>5.5</v>
      </c>
      <c r="U196" s="223">
        <f>ROUND(E196*T196,2)</f>
        <v>16.5</v>
      </c>
      <c r="V196" s="213"/>
      <c r="W196" s="213"/>
      <c r="X196" s="213"/>
      <c r="Y196" s="213"/>
      <c r="Z196" s="213"/>
      <c r="AA196" s="213"/>
      <c r="AB196" s="213"/>
      <c r="AC196" s="213"/>
      <c r="AD196" s="213"/>
      <c r="AE196" s="213" t="s">
        <v>146</v>
      </c>
      <c r="AF196" s="213"/>
      <c r="AG196" s="213"/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14">
        <v>106</v>
      </c>
      <c r="B197" s="221" t="s">
        <v>429</v>
      </c>
      <c r="C197" s="266" t="s">
        <v>430</v>
      </c>
      <c r="D197" s="223" t="s">
        <v>180</v>
      </c>
      <c r="E197" s="229">
        <v>6.7</v>
      </c>
      <c r="F197" s="233">
        <f>H197+J197</f>
        <v>0</v>
      </c>
      <c r="G197" s="233">
        <f>ROUND(E197*F197,2)</f>
        <v>0</v>
      </c>
      <c r="H197" s="234"/>
      <c r="I197" s="233">
        <f>ROUND(E197*H197,2)</f>
        <v>0</v>
      </c>
      <c r="J197" s="234"/>
      <c r="K197" s="233">
        <f>ROUND(E197*J197,2)</f>
        <v>0</v>
      </c>
      <c r="L197" s="233">
        <v>12</v>
      </c>
      <c r="M197" s="233">
        <f>G197*(1+L197/100)</f>
        <v>0</v>
      </c>
      <c r="N197" s="223">
        <v>4.8999999999999998E-4</v>
      </c>
      <c r="O197" s="223">
        <f>ROUND(E197*N197,5)</f>
        <v>3.2799999999999999E-3</v>
      </c>
      <c r="P197" s="223">
        <v>8.1000000000000003E-2</v>
      </c>
      <c r="Q197" s="223">
        <f>ROUND(E197*P197,5)</f>
        <v>0.54269999999999996</v>
      </c>
      <c r="R197" s="223"/>
      <c r="S197" s="223"/>
      <c r="T197" s="224">
        <v>0.81200000000000006</v>
      </c>
      <c r="U197" s="223">
        <f>ROUND(E197*T197,2)</f>
        <v>5.44</v>
      </c>
      <c r="V197" s="213"/>
      <c r="W197" s="213"/>
      <c r="X197" s="213"/>
      <c r="Y197" s="213"/>
      <c r="Z197" s="213"/>
      <c r="AA197" s="213"/>
      <c r="AB197" s="213"/>
      <c r="AC197" s="213"/>
      <c r="AD197" s="213"/>
      <c r="AE197" s="213" t="s">
        <v>146</v>
      </c>
      <c r="AF197" s="213"/>
      <c r="AG197" s="213"/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14">
        <v>107</v>
      </c>
      <c r="B198" s="221" t="s">
        <v>431</v>
      </c>
      <c r="C198" s="266" t="s">
        <v>432</v>
      </c>
      <c r="D198" s="223" t="s">
        <v>204</v>
      </c>
      <c r="E198" s="229">
        <v>1</v>
      </c>
      <c r="F198" s="233">
        <f>H198+J198</f>
        <v>0</v>
      </c>
      <c r="G198" s="233">
        <f>ROUND(E198*F198,2)</f>
        <v>0</v>
      </c>
      <c r="H198" s="234"/>
      <c r="I198" s="233">
        <f>ROUND(E198*H198,2)</f>
        <v>0</v>
      </c>
      <c r="J198" s="234"/>
      <c r="K198" s="233">
        <f>ROUND(E198*J198,2)</f>
        <v>0</v>
      </c>
      <c r="L198" s="233">
        <v>12</v>
      </c>
      <c r="M198" s="233">
        <f>G198*(1+L198/100)</f>
        <v>0</v>
      </c>
      <c r="N198" s="223">
        <v>0</v>
      </c>
      <c r="O198" s="223">
        <f>ROUND(E198*N198,5)</f>
        <v>0</v>
      </c>
      <c r="P198" s="223">
        <v>0</v>
      </c>
      <c r="Q198" s="223">
        <f>ROUND(E198*P198,5)</f>
        <v>0</v>
      </c>
      <c r="R198" s="223"/>
      <c r="S198" s="223"/>
      <c r="T198" s="224">
        <v>8.84</v>
      </c>
      <c r="U198" s="223">
        <f>ROUND(E198*T198,2)</f>
        <v>8.84</v>
      </c>
      <c r="V198" s="213"/>
      <c r="W198" s="213"/>
      <c r="X198" s="213"/>
      <c r="Y198" s="213"/>
      <c r="Z198" s="213"/>
      <c r="AA198" s="213"/>
      <c r="AB198" s="213"/>
      <c r="AC198" s="213"/>
      <c r="AD198" s="213"/>
      <c r="AE198" s="213" t="s">
        <v>146</v>
      </c>
      <c r="AF198" s="213"/>
      <c r="AG198" s="213"/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14">
        <v>108</v>
      </c>
      <c r="B199" s="221" t="s">
        <v>433</v>
      </c>
      <c r="C199" s="266" t="s">
        <v>434</v>
      </c>
      <c r="D199" s="223" t="s">
        <v>435</v>
      </c>
      <c r="E199" s="229">
        <v>120</v>
      </c>
      <c r="F199" s="233">
        <f>H199+J199</f>
        <v>0</v>
      </c>
      <c r="G199" s="233">
        <f>ROUND(E199*F199,2)</f>
        <v>0</v>
      </c>
      <c r="H199" s="234"/>
      <c r="I199" s="233">
        <f>ROUND(E199*H199,2)</f>
        <v>0</v>
      </c>
      <c r="J199" s="234"/>
      <c r="K199" s="233">
        <f>ROUND(E199*J199,2)</f>
        <v>0</v>
      </c>
      <c r="L199" s="233">
        <v>12</v>
      </c>
      <c r="M199" s="233">
        <f>G199*(1+L199/100)</f>
        <v>0</v>
      </c>
      <c r="N199" s="223">
        <v>0</v>
      </c>
      <c r="O199" s="223">
        <f>ROUND(E199*N199,5)</f>
        <v>0</v>
      </c>
      <c r="P199" s="223">
        <v>0</v>
      </c>
      <c r="Q199" s="223">
        <f>ROUND(E199*P199,5)</f>
        <v>0</v>
      </c>
      <c r="R199" s="223"/>
      <c r="S199" s="223"/>
      <c r="T199" s="224">
        <v>0</v>
      </c>
      <c r="U199" s="223">
        <f>ROUND(E199*T199,2)</f>
        <v>0</v>
      </c>
      <c r="V199" s="213"/>
      <c r="W199" s="213"/>
      <c r="X199" s="213"/>
      <c r="Y199" s="213"/>
      <c r="Z199" s="213"/>
      <c r="AA199" s="213"/>
      <c r="AB199" s="213"/>
      <c r="AC199" s="213"/>
      <c r="AD199" s="213"/>
      <c r="AE199" s="213" t="s">
        <v>146</v>
      </c>
      <c r="AF199" s="213"/>
      <c r="AG199" s="213"/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14"/>
      <c r="B200" s="221"/>
      <c r="C200" s="268" t="s">
        <v>436</v>
      </c>
      <c r="D200" s="226"/>
      <c r="E200" s="231">
        <v>120</v>
      </c>
      <c r="F200" s="233"/>
      <c r="G200" s="233"/>
      <c r="H200" s="233"/>
      <c r="I200" s="233"/>
      <c r="J200" s="233"/>
      <c r="K200" s="233"/>
      <c r="L200" s="233"/>
      <c r="M200" s="233"/>
      <c r="N200" s="223"/>
      <c r="O200" s="223"/>
      <c r="P200" s="223"/>
      <c r="Q200" s="223"/>
      <c r="R200" s="223"/>
      <c r="S200" s="223"/>
      <c r="T200" s="224"/>
      <c r="U200" s="223"/>
      <c r="V200" s="213"/>
      <c r="W200" s="213"/>
      <c r="X200" s="213"/>
      <c r="Y200" s="213"/>
      <c r="Z200" s="213"/>
      <c r="AA200" s="213"/>
      <c r="AB200" s="213"/>
      <c r="AC200" s="213"/>
      <c r="AD200" s="213"/>
      <c r="AE200" s="213" t="s">
        <v>150</v>
      </c>
      <c r="AF200" s="213">
        <v>0</v>
      </c>
      <c r="AG200" s="213"/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14">
        <v>109</v>
      </c>
      <c r="B201" s="221" t="s">
        <v>437</v>
      </c>
      <c r="C201" s="266" t="s">
        <v>438</v>
      </c>
      <c r="D201" s="223" t="s">
        <v>435</v>
      </c>
      <c r="E201" s="229">
        <v>30</v>
      </c>
      <c r="F201" s="233">
        <f>H201+J201</f>
        <v>0</v>
      </c>
      <c r="G201" s="233">
        <f>ROUND(E201*F201,2)</f>
        <v>0</v>
      </c>
      <c r="H201" s="234"/>
      <c r="I201" s="233">
        <f>ROUND(E201*H201,2)</f>
        <v>0</v>
      </c>
      <c r="J201" s="234"/>
      <c r="K201" s="233">
        <f>ROUND(E201*J201,2)</f>
        <v>0</v>
      </c>
      <c r="L201" s="233">
        <v>12</v>
      </c>
      <c r="M201" s="233">
        <f>G201*(1+L201/100)</f>
        <v>0</v>
      </c>
      <c r="N201" s="223">
        <v>0</v>
      </c>
      <c r="O201" s="223">
        <f>ROUND(E201*N201,5)</f>
        <v>0</v>
      </c>
      <c r="P201" s="223">
        <v>0</v>
      </c>
      <c r="Q201" s="223">
        <f>ROUND(E201*P201,5)</f>
        <v>0</v>
      </c>
      <c r="R201" s="223"/>
      <c r="S201" s="223"/>
      <c r="T201" s="224">
        <v>0</v>
      </c>
      <c r="U201" s="223">
        <f>ROUND(E201*T201,2)</f>
        <v>0</v>
      </c>
      <c r="V201" s="213"/>
      <c r="W201" s="213"/>
      <c r="X201" s="213"/>
      <c r="Y201" s="213"/>
      <c r="Z201" s="213"/>
      <c r="AA201" s="213"/>
      <c r="AB201" s="213"/>
      <c r="AC201" s="213"/>
      <c r="AD201" s="213"/>
      <c r="AE201" s="213" t="s">
        <v>146</v>
      </c>
      <c r="AF201" s="213"/>
      <c r="AG201" s="213"/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14">
        <v>110</v>
      </c>
      <c r="B202" s="221" t="s">
        <v>425</v>
      </c>
      <c r="C202" s="266" t="s">
        <v>426</v>
      </c>
      <c r="D202" s="223" t="s">
        <v>145</v>
      </c>
      <c r="E202" s="229">
        <v>0.75</v>
      </c>
      <c r="F202" s="233">
        <f>H202+J202</f>
        <v>0</v>
      </c>
      <c r="G202" s="233">
        <f>ROUND(E202*F202,2)</f>
        <v>0</v>
      </c>
      <c r="H202" s="234"/>
      <c r="I202" s="233">
        <f>ROUND(E202*H202,2)</f>
        <v>0</v>
      </c>
      <c r="J202" s="234"/>
      <c r="K202" s="233">
        <f>ROUND(E202*J202,2)</f>
        <v>0</v>
      </c>
      <c r="L202" s="233">
        <v>12</v>
      </c>
      <c r="M202" s="233">
        <f>G202*(1+L202/100)</f>
        <v>0</v>
      </c>
      <c r="N202" s="223">
        <v>1.39E-3</v>
      </c>
      <c r="O202" s="223">
        <f>ROUND(E202*N202,5)</f>
        <v>1.0399999999999999E-3</v>
      </c>
      <c r="P202" s="223">
        <v>1.8</v>
      </c>
      <c r="Q202" s="223">
        <f>ROUND(E202*P202,5)</f>
        <v>1.35</v>
      </c>
      <c r="R202" s="223"/>
      <c r="S202" s="223"/>
      <c r="T202" s="224">
        <v>12.256</v>
      </c>
      <c r="U202" s="223">
        <f>ROUND(E202*T202,2)</f>
        <v>9.19</v>
      </c>
      <c r="V202" s="213"/>
      <c r="W202" s="213"/>
      <c r="X202" s="213"/>
      <c r="Y202" s="213"/>
      <c r="Z202" s="213"/>
      <c r="AA202" s="213"/>
      <c r="AB202" s="213"/>
      <c r="AC202" s="213"/>
      <c r="AD202" s="213"/>
      <c r="AE202" s="213" t="s">
        <v>146</v>
      </c>
      <c r="AF202" s="213"/>
      <c r="AG202" s="213"/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14"/>
      <c r="B203" s="221"/>
      <c r="C203" s="267" t="s">
        <v>439</v>
      </c>
      <c r="D203" s="225"/>
      <c r="E203" s="230"/>
      <c r="F203" s="235"/>
      <c r="G203" s="236"/>
      <c r="H203" s="233"/>
      <c r="I203" s="233"/>
      <c r="J203" s="233"/>
      <c r="K203" s="233"/>
      <c r="L203" s="233"/>
      <c r="M203" s="233"/>
      <c r="N203" s="223"/>
      <c r="O203" s="223"/>
      <c r="P203" s="223"/>
      <c r="Q203" s="223"/>
      <c r="R203" s="223"/>
      <c r="S203" s="223"/>
      <c r="T203" s="224"/>
      <c r="U203" s="223"/>
      <c r="V203" s="213"/>
      <c r="W203" s="213"/>
      <c r="X203" s="213"/>
      <c r="Y203" s="213"/>
      <c r="Z203" s="213"/>
      <c r="AA203" s="213"/>
      <c r="AB203" s="213"/>
      <c r="AC203" s="213"/>
      <c r="AD203" s="213"/>
      <c r="AE203" s="213" t="s">
        <v>148</v>
      </c>
      <c r="AF203" s="213"/>
      <c r="AG203" s="213"/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6" t="str">
        <f>C203</f>
        <v>Výklenky pro rozvaděče.</v>
      </c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14">
        <v>111</v>
      </c>
      <c r="B204" s="221" t="s">
        <v>440</v>
      </c>
      <c r="C204" s="266" t="s">
        <v>441</v>
      </c>
      <c r="D204" s="223" t="s">
        <v>235</v>
      </c>
      <c r="E204" s="229">
        <v>216.74</v>
      </c>
      <c r="F204" s="233">
        <f>H204+J204</f>
        <v>0</v>
      </c>
      <c r="G204" s="233">
        <f>ROUND(E204*F204,2)</f>
        <v>0</v>
      </c>
      <c r="H204" s="234"/>
      <c r="I204" s="233">
        <f>ROUND(E204*H204,2)</f>
        <v>0</v>
      </c>
      <c r="J204" s="234"/>
      <c r="K204" s="233">
        <f>ROUND(E204*J204,2)</f>
        <v>0</v>
      </c>
      <c r="L204" s="233">
        <v>12</v>
      </c>
      <c r="M204" s="233">
        <f>G204*(1+L204/100)</f>
        <v>0</v>
      </c>
      <c r="N204" s="223">
        <v>0</v>
      </c>
      <c r="O204" s="223">
        <f>ROUND(E204*N204,5)</f>
        <v>0</v>
      </c>
      <c r="P204" s="223">
        <v>0</v>
      </c>
      <c r="Q204" s="223">
        <f>ROUND(E204*P204,5)</f>
        <v>0</v>
      </c>
      <c r="R204" s="223"/>
      <c r="S204" s="223"/>
      <c r="T204" s="224">
        <v>0.94199999999999995</v>
      </c>
      <c r="U204" s="223">
        <f>ROUND(E204*T204,2)</f>
        <v>204.17</v>
      </c>
      <c r="V204" s="213"/>
      <c r="W204" s="213"/>
      <c r="X204" s="213"/>
      <c r="Y204" s="213"/>
      <c r="Z204" s="213"/>
      <c r="AA204" s="213"/>
      <c r="AB204" s="213"/>
      <c r="AC204" s="213"/>
      <c r="AD204" s="213"/>
      <c r="AE204" s="213" t="s">
        <v>146</v>
      </c>
      <c r="AF204" s="213"/>
      <c r="AG204" s="213"/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14"/>
      <c r="B205" s="221"/>
      <c r="C205" s="268" t="s">
        <v>442</v>
      </c>
      <c r="D205" s="226"/>
      <c r="E205" s="231">
        <v>216.74</v>
      </c>
      <c r="F205" s="233"/>
      <c r="G205" s="233"/>
      <c r="H205" s="233"/>
      <c r="I205" s="233"/>
      <c r="J205" s="233"/>
      <c r="K205" s="233"/>
      <c r="L205" s="233"/>
      <c r="M205" s="233"/>
      <c r="N205" s="223"/>
      <c r="O205" s="223"/>
      <c r="P205" s="223"/>
      <c r="Q205" s="223"/>
      <c r="R205" s="223"/>
      <c r="S205" s="223"/>
      <c r="T205" s="224"/>
      <c r="U205" s="223"/>
      <c r="V205" s="213"/>
      <c r="W205" s="213"/>
      <c r="X205" s="213"/>
      <c r="Y205" s="213"/>
      <c r="Z205" s="213"/>
      <c r="AA205" s="213"/>
      <c r="AB205" s="213"/>
      <c r="AC205" s="213"/>
      <c r="AD205" s="213"/>
      <c r="AE205" s="213" t="s">
        <v>150</v>
      </c>
      <c r="AF205" s="213">
        <v>0</v>
      </c>
      <c r="AG205" s="213"/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14">
        <v>112</v>
      </c>
      <c r="B206" s="221" t="s">
        <v>443</v>
      </c>
      <c r="C206" s="266" t="s">
        <v>444</v>
      </c>
      <c r="D206" s="223" t="s">
        <v>235</v>
      </c>
      <c r="E206" s="229">
        <v>216.74</v>
      </c>
      <c r="F206" s="233">
        <f>H206+J206</f>
        <v>0</v>
      </c>
      <c r="G206" s="233">
        <f>ROUND(E206*F206,2)</f>
        <v>0</v>
      </c>
      <c r="H206" s="234"/>
      <c r="I206" s="233">
        <f>ROUND(E206*H206,2)</f>
        <v>0</v>
      </c>
      <c r="J206" s="234"/>
      <c r="K206" s="233">
        <f>ROUND(E206*J206,2)</f>
        <v>0</v>
      </c>
      <c r="L206" s="233">
        <v>12</v>
      </c>
      <c r="M206" s="233">
        <f>G206*(1+L206/100)</f>
        <v>0</v>
      </c>
      <c r="N206" s="223">
        <v>0</v>
      </c>
      <c r="O206" s="223">
        <f>ROUND(E206*N206,5)</f>
        <v>0</v>
      </c>
      <c r="P206" s="223">
        <v>0</v>
      </c>
      <c r="Q206" s="223">
        <f>ROUND(E206*P206,5)</f>
        <v>0</v>
      </c>
      <c r="R206" s="223"/>
      <c r="S206" s="223"/>
      <c r="T206" s="224">
        <v>0.55000000000000004</v>
      </c>
      <c r="U206" s="223">
        <f>ROUND(E206*T206,2)</f>
        <v>119.21</v>
      </c>
      <c r="V206" s="213"/>
      <c r="W206" s="213"/>
      <c r="X206" s="213"/>
      <c r="Y206" s="213"/>
      <c r="Z206" s="213"/>
      <c r="AA206" s="213"/>
      <c r="AB206" s="213"/>
      <c r="AC206" s="213"/>
      <c r="AD206" s="213"/>
      <c r="AE206" s="213" t="s">
        <v>146</v>
      </c>
      <c r="AF206" s="213"/>
      <c r="AG206" s="213"/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14"/>
      <c r="B207" s="221"/>
      <c r="C207" s="268" t="s">
        <v>445</v>
      </c>
      <c r="D207" s="226"/>
      <c r="E207" s="231">
        <v>216.74</v>
      </c>
      <c r="F207" s="233"/>
      <c r="G207" s="233"/>
      <c r="H207" s="233"/>
      <c r="I207" s="233"/>
      <c r="J207" s="233"/>
      <c r="K207" s="233"/>
      <c r="L207" s="233"/>
      <c r="M207" s="233"/>
      <c r="N207" s="223"/>
      <c r="O207" s="223"/>
      <c r="P207" s="223"/>
      <c r="Q207" s="223"/>
      <c r="R207" s="223"/>
      <c r="S207" s="223"/>
      <c r="T207" s="224"/>
      <c r="U207" s="223"/>
      <c r="V207" s="213"/>
      <c r="W207" s="213"/>
      <c r="X207" s="213"/>
      <c r="Y207" s="213"/>
      <c r="Z207" s="213"/>
      <c r="AA207" s="213"/>
      <c r="AB207" s="213"/>
      <c r="AC207" s="213"/>
      <c r="AD207" s="213"/>
      <c r="AE207" s="213" t="s">
        <v>150</v>
      </c>
      <c r="AF207" s="213">
        <v>0</v>
      </c>
      <c r="AG207" s="213"/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14">
        <v>113</v>
      </c>
      <c r="B208" s="221" t="s">
        <v>446</v>
      </c>
      <c r="C208" s="266" t="s">
        <v>447</v>
      </c>
      <c r="D208" s="223" t="s">
        <v>235</v>
      </c>
      <c r="E208" s="229">
        <v>216.74</v>
      </c>
      <c r="F208" s="233">
        <f>H208+J208</f>
        <v>0</v>
      </c>
      <c r="G208" s="233">
        <f>ROUND(E208*F208,2)</f>
        <v>0</v>
      </c>
      <c r="H208" s="234"/>
      <c r="I208" s="233">
        <f>ROUND(E208*H208,2)</f>
        <v>0</v>
      </c>
      <c r="J208" s="234"/>
      <c r="K208" s="233">
        <f>ROUND(E208*J208,2)</f>
        <v>0</v>
      </c>
      <c r="L208" s="233">
        <v>12</v>
      </c>
      <c r="M208" s="233">
        <f>G208*(1+L208/100)</f>
        <v>0</v>
      </c>
      <c r="N208" s="223">
        <v>0</v>
      </c>
      <c r="O208" s="223">
        <f>ROUND(E208*N208,5)</f>
        <v>0</v>
      </c>
      <c r="P208" s="223">
        <v>0</v>
      </c>
      <c r="Q208" s="223">
        <f>ROUND(E208*P208,5)</f>
        <v>0</v>
      </c>
      <c r="R208" s="223"/>
      <c r="S208" s="223"/>
      <c r="T208" s="224">
        <v>0.49</v>
      </c>
      <c r="U208" s="223">
        <f>ROUND(E208*T208,2)</f>
        <v>106.2</v>
      </c>
      <c r="V208" s="213"/>
      <c r="W208" s="213"/>
      <c r="X208" s="213"/>
      <c r="Y208" s="213"/>
      <c r="Z208" s="213"/>
      <c r="AA208" s="213"/>
      <c r="AB208" s="213"/>
      <c r="AC208" s="213"/>
      <c r="AD208" s="213"/>
      <c r="AE208" s="213" t="s">
        <v>146</v>
      </c>
      <c r="AF208" s="213"/>
      <c r="AG208" s="213"/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14">
        <v>114</v>
      </c>
      <c r="B209" s="221" t="s">
        <v>448</v>
      </c>
      <c r="C209" s="266" t="s">
        <v>449</v>
      </c>
      <c r="D209" s="223" t="s">
        <v>235</v>
      </c>
      <c r="E209" s="229">
        <v>2167.4</v>
      </c>
      <c r="F209" s="233">
        <f>H209+J209</f>
        <v>0</v>
      </c>
      <c r="G209" s="233">
        <f>ROUND(E209*F209,2)</f>
        <v>0</v>
      </c>
      <c r="H209" s="234"/>
      <c r="I209" s="233">
        <f>ROUND(E209*H209,2)</f>
        <v>0</v>
      </c>
      <c r="J209" s="234"/>
      <c r="K209" s="233">
        <f>ROUND(E209*J209,2)</f>
        <v>0</v>
      </c>
      <c r="L209" s="233">
        <v>12</v>
      </c>
      <c r="M209" s="233">
        <f>G209*(1+L209/100)</f>
        <v>0</v>
      </c>
      <c r="N209" s="223">
        <v>0</v>
      </c>
      <c r="O209" s="223">
        <f>ROUND(E209*N209,5)</f>
        <v>0</v>
      </c>
      <c r="P209" s="223">
        <v>0</v>
      </c>
      <c r="Q209" s="223">
        <f>ROUND(E209*P209,5)</f>
        <v>0</v>
      </c>
      <c r="R209" s="223"/>
      <c r="S209" s="223"/>
      <c r="T209" s="224">
        <v>0</v>
      </c>
      <c r="U209" s="223">
        <f>ROUND(E209*T209,2)</f>
        <v>0</v>
      </c>
      <c r="V209" s="213"/>
      <c r="W209" s="213"/>
      <c r="X209" s="213"/>
      <c r="Y209" s="213"/>
      <c r="Z209" s="213"/>
      <c r="AA209" s="213"/>
      <c r="AB209" s="213"/>
      <c r="AC209" s="213"/>
      <c r="AD209" s="213"/>
      <c r="AE209" s="213" t="s">
        <v>146</v>
      </c>
      <c r="AF209" s="213"/>
      <c r="AG209" s="213"/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14"/>
      <c r="B210" s="221"/>
      <c r="C210" s="268" t="s">
        <v>450</v>
      </c>
      <c r="D210" s="226"/>
      <c r="E210" s="231">
        <v>2167.4</v>
      </c>
      <c r="F210" s="233"/>
      <c r="G210" s="233"/>
      <c r="H210" s="233"/>
      <c r="I210" s="233"/>
      <c r="J210" s="233"/>
      <c r="K210" s="233"/>
      <c r="L210" s="233"/>
      <c r="M210" s="233"/>
      <c r="N210" s="223"/>
      <c r="O210" s="223"/>
      <c r="P210" s="223"/>
      <c r="Q210" s="223"/>
      <c r="R210" s="223"/>
      <c r="S210" s="223"/>
      <c r="T210" s="224"/>
      <c r="U210" s="223"/>
      <c r="V210" s="213"/>
      <c r="W210" s="213"/>
      <c r="X210" s="213"/>
      <c r="Y210" s="213"/>
      <c r="Z210" s="213"/>
      <c r="AA210" s="213"/>
      <c r="AB210" s="213"/>
      <c r="AC210" s="213"/>
      <c r="AD210" s="213"/>
      <c r="AE210" s="213" t="s">
        <v>150</v>
      </c>
      <c r="AF210" s="213">
        <v>0</v>
      </c>
      <c r="AG210" s="213"/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ht="22.5" outlineLevel="1" x14ac:dyDescent="0.2">
      <c r="A211" s="214">
        <v>115</v>
      </c>
      <c r="B211" s="221" t="s">
        <v>451</v>
      </c>
      <c r="C211" s="266" t="s">
        <v>452</v>
      </c>
      <c r="D211" s="223" t="s">
        <v>235</v>
      </c>
      <c r="E211" s="229">
        <v>216.74</v>
      </c>
      <c r="F211" s="233">
        <f>H211+J211</f>
        <v>0</v>
      </c>
      <c r="G211" s="233">
        <f>ROUND(E211*F211,2)</f>
        <v>0</v>
      </c>
      <c r="H211" s="234"/>
      <c r="I211" s="233">
        <f>ROUND(E211*H211,2)</f>
        <v>0</v>
      </c>
      <c r="J211" s="234"/>
      <c r="K211" s="233">
        <f>ROUND(E211*J211,2)</f>
        <v>0</v>
      </c>
      <c r="L211" s="233">
        <v>12</v>
      </c>
      <c r="M211" s="233">
        <f>G211*(1+L211/100)</f>
        <v>0</v>
      </c>
      <c r="N211" s="223">
        <v>0</v>
      </c>
      <c r="O211" s="223">
        <f>ROUND(E211*N211,5)</f>
        <v>0</v>
      </c>
      <c r="P211" s="223">
        <v>0</v>
      </c>
      <c r="Q211" s="223">
        <f>ROUND(E211*P211,5)</f>
        <v>0</v>
      </c>
      <c r="R211" s="223"/>
      <c r="S211" s="223"/>
      <c r="T211" s="224">
        <v>0</v>
      </c>
      <c r="U211" s="223">
        <f>ROUND(E211*T211,2)</f>
        <v>0</v>
      </c>
      <c r="V211" s="213"/>
      <c r="W211" s="213"/>
      <c r="X211" s="213"/>
      <c r="Y211" s="213"/>
      <c r="Z211" s="213"/>
      <c r="AA211" s="213"/>
      <c r="AB211" s="213"/>
      <c r="AC211" s="213"/>
      <c r="AD211" s="213"/>
      <c r="AE211" s="213" t="s">
        <v>146</v>
      </c>
      <c r="AF211" s="213"/>
      <c r="AG211" s="213"/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ht="22.5" outlineLevel="1" x14ac:dyDescent="0.2">
      <c r="A212" s="214">
        <v>116</v>
      </c>
      <c r="B212" s="221" t="s">
        <v>453</v>
      </c>
      <c r="C212" s="266" t="s">
        <v>454</v>
      </c>
      <c r="D212" s="223" t="s">
        <v>235</v>
      </c>
      <c r="E212" s="229">
        <v>4.96</v>
      </c>
      <c r="F212" s="233">
        <f>H212+J212</f>
        <v>0</v>
      </c>
      <c r="G212" s="233">
        <f>ROUND(E212*F212,2)</f>
        <v>0</v>
      </c>
      <c r="H212" s="234"/>
      <c r="I212" s="233">
        <f>ROUND(E212*H212,2)</f>
        <v>0</v>
      </c>
      <c r="J212" s="234"/>
      <c r="K212" s="233">
        <f>ROUND(E212*J212,2)</f>
        <v>0</v>
      </c>
      <c r="L212" s="233">
        <v>12</v>
      </c>
      <c r="M212" s="233">
        <f>G212*(1+L212/100)</f>
        <v>0</v>
      </c>
      <c r="N212" s="223">
        <v>0</v>
      </c>
      <c r="O212" s="223">
        <f>ROUND(E212*N212,5)</f>
        <v>0</v>
      </c>
      <c r="P212" s="223">
        <v>0</v>
      </c>
      <c r="Q212" s="223">
        <f>ROUND(E212*P212,5)</f>
        <v>0</v>
      </c>
      <c r="R212" s="223"/>
      <c r="S212" s="223"/>
      <c r="T212" s="224">
        <v>0</v>
      </c>
      <c r="U212" s="223">
        <f>ROUND(E212*T212,2)</f>
        <v>0</v>
      </c>
      <c r="V212" s="213"/>
      <c r="W212" s="213"/>
      <c r="X212" s="213"/>
      <c r="Y212" s="213"/>
      <c r="Z212" s="213"/>
      <c r="AA212" s="213"/>
      <c r="AB212" s="213"/>
      <c r="AC212" s="213"/>
      <c r="AD212" s="213"/>
      <c r="AE212" s="213" t="s">
        <v>146</v>
      </c>
      <c r="AF212" s="213"/>
      <c r="AG212" s="213"/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14"/>
      <c r="B213" s="221"/>
      <c r="C213" s="268" t="s">
        <v>455</v>
      </c>
      <c r="D213" s="226"/>
      <c r="E213" s="231">
        <v>4.96</v>
      </c>
      <c r="F213" s="233"/>
      <c r="G213" s="233"/>
      <c r="H213" s="233"/>
      <c r="I213" s="233"/>
      <c r="J213" s="233"/>
      <c r="K213" s="233"/>
      <c r="L213" s="233"/>
      <c r="M213" s="233"/>
      <c r="N213" s="223"/>
      <c r="O213" s="223"/>
      <c r="P213" s="223"/>
      <c r="Q213" s="223"/>
      <c r="R213" s="223"/>
      <c r="S213" s="223"/>
      <c r="T213" s="224"/>
      <c r="U213" s="223"/>
      <c r="V213" s="213"/>
      <c r="W213" s="213"/>
      <c r="X213" s="213"/>
      <c r="Y213" s="213"/>
      <c r="Z213" s="213"/>
      <c r="AA213" s="213"/>
      <c r="AB213" s="213"/>
      <c r="AC213" s="213"/>
      <c r="AD213" s="213"/>
      <c r="AE213" s="213" t="s">
        <v>150</v>
      </c>
      <c r="AF213" s="213">
        <v>0</v>
      </c>
      <c r="AG213" s="213"/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x14ac:dyDescent="0.2">
      <c r="A214" s="215" t="s">
        <v>141</v>
      </c>
      <c r="B214" s="222" t="s">
        <v>88</v>
      </c>
      <c r="C214" s="269" t="s">
        <v>89</v>
      </c>
      <c r="D214" s="227"/>
      <c r="E214" s="232"/>
      <c r="F214" s="237"/>
      <c r="G214" s="237">
        <f>SUMIF(AE215:AE216,"&lt;&gt;NOR",G215:G216)</f>
        <v>0</v>
      </c>
      <c r="H214" s="237"/>
      <c r="I214" s="237">
        <f>SUM(I215:I216)</f>
        <v>0</v>
      </c>
      <c r="J214" s="237"/>
      <c r="K214" s="237">
        <f>SUM(K215:K216)</f>
        <v>0</v>
      </c>
      <c r="L214" s="237"/>
      <c r="M214" s="237">
        <f>SUM(M215:M216)</f>
        <v>0</v>
      </c>
      <c r="N214" s="227"/>
      <c r="O214" s="227">
        <f>SUM(O215:O216)</f>
        <v>0</v>
      </c>
      <c r="P214" s="227"/>
      <c r="Q214" s="227">
        <f>SUM(Q215:Q216)</f>
        <v>0</v>
      </c>
      <c r="R214" s="227"/>
      <c r="S214" s="227"/>
      <c r="T214" s="228"/>
      <c r="U214" s="227">
        <f>SUM(U215:U216)</f>
        <v>78.75</v>
      </c>
      <c r="AE214" t="s">
        <v>142</v>
      </c>
    </row>
    <row r="215" spans="1:60" outlineLevel="1" x14ac:dyDescent="0.2">
      <c r="A215" s="214">
        <v>117</v>
      </c>
      <c r="B215" s="221" t="s">
        <v>456</v>
      </c>
      <c r="C215" s="266" t="s">
        <v>457</v>
      </c>
      <c r="D215" s="223" t="s">
        <v>235</v>
      </c>
      <c r="E215" s="229">
        <v>256.5</v>
      </c>
      <c r="F215" s="233">
        <f>H215+J215</f>
        <v>0</v>
      </c>
      <c r="G215" s="233">
        <f>ROUND(E215*F215,2)</f>
        <v>0</v>
      </c>
      <c r="H215" s="234"/>
      <c r="I215" s="233">
        <f>ROUND(E215*H215,2)</f>
        <v>0</v>
      </c>
      <c r="J215" s="234"/>
      <c r="K215" s="233">
        <f>ROUND(E215*J215,2)</f>
        <v>0</v>
      </c>
      <c r="L215" s="233">
        <v>12</v>
      </c>
      <c r="M215" s="233">
        <f>G215*(1+L215/100)</f>
        <v>0</v>
      </c>
      <c r="N215" s="223">
        <v>0</v>
      </c>
      <c r="O215" s="223">
        <f>ROUND(E215*N215,5)</f>
        <v>0</v>
      </c>
      <c r="P215" s="223">
        <v>0</v>
      </c>
      <c r="Q215" s="223">
        <f>ROUND(E215*P215,5)</f>
        <v>0</v>
      </c>
      <c r="R215" s="223"/>
      <c r="S215" s="223"/>
      <c r="T215" s="224">
        <v>0.307</v>
      </c>
      <c r="U215" s="223">
        <f>ROUND(E215*T215,2)</f>
        <v>78.75</v>
      </c>
      <c r="V215" s="213"/>
      <c r="W215" s="213"/>
      <c r="X215" s="213"/>
      <c r="Y215" s="213"/>
      <c r="Z215" s="213"/>
      <c r="AA215" s="213"/>
      <c r="AB215" s="213"/>
      <c r="AC215" s="213"/>
      <c r="AD215" s="213"/>
      <c r="AE215" s="213" t="s">
        <v>146</v>
      </c>
      <c r="AF215" s="213"/>
      <c r="AG215" s="213"/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ht="22.5" outlineLevel="1" x14ac:dyDescent="0.2">
      <c r="A216" s="214"/>
      <c r="B216" s="221"/>
      <c r="C216" s="268" t="s">
        <v>458</v>
      </c>
      <c r="D216" s="226"/>
      <c r="E216" s="231">
        <v>256.5</v>
      </c>
      <c r="F216" s="233"/>
      <c r="G216" s="233"/>
      <c r="H216" s="233"/>
      <c r="I216" s="233"/>
      <c r="J216" s="233"/>
      <c r="K216" s="233"/>
      <c r="L216" s="233"/>
      <c r="M216" s="233"/>
      <c r="N216" s="223"/>
      <c r="O216" s="223"/>
      <c r="P216" s="223"/>
      <c r="Q216" s="223"/>
      <c r="R216" s="223"/>
      <c r="S216" s="223"/>
      <c r="T216" s="224"/>
      <c r="U216" s="223"/>
      <c r="V216" s="213"/>
      <c r="W216" s="213"/>
      <c r="X216" s="213"/>
      <c r="Y216" s="213"/>
      <c r="Z216" s="213"/>
      <c r="AA216" s="213"/>
      <c r="AB216" s="213"/>
      <c r="AC216" s="213"/>
      <c r="AD216" s="213"/>
      <c r="AE216" s="213" t="s">
        <v>150</v>
      </c>
      <c r="AF216" s="213">
        <v>0</v>
      </c>
      <c r="AG216" s="213"/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x14ac:dyDescent="0.2">
      <c r="A217" s="215" t="s">
        <v>141</v>
      </c>
      <c r="B217" s="222" t="s">
        <v>90</v>
      </c>
      <c r="C217" s="269" t="s">
        <v>91</v>
      </c>
      <c r="D217" s="227"/>
      <c r="E217" s="232"/>
      <c r="F217" s="237"/>
      <c r="G217" s="237">
        <f>SUMIF(AE218:AE227,"&lt;&gt;NOR",G218:G227)</f>
        <v>0</v>
      </c>
      <c r="H217" s="237"/>
      <c r="I217" s="237">
        <f>SUM(I218:I227)</f>
        <v>0</v>
      </c>
      <c r="J217" s="237"/>
      <c r="K217" s="237">
        <f>SUM(K218:K227)</f>
        <v>0</v>
      </c>
      <c r="L217" s="237"/>
      <c r="M217" s="237">
        <f>SUM(M218:M227)</f>
        <v>0</v>
      </c>
      <c r="N217" s="227"/>
      <c r="O217" s="227">
        <f>SUM(O218:O227)</f>
        <v>0.80206999999999995</v>
      </c>
      <c r="P217" s="227"/>
      <c r="Q217" s="227">
        <f>SUM(Q218:Q227)</f>
        <v>0</v>
      </c>
      <c r="R217" s="227"/>
      <c r="S217" s="227"/>
      <c r="T217" s="228"/>
      <c r="U217" s="227">
        <f>SUM(U218:U227)</f>
        <v>43.070000000000007</v>
      </c>
      <c r="AE217" t="s">
        <v>142</v>
      </c>
    </row>
    <row r="218" spans="1:60" ht="33.75" outlineLevel="1" x14ac:dyDescent="0.2">
      <c r="A218" s="214">
        <v>118</v>
      </c>
      <c r="B218" s="221" t="s">
        <v>459</v>
      </c>
      <c r="C218" s="266" t="s">
        <v>460</v>
      </c>
      <c r="D218" s="223" t="s">
        <v>155</v>
      </c>
      <c r="E218" s="229">
        <v>131.6</v>
      </c>
      <c r="F218" s="233">
        <f>H218+J218</f>
        <v>0</v>
      </c>
      <c r="G218" s="233">
        <f>ROUND(E218*F218,2)</f>
        <v>0</v>
      </c>
      <c r="H218" s="234"/>
      <c r="I218" s="233">
        <f>ROUND(E218*H218,2)</f>
        <v>0</v>
      </c>
      <c r="J218" s="234"/>
      <c r="K218" s="233">
        <f>ROUND(E218*J218,2)</f>
        <v>0</v>
      </c>
      <c r="L218" s="233">
        <v>12</v>
      </c>
      <c r="M218" s="233">
        <f>G218*(1+L218/100)</f>
        <v>0</v>
      </c>
      <c r="N218" s="223">
        <v>3.3E-4</v>
      </c>
      <c r="O218" s="223">
        <f>ROUND(E218*N218,5)</f>
        <v>4.3430000000000003E-2</v>
      </c>
      <c r="P218" s="223">
        <v>0</v>
      </c>
      <c r="Q218" s="223">
        <f>ROUND(E218*P218,5)</f>
        <v>0</v>
      </c>
      <c r="R218" s="223"/>
      <c r="S218" s="223"/>
      <c r="T218" s="224">
        <v>2.75E-2</v>
      </c>
      <c r="U218" s="223">
        <f>ROUND(E218*T218,2)</f>
        <v>3.62</v>
      </c>
      <c r="V218" s="213"/>
      <c r="W218" s="213"/>
      <c r="X218" s="213"/>
      <c r="Y218" s="213"/>
      <c r="Z218" s="213"/>
      <c r="AA218" s="213"/>
      <c r="AB218" s="213"/>
      <c r="AC218" s="213"/>
      <c r="AD218" s="213"/>
      <c r="AE218" s="213" t="s">
        <v>146</v>
      </c>
      <c r="AF218" s="213"/>
      <c r="AG218" s="213"/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14"/>
      <c r="B219" s="221"/>
      <c r="C219" s="268" t="s">
        <v>461</v>
      </c>
      <c r="D219" s="226"/>
      <c r="E219" s="231">
        <v>131.6</v>
      </c>
      <c r="F219" s="233"/>
      <c r="G219" s="233"/>
      <c r="H219" s="233"/>
      <c r="I219" s="233"/>
      <c r="J219" s="233"/>
      <c r="K219" s="233"/>
      <c r="L219" s="233"/>
      <c r="M219" s="233"/>
      <c r="N219" s="223"/>
      <c r="O219" s="223"/>
      <c r="P219" s="223"/>
      <c r="Q219" s="223"/>
      <c r="R219" s="223"/>
      <c r="S219" s="223"/>
      <c r="T219" s="224"/>
      <c r="U219" s="223"/>
      <c r="V219" s="213"/>
      <c r="W219" s="213"/>
      <c r="X219" s="213"/>
      <c r="Y219" s="213"/>
      <c r="Z219" s="213"/>
      <c r="AA219" s="213"/>
      <c r="AB219" s="213"/>
      <c r="AC219" s="213"/>
      <c r="AD219" s="213"/>
      <c r="AE219" s="213" t="s">
        <v>150</v>
      </c>
      <c r="AF219" s="213">
        <v>0</v>
      </c>
      <c r="AG219" s="213"/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ht="33.75" outlineLevel="1" x14ac:dyDescent="0.2">
      <c r="A220" s="214">
        <v>119</v>
      </c>
      <c r="B220" s="221" t="s">
        <v>462</v>
      </c>
      <c r="C220" s="266" t="s">
        <v>463</v>
      </c>
      <c r="D220" s="223" t="s">
        <v>155</v>
      </c>
      <c r="E220" s="229">
        <v>131.6</v>
      </c>
      <c r="F220" s="233">
        <f>H220+J220</f>
        <v>0</v>
      </c>
      <c r="G220" s="233">
        <f>ROUND(E220*F220,2)</f>
        <v>0</v>
      </c>
      <c r="H220" s="234"/>
      <c r="I220" s="233">
        <f>ROUND(E220*H220,2)</f>
        <v>0</v>
      </c>
      <c r="J220" s="234"/>
      <c r="K220" s="233">
        <f>ROUND(E220*J220,2)</f>
        <v>0</v>
      </c>
      <c r="L220" s="233">
        <v>12</v>
      </c>
      <c r="M220" s="233">
        <f>G220*(1+L220/100)</f>
        <v>0</v>
      </c>
      <c r="N220" s="223">
        <v>5.7000000000000002E-3</v>
      </c>
      <c r="O220" s="223">
        <f>ROUND(E220*N220,5)</f>
        <v>0.75012000000000001</v>
      </c>
      <c r="P220" s="223">
        <v>0</v>
      </c>
      <c r="Q220" s="223">
        <f>ROUND(E220*P220,5)</f>
        <v>0</v>
      </c>
      <c r="R220" s="223"/>
      <c r="S220" s="223"/>
      <c r="T220" s="224">
        <v>0.22991</v>
      </c>
      <c r="U220" s="223">
        <f>ROUND(E220*T220,2)</f>
        <v>30.26</v>
      </c>
      <c r="V220" s="213"/>
      <c r="W220" s="213"/>
      <c r="X220" s="213"/>
      <c r="Y220" s="213"/>
      <c r="Z220" s="213"/>
      <c r="AA220" s="213"/>
      <c r="AB220" s="213"/>
      <c r="AC220" s="213"/>
      <c r="AD220" s="213"/>
      <c r="AE220" s="213" t="s">
        <v>146</v>
      </c>
      <c r="AF220" s="213"/>
      <c r="AG220" s="213"/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14"/>
      <c r="B221" s="221"/>
      <c r="C221" s="268" t="s">
        <v>461</v>
      </c>
      <c r="D221" s="226"/>
      <c r="E221" s="231">
        <v>131.6</v>
      </c>
      <c r="F221" s="233"/>
      <c r="G221" s="233"/>
      <c r="H221" s="233"/>
      <c r="I221" s="233"/>
      <c r="J221" s="233"/>
      <c r="K221" s="233"/>
      <c r="L221" s="233"/>
      <c r="M221" s="233"/>
      <c r="N221" s="223"/>
      <c r="O221" s="223"/>
      <c r="P221" s="223"/>
      <c r="Q221" s="223"/>
      <c r="R221" s="223"/>
      <c r="S221" s="223"/>
      <c r="T221" s="224"/>
      <c r="U221" s="223"/>
      <c r="V221" s="213"/>
      <c r="W221" s="213"/>
      <c r="X221" s="213"/>
      <c r="Y221" s="213"/>
      <c r="Z221" s="213"/>
      <c r="AA221" s="213"/>
      <c r="AB221" s="213"/>
      <c r="AC221" s="213"/>
      <c r="AD221" s="213"/>
      <c r="AE221" s="213" t="s">
        <v>150</v>
      </c>
      <c r="AF221" s="213">
        <v>0</v>
      </c>
      <c r="AG221" s="213"/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ht="22.5" outlineLevel="1" x14ac:dyDescent="0.2">
      <c r="A222" s="214">
        <v>120</v>
      </c>
      <c r="B222" s="221" t="s">
        <v>464</v>
      </c>
      <c r="C222" s="266" t="s">
        <v>465</v>
      </c>
      <c r="D222" s="223" t="s">
        <v>155</v>
      </c>
      <c r="E222" s="229">
        <v>15.6</v>
      </c>
      <c r="F222" s="233">
        <f>H222+J222</f>
        <v>0</v>
      </c>
      <c r="G222" s="233">
        <f>ROUND(E222*F222,2)</f>
        <v>0</v>
      </c>
      <c r="H222" s="234"/>
      <c r="I222" s="233">
        <f>ROUND(E222*H222,2)</f>
        <v>0</v>
      </c>
      <c r="J222" s="234"/>
      <c r="K222" s="233">
        <f>ROUND(E222*J222,2)</f>
        <v>0</v>
      </c>
      <c r="L222" s="233">
        <v>12</v>
      </c>
      <c r="M222" s="233">
        <f>G222*(1+L222/100)</f>
        <v>0</v>
      </c>
      <c r="N222" s="223">
        <v>0</v>
      </c>
      <c r="O222" s="223">
        <f>ROUND(E222*N222,5)</f>
        <v>0</v>
      </c>
      <c r="P222" s="223">
        <v>0</v>
      </c>
      <c r="Q222" s="223">
        <f>ROUND(E222*P222,5)</f>
        <v>0</v>
      </c>
      <c r="R222" s="223"/>
      <c r="S222" s="223"/>
      <c r="T222" s="224">
        <v>7.4999999999999997E-2</v>
      </c>
      <c r="U222" s="223">
        <f>ROUND(E222*T222,2)</f>
        <v>1.17</v>
      </c>
      <c r="V222" s="213"/>
      <c r="W222" s="213"/>
      <c r="X222" s="213"/>
      <c r="Y222" s="213"/>
      <c r="Z222" s="213"/>
      <c r="AA222" s="213"/>
      <c r="AB222" s="213"/>
      <c r="AC222" s="213"/>
      <c r="AD222" s="213"/>
      <c r="AE222" s="213" t="s">
        <v>146</v>
      </c>
      <c r="AF222" s="213"/>
      <c r="AG222" s="213"/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14"/>
      <c r="B223" s="221"/>
      <c r="C223" s="268" t="s">
        <v>466</v>
      </c>
      <c r="D223" s="226"/>
      <c r="E223" s="231">
        <v>15.6</v>
      </c>
      <c r="F223" s="233"/>
      <c r="G223" s="233"/>
      <c r="H223" s="233"/>
      <c r="I223" s="233"/>
      <c r="J223" s="233"/>
      <c r="K223" s="233"/>
      <c r="L223" s="233"/>
      <c r="M223" s="233"/>
      <c r="N223" s="223"/>
      <c r="O223" s="223"/>
      <c r="P223" s="223"/>
      <c r="Q223" s="223"/>
      <c r="R223" s="223"/>
      <c r="S223" s="223"/>
      <c r="T223" s="224"/>
      <c r="U223" s="223"/>
      <c r="V223" s="213"/>
      <c r="W223" s="213"/>
      <c r="X223" s="213"/>
      <c r="Y223" s="213"/>
      <c r="Z223" s="213"/>
      <c r="AA223" s="213"/>
      <c r="AB223" s="213"/>
      <c r="AC223" s="213"/>
      <c r="AD223" s="213"/>
      <c r="AE223" s="213" t="s">
        <v>150</v>
      </c>
      <c r="AF223" s="213">
        <v>0</v>
      </c>
      <c r="AG223" s="213"/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ht="22.5" outlineLevel="1" x14ac:dyDescent="0.2">
      <c r="A224" s="214">
        <v>121</v>
      </c>
      <c r="B224" s="221" t="s">
        <v>467</v>
      </c>
      <c r="C224" s="266" t="s">
        <v>468</v>
      </c>
      <c r="D224" s="223" t="s">
        <v>155</v>
      </c>
      <c r="E224" s="229">
        <v>50.1</v>
      </c>
      <c r="F224" s="233">
        <f>H224+J224</f>
        <v>0</v>
      </c>
      <c r="G224" s="233">
        <f>ROUND(E224*F224,2)</f>
        <v>0</v>
      </c>
      <c r="H224" s="234"/>
      <c r="I224" s="233">
        <f>ROUND(E224*H224,2)</f>
        <v>0</v>
      </c>
      <c r="J224" s="234"/>
      <c r="K224" s="233">
        <f>ROUND(E224*J224,2)</f>
        <v>0</v>
      </c>
      <c r="L224" s="233">
        <v>12</v>
      </c>
      <c r="M224" s="233">
        <f>G224*(1+L224/100)</f>
        <v>0</v>
      </c>
      <c r="N224" s="223">
        <v>1.7000000000000001E-4</v>
      </c>
      <c r="O224" s="223">
        <f>ROUND(E224*N224,5)</f>
        <v>8.5199999999999998E-3</v>
      </c>
      <c r="P224" s="223">
        <v>0</v>
      </c>
      <c r="Q224" s="223">
        <f>ROUND(E224*P224,5)</f>
        <v>0</v>
      </c>
      <c r="R224" s="223"/>
      <c r="S224" s="223"/>
      <c r="T224" s="224">
        <v>0.16</v>
      </c>
      <c r="U224" s="223">
        <f>ROUND(E224*T224,2)</f>
        <v>8.02</v>
      </c>
      <c r="V224" s="213"/>
      <c r="W224" s="213"/>
      <c r="X224" s="213"/>
      <c r="Y224" s="213"/>
      <c r="Z224" s="213"/>
      <c r="AA224" s="213"/>
      <c r="AB224" s="213"/>
      <c r="AC224" s="213"/>
      <c r="AD224" s="213"/>
      <c r="AE224" s="213" t="s">
        <v>146</v>
      </c>
      <c r="AF224" s="213"/>
      <c r="AG224" s="213"/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14"/>
      <c r="B225" s="221"/>
      <c r="C225" s="268" t="s">
        <v>469</v>
      </c>
      <c r="D225" s="226"/>
      <c r="E225" s="231">
        <v>28.5</v>
      </c>
      <c r="F225" s="233"/>
      <c r="G225" s="233"/>
      <c r="H225" s="233"/>
      <c r="I225" s="233"/>
      <c r="J225" s="233"/>
      <c r="K225" s="233"/>
      <c r="L225" s="233"/>
      <c r="M225" s="233"/>
      <c r="N225" s="223"/>
      <c r="O225" s="223"/>
      <c r="P225" s="223"/>
      <c r="Q225" s="223"/>
      <c r="R225" s="223"/>
      <c r="S225" s="223"/>
      <c r="T225" s="224"/>
      <c r="U225" s="223"/>
      <c r="V225" s="213"/>
      <c r="W225" s="213"/>
      <c r="X225" s="213"/>
      <c r="Y225" s="213"/>
      <c r="Z225" s="213"/>
      <c r="AA225" s="213"/>
      <c r="AB225" s="213"/>
      <c r="AC225" s="213"/>
      <c r="AD225" s="213"/>
      <c r="AE225" s="213" t="s">
        <v>150</v>
      </c>
      <c r="AF225" s="213">
        <v>0</v>
      </c>
      <c r="AG225" s="213"/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">
      <c r="A226" s="214"/>
      <c r="B226" s="221"/>
      <c r="C226" s="268" t="s">
        <v>470</v>
      </c>
      <c r="D226" s="226"/>
      <c r="E226" s="231">
        <v>21.6</v>
      </c>
      <c r="F226" s="233"/>
      <c r="G226" s="233"/>
      <c r="H226" s="233"/>
      <c r="I226" s="233"/>
      <c r="J226" s="233"/>
      <c r="K226" s="233"/>
      <c r="L226" s="233"/>
      <c r="M226" s="233"/>
      <c r="N226" s="223"/>
      <c r="O226" s="223"/>
      <c r="P226" s="223"/>
      <c r="Q226" s="223"/>
      <c r="R226" s="223"/>
      <c r="S226" s="223"/>
      <c r="T226" s="224"/>
      <c r="U226" s="223"/>
      <c r="V226" s="213"/>
      <c r="W226" s="213"/>
      <c r="X226" s="213"/>
      <c r="Y226" s="213"/>
      <c r="Z226" s="213"/>
      <c r="AA226" s="213"/>
      <c r="AB226" s="213"/>
      <c r="AC226" s="213"/>
      <c r="AD226" s="213"/>
      <c r="AE226" s="213" t="s">
        <v>150</v>
      </c>
      <c r="AF226" s="213">
        <v>0</v>
      </c>
      <c r="AG226" s="213"/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14">
        <v>122</v>
      </c>
      <c r="B227" s="221" t="s">
        <v>471</v>
      </c>
      <c r="C227" s="266" t="s">
        <v>472</v>
      </c>
      <c r="D227" s="223" t="s">
        <v>0</v>
      </c>
      <c r="E227" s="229">
        <v>954.45</v>
      </c>
      <c r="F227" s="233">
        <f>H227+J227</f>
        <v>0</v>
      </c>
      <c r="G227" s="233">
        <f>ROUND(E227*F227,2)</f>
        <v>0</v>
      </c>
      <c r="H227" s="234"/>
      <c r="I227" s="233">
        <f>ROUND(E227*H227,2)</f>
        <v>0</v>
      </c>
      <c r="J227" s="234"/>
      <c r="K227" s="233">
        <f>ROUND(E227*J227,2)</f>
        <v>0</v>
      </c>
      <c r="L227" s="233">
        <v>12</v>
      </c>
      <c r="M227" s="233">
        <f>G227*(1+L227/100)</f>
        <v>0</v>
      </c>
      <c r="N227" s="223">
        <v>0</v>
      </c>
      <c r="O227" s="223">
        <f>ROUND(E227*N227,5)</f>
        <v>0</v>
      </c>
      <c r="P227" s="223">
        <v>0</v>
      </c>
      <c r="Q227" s="223">
        <f>ROUND(E227*P227,5)</f>
        <v>0</v>
      </c>
      <c r="R227" s="223"/>
      <c r="S227" s="223"/>
      <c r="T227" s="224">
        <v>0</v>
      </c>
      <c r="U227" s="223">
        <f>ROUND(E227*T227,2)</f>
        <v>0</v>
      </c>
      <c r="V227" s="213"/>
      <c r="W227" s="213"/>
      <c r="X227" s="213"/>
      <c r="Y227" s="213"/>
      <c r="Z227" s="213"/>
      <c r="AA227" s="213"/>
      <c r="AB227" s="213"/>
      <c r="AC227" s="213"/>
      <c r="AD227" s="213"/>
      <c r="AE227" s="213" t="s">
        <v>146</v>
      </c>
      <c r="AF227" s="213"/>
      <c r="AG227" s="213"/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x14ac:dyDescent="0.2">
      <c r="A228" s="215" t="s">
        <v>141</v>
      </c>
      <c r="B228" s="222" t="s">
        <v>92</v>
      </c>
      <c r="C228" s="269" t="s">
        <v>93</v>
      </c>
      <c r="D228" s="227"/>
      <c r="E228" s="232"/>
      <c r="F228" s="237"/>
      <c r="G228" s="237">
        <f>SUMIF(AE229:AE245,"&lt;&gt;NOR",G229:G245)</f>
        <v>0</v>
      </c>
      <c r="H228" s="237"/>
      <c r="I228" s="237">
        <f>SUM(I229:I245)</f>
        <v>0</v>
      </c>
      <c r="J228" s="237"/>
      <c r="K228" s="237">
        <f>SUM(K229:K245)</f>
        <v>0</v>
      </c>
      <c r="L228" s="237"/>
      <c r="M228" s="237">
        <f>SUM(M229:M245)</f>
        <v>0</v>
      </c>
      <c r="N228" s="227"/>
      <c r="O228" s="227">
        <f>SUM(O229:O245)</f>
        <v>1.9526500000000002</v>
      </c>
      <c r="P228" s="227"/>
      <c r="Q228" s="227">
        <f>SUM(Q229:Q245)</f>
        <v>0</v>
      </c>
      <c r="R228" s="227"/>
      <c r="S228" s="227"/>
      <c r="T228" s="228"/>
      <c r="U228" s="227">
        <f>SUM(U229:U245)</f>
        <v>212.82999999999998</v>
      </c>
      <c r="AE228" t="s">
        <v>142</v>
      </c>
    </row>
    <row r="229" spans="1:60" outlineLevel="1" x14ac:dyDescent="0.2">
      <c r="A229" s="214">
        <v>123</v>
      </c>
      <c r="B229" s="221" t="s">
        <v>473</v>
      </c>
      <c r="C229" s="266" t="s">
        <v>474</v>
      </c>
      <c r="D229" s="223" t="s">
        <v>155</v>
      </c>
      <c r="E229" s="229">
        <v>248.35</v>
      </c>
      <c r="F229" s="233">
        <f>H229+J229</f>
        <v>0</v>
      </c>
      <c r="G229" s="233">
        <f>ROUND(E229*F229,2)</f>
        <v>0</v>
      </c>
      <c r="H229" s="234"/>
      <c r="I229" s="233">
        <f>ROUND(E229*H229,2)</f>
        <v>0</v>
      </c>
      <c r="J229" s="234"/>
      <c r="K229" s="233">
        <f>ROUND(E229*J229,2)</f>
        <v>0</v>
      </c>
      <c r="L229" s="233">
        <v>12</v>
      </c>
      <c r="M229" s="233">
        <f>G229*(1+L229/100)</f>
        <v>0</v>
      </c>
      <c r="N229" s="223">
        <v>1.0000000000000001E-5</v>
      </c>
      <c r="O229" s="223">
        <f>ROUND(E229*N229,5)</f>
        <v>2.48E-3</v>
      </c>
      <c r="P229" s="223">
        <v>0</v>
      </c>
      <c r="Q229" s="223">
        <f>ROUND(E229*P229,5)</f>
        <v>0</v>
      </c>
      <c r="R229" s="223"/>
      <c r="S229" s="223"/>
      <c r="T229" s="224">
        <v>7.0000000000000007E-2</v>
      </c>
      <c r="U229" s="223">
        <f>ROUND(E229*T229,2)</f>
        <v>17.38</v>
      </c>
      <c r="V229" s="213"/>
      <c r="W229" s="213"/>
      <c r="X229" s="213"/>
      <c r="Y229" s="213"/>
      <c r="Z229" s="213"/>
      <c r="AA229" s="213"/>
      <c r="AB229" s="213"/>
      <c r="AC229" s="213"/>
      <c r="AD229" s="213"/>
      <c r="AE229" s="213" t="s">
        <v>146</v>
      </c>
      <c r="AF229" s="213"/>
      <c r="AG229" s="213"/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14"/>
      <c r="B230" s="221"/>
      <c r="C230" s="268" t="s">
        <v>475</v>
      </c>
      <c r="D230" s="226"/>
      <c r="E230" s="231">
        <v>128.5</v>
      </c>
      <c r="F230" s="233"/>
      <c r="G230" s="233"/>
      <c r="H230" s="233"/>
      <c r="I230" s="233"/>
      <c r="J230" s="233"/>
      <c r="K230" s="233"/>
      <c r="L230" s="233"/>
      <c r="M230" s="233"/>
      <c r="N230" s="223"/>
      <c r="O230" s="223"/>
      <c r="P230" s="223"/>
      <c r="Q230" s="223"/>
      <c r="R230" s="223"/>
      <c r="S230" s="223"/>
      <c r="T230" s="224"/>
      <c r="U230" s="223"/>
      <c r="V230" s="213"/>
      <c r="W230" s="213"/>
      <c r="X230" s="213"/>
      <c r="Y230" s="213"/>
      <c r="Z230" s="213"/>
      <c r="AA230" s="213"/>
      <c r="AB230" s="213"/>
      <c r="AC230" s="213"/>
      <c r="AD230" s="213"/>
      <c r="AE230" s="213" t="s">
        <v>150</v>
      </c>
      <c r="AF230" s="213">
        <v>0</v>
      </c>
      <c r="AG230" s="213"/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14"/>
      <c r="B231" s="221"/>
      <c r="C231" s="268" t="s">
        <v>476</v>
      </c>
      <c r="D231" s="226"/>
      <c r="E231" s="231">
        <v>119.85</v>
      </c>
      <c r="F231" s="233"/>
      <c r="G231" s="233"/>
      <c r="H231" s="233"/>
      <c r="I231" s="233"/>
      <c r="J231" s="233"/>
      <c r="K231" s="233"/>
      <c r="L231" s="233"/>
      <c r="M231" s="233"/>
      <c r="N231" s="223"/>
      <c r="O231" s="223"/>
      <c r="P231" s="223"/>
      <c r="Q231" s="223"/>
      <c r="R231" s="223"/>
      <c r="S231" s="223"/>
      <c r="T231" s="224"/>
      <c r="U231" s="223"/>
      <c r="V231" s="213"/>
      <c r="W231" s="213"/>
      <c r="X231" s="213"/>
      <c r="Y231" s="213"/>
      <c r="Z231" s="213"/>
      <c r="AA231" s="213"/>
      <c r="AB231" s="213"/>
      <c r="AC231" s="213"/>
      <c r="AD231" s="213"/>
      <c r="AE231" s="213" t="s">
        <v>150</v>
      </c>
      <c r="AF231" s="213">
        <v>0</v>
      </c>
      <c r="AG231" s="213"/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ht="22.5" outlineLevel="1" x14ac:dyDescent="0.2">
      <c r="A232" s="214">
        <v>124</v>
      </c>
      <c r="B232" s="221" t="s">
        <v>477</v>
      </c>
      <c r="C232" s="266" t="s">
        <v>478</v>
      </c>
      <c r="D232" s="223" t="s">
        <v>155</v>
      </c>
      <c r="E232" s="229">
        <v>368.2</v>
      </c>
      <c r="F232" s="233">
        <f>H232+J232</f>
        <v>0</v>
      </c>
      <c r="G232" s="233">
        <f>ROUND(E232*F232,2)</f>
        <v>0</v>
      </c>
      <c r="H232" s="234"/>
      <c r="I232" s="233">
        <f>ROUND(E232*H232,2)</f>
        <v>0</v>
      </c>
      <c r="J232" s="234"/>
      <c r="K232" s="233">
        <f>ROUND(E232*J232,2)</f>
        <v>0</v>
      </c>
      <c r="L232" s="233">
        <v>12</v>
      </c>
      <c r="M232" s="233">
        <f>G232*(1+L232/100)</f>
        <v>0</v>
      </c>
      <c r="N232" s="223">
        <v>0</v>
      </c>
      <c r="O232" s="223">
        <f>ROUND(E232*N232,5)</f>
        <v>0</v>
      </c>
      <c r="P232" s="223">
        <v>0</v>
      </c>
      <c r="Q232" s="223">
        <f>ROUND(E232*P232,5)</f>
        <v>0</v>
      </c>
      <c r="R232" s="223"/>
      <c r="S232" s="223"/>
      <c r="T232" s="224">
        <v>0.08</v>
      </c>
      <c r="U232" s="223">
        <f>ROUND(E232*T232,2)</f>
        <v>29.46</v>
      </c>
      <c r="V232" s="213"/>
      <c r="W232" s="213"/>
      <c r="X232" s="213"/>
      <c r="Y232" s="213"/>
      <c r="Z232" s="213"/>
      <c r="AA232" s="213"/>
      <c r="AB232" s="213"/>
      <c r="AC232" s="213"/>
      <c r="AD232" s="213"/>
      <c r="AE232" s="213" t="s">
        <v>146</v>
      </c>
      <c r="AF232" s="213"/>
      <c r="AG232" s="213"/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14"/>
      <c r="B233" s="221"/>
      <c r="C233" s="268" t="s">
        <v>475</v>
      </c>
      <c r="D233" s="226"/>
      <c r="E233" s="231">
        <v>128.5</v>
      </c>
      <c r="F233" s="233"/>
      <c r="G233" s="233"/>
      <c r="H233" s="233"/>
      <c r="I233" s="233"/>
      <c r="J233" s="233"/>
      <c r="K233" s="233"/>
      <c r="L233" s="233"/>
      <c r="M233" s="233"/>
      <c r="N233" s="223"/>
      <c r="O233" s="223"/>
      <c r="P233" s="223"/>
      <c r="Q233" s="223"/>
      <c r="R233" s="223"/>
      <c r="S233" s="223"/>
      <c r="T233" s="224"/>
      <c r="U233" s="223"/>
      <c r="V233" s="213"/>
      <c r="W233" s="213"/>
      <c r="X233" s="213"/>
      <c r="Y233" s="213"/>
      <c r="Z233" s="213"/>
      <c r="AA233" s="213"/>
      <c r="AB233" s="213"/>
      <c r="AC233" s="213"/>
      <c r="AD233" s="213"/>
      <c r="AE233" s="213" t="s">
        <v>150</v>
      </c>
      <c r="AF233" s="213">
        <v>0</v>
      </c>
      <c r="AG233" s="213"/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14"/>
      <c r="B234" s="221"/>
      <c r="C234" s="268" t="s">
        <v>479</v>
      </c>
      <c r="D234" s="226"/>
      <c r="E234" s="231">
        <v>239.7</v>
      </c>
      <c r="F234" s="233"/>
      <c r="G234" s="233"/>
      <c r="H234" s="233"/>
      <c r="I234" s="233"/>
      <c r="J234" s="233"/>
      <c r="K234" s="233"/>
      <c r="L234" s="233"/>
      <c r="M234" s="233"/>
      <c r="N234" s="223"/>
      <c r="O234" s="223"/>
      <c r="P234" s="223"/>
      <c r="Q234" s="223"/>
      <c r="R234" s="223"/>
      <c r="S234" s="223"/>
      <c r="T234" s="224"/>
      <c r="U234" s="223"/>
      <c r="V234" s="213"/>
      <c r="W234" s="213"/>
      <c r="X234" s="213"/>
      <c r="Y234" s="213"/>
      <c r="Z234" s="213"/>
      <c r="AA234" s="213"/>
      <c r="AB234" s="213"/>
      <c r="AC234" s="213"/>
      <c r="AD234" s="213"/>
      <c r="AE234" s="213" t="s">
        <v>150</v>
      </c>
      <c r="AF234" s="213">
        <v>0</v>
      </c>
      <c r="AG234" s="213"/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14">
        <v>125</v>
      </c>
      <c r="B235" s="221" t="s">
        <v>480</v>
      </c>
      <c r="C235" s="266" t="s">
        <v>481</v>
      </c>
      <c r="D235" s="223" t="s">
        <v>145</v>
      </c>
      <c r="E235" s="229">
        <v>23.8</v>
      </c>
      <c r="F235" s="233">
        <f>H235+J235</f>
        <v>0</v>
      </c>
      <c r="G235" s="233">
        <f>ROUND(E235*F235,2)</f>
        <v>0</v>
      </c>
      <c r="H235" s="234"/>
      <c r="I235" s="233">
        <f>ROUND(E235*H235,2)</f>
        <v>0</v>
      </c>
      <c r="J235" s="234"/>
      <c r="K235" s="233">
        <f>ROUND(E235*J235,2)</f>
        <v>0</v>
      </c>
      <c r="L235" s="233">
        <v>12</v>
      </c>
      <c r="M235" s="233">
        <f>G235*(1+L235/100)</f>
        <v>0</v>
      </c>
      <c r="N235" s="223">
        <v>2.5000000000000001E-2</v>
      </c>
      <c r="O235" s="223">
        <f>ROUND(E235*N235,5)</f>
        <v>0.59499999999999997</v>
      </c>
      <c r="P235" s="223">
        <v>0</v>
      </c>
      <c r="Q235" s="223">
        <f>ROUND(E235*P235,5)</f>
        <v>0</v>
      </c>
      <c r="R235" s="223"/>
      <c r="S235" s="223"/>
      <c r="T235" s="224">
        <v>0</v>
      </c>
      <c r="U235" s="223">
        <f>ROUND(E235*T235,2)</f>
        <v>0</v>
      </c>
      <c r="V235" s="213"/>
      <c r="W235" s="213"/>
      <c r="X235" s="213"/>
      <c r="Y235" s="213"/>
      <c r="Z235" s="213"/>
      <c r="AA235" s="213"/>
      <c r="AB235" s="213"/>
      <c r="AC235" s="213"/>
      <c r="AD235" s="213"/>
      <c r="AE235" s="213" t="s">
        <v>244</v>
      </c>
      <c r="AF235" s="213"/>
      <c r="AG235" s="213"/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ht="22.5" outlineLevel="1" x14ac:dyDescent="0.2">
      <c r="A236" s="214">
        <v>126</v>
      </c>
      <c r="B236" s="221" t="s">
        <v>482</v>
      </c>
      <c r="C236" s="266" t="s">
        <v>483</v>
      </c>
      <c r="D236" s="223" t="s">
        <v>155</v>
      </c>
      <c r="E236" s="229">
        <v>254.77</v>
      </c>
      <c r="F236" s="233">
        <f>H236+J236</f>
        <v>0</v>
      </c>
      <c r="G236" s="233">
        <f>ROUND(E236*F236,2)</f>
        <v>0</v>
      </c>
      <c r="H236" s="234"/>
      <c r="I236" s="233">
        <f>ROUND(E236*H236,2)</f>
        <v>0</v>
      </c>
      <c r="J236" s="234"/>
      <c r="K236" s="233">
        <f>ROUND(E236*J236,2)</f>
        <v>0</v>
      </c>
      <c r="L236" s="233">
        <v>12</v>
      </c>
      <c r="M236" s="233">
        <f>G236*(1+L236/100)</f>
        <v>0</v>
      </c>
      <c r="N236" s="223">
        <v>1.8000000000000001E-4</v>
      </c>
      <c r="O236" s="223">
        <f>ROUND(E236*N236,5)</f>
        <v>4.5859999999999998E-2</v>
      </c>
      <c r="P236" s="223">
        <v>0</v>
      </c>
      <c r="Q236" s="223">
        <f>ROUND(E236*P236,5)</f>
        <v>0</v>
      </c>
      <c r="R236" s="223"/>
      <c r="S236" s="223"/>
      <c r="T236" s="224">
        <v>0.16</v>
      </c>
      <c r="U236" s="223">
        <f>ROUND(E236*T236,2)</f>
        <v>40.76</v>
      </c>
      <c r="V236" s="213"/>
      <c r="W236" s="213"/>
      <c r="X236" s="213"/>
      <c r="Y236" s="213"/>
      <c r="Z236" s="213"/>
      <c r="AA236" s="213"/>
      <c r="AB236" s="213"/>
      <c r="AC236" s="213"/>
      <c r="AD236" s="213"/>
      <c r="AE236" s="213" t="s">
        <v>146</v>
      </c>
      <c r="AF236" s="213"/>
      <c r="AG236" s="213"/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14"/>
      <c r="B237" s="221"/>
      <c r="C237" s="268" t="s">
        <v>484</v>
      </c>
      <c r="D237" s="226"/>
      <c r="E237" s="231">
        <v>97.77</v>
      </c>
      <c r="F237" s="233"/>
      <c r="G237" s="233"/>
      <c r="H237" s="233"/>
      <c r="I237" s="233"/>
      <c r="J237" s="233"/>
      <c r="K237" s="233"/>
      <c r="L237" s="233"/>
      <c r="M237" s="233"/>
      <c r="N237" s="223"/>
      <c r="O237" s="223"/>
      <c r="P237" s="223"/>
      <c r="Q237" s="223"/>
      <c r="R237" s="223"/>
      <c r="S237" s="223"/>
      <c r="T237" s="224"/>
      <c r="U237" s="223"/>
      <c r="V237" s="213"/>
      <c r="W237" s="213"/>
      <c r="X237" s="213"/>
      <c r="Y237" s="213"/>
      <c r="Z237" s="213"/>
      <c r="AA237" s="213"/>
      <c r="AB237" s="213"/>
      <c r="AC237" s="213"/>
      <c r="AD237" s="213"/>
      <c r="AE237" s="213" t="s">
        <v>150</v>
      </c>
      <c r="AF237" s="213">
        <v>0</v>
      </c>
      <c r="AG237" s="213"/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14"/>
      <c r="B238" s="221"/>
      <c r="C238" s="268" t="s">
        <v>485</v>
      </c>
      <c r="D238" s="226"/>
      <c r="E238" s="231">
        <v>157</v>
      </c>
      <c r="F238" s="233"/>
      <c r="G238" s="233"/>
      <c r="H238" s="233"/>
      <c r="I238" s="233"/>
      <c r="J238" s="233"/>
      <c r="K238" s="233"/>
      <c r="L238" s="233"/>
      <c r="M238" s="233"/>
      <c r="N238" s="223"/>
      <c r="O238" s="223"/>
      <c r="P238" s="223"/>
      <c r="Q238" s="223"/>
      <c r="R238" s="223"/>
      <c r="S238" s="223"/>
      <c r="T238" s="224"/>
      <c r="U238" s="223"/>
      <c r="V238" s="213"/>
      <c r="W238" s="213"/>
      <c r="X238" s="213"/>
      <c r="Y238" s="213"/>
      <c r="Z238" s="213"/>
      <c r="AA238" s="213"/>
      <c r="AB238" s="213"/>
      <c r="AC238" s="213"/>
      <c r="AD238" s="213"/>
      <c r="AE238" s="213" t="s">
        <v>150</v>
      </c>
      <c r="AF238" s="213">
        <v>0</v>
      </c>
      <c r="AG238" s="213"/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ht="22.5" outlineLevel="1" x14ac:dyDescent="0.2">
      <c r="A239" s="214">
        <v>127</v>
      </c>
      <c r="B239" s="221" t="s">
        <v>486</v>
      </c>
      <c r="C239" s="266" t="s">
        <v>487</v>
      </c>
      <c r="D239" s="223" t="s">
        <v>155</v>
      </c>
      <c r="E239" s="229">
        <v>471</v>
      </c>
      <c r="F239" s="233">
        <f>H239+J239</f>
        <v>0</v>
      </c>
      <c r="G239" s="233">
        <f>ROUND(E239*F239,2)</f>
        <v>0</v>
      </c>
      <c r="H239" s="234"/>
      <c r="I239" s="233">
        <f>ROUND(E239*H239,2)</f>
        <v>0</v>
      </c>
      <c r="J239" s="234"/>
      <c r="K239" s="233">
        <f>ROUND(E239*J239,2)</f>
        <v>0</v>
      </c>
      <c r="L239" s="233">
        <v>12</v>
      </c>
      <c r="M239" s="233">
        <f>G239*(1+L239/100)</f>
        <v>0</v>
      </c>
      <c r="N239" s="223">
        <v>5.2999999999999998E-4</v>
      </c>
      <c r="O239" s="223">
        <f>ROUND(E239*N239,5)</f>
        <v>0.24962999999999999</v>
      </c>
      <c r="P239" s="223">
        <v>0</v>
      </c>
      <c r="Q239" s="223">
        <f>ROUND(E239*P239,5)</f>
        <v>0</v>
      </c>
      <c r="R239" s="223"/>
      <c r="S239" s="223"/>
      <c r="T239" s="224">
        <v>0.23100000000000001</v>
      </c>
      <c r="U239" s="223">
        <f>ROUND(E239*T239,2)</f>
        <v>108.8</v>
      </c>
      <c r="V239" s="213"/>
      <c r="W239" s="213"/>
      <c r="X239" s="213"/>
      <c r="Y239" s="213"/>
      <c r="Z239" s="213"/>
      <c r="AA239" s="213"/>
      <c r="AB239" s="213"/>
      <c r="AC239" s="213"/>
      <c r="AD239" s="213"/>
      <c r="AE239" s="213" t="s">
        <v>146</v>
      </c>
      <c r="AF239" s="213"/>
      <c r="AG239" s="213"/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">
      <c r="A240" s="214"/>
      <c r="B240" s="221"/>
      <c r="C240" s="268" t="s">
        <v>488</v>
      </c>
      <c r="D240" s="226"/>
      <c r="E240" s="231">
        <v>471</v>
      </c>
      <c r="F240" s="233"/>
      <c r="G240" s="233"/>
      <c r="H240" s="233"/>
      <c r="I240" s="233"/>
      <c r="J240" s="233"/>
      <c r="K240" s="233"/>
      <c r="L240" s="233"/>
      <c r="M240" s="233"/>
      <c r="N240" s="223"/>
      <c r="O240" s="223"/>
      <c r="P240" s="223"/>
      <c r="Q240" s="223"/>
      <c r="R240" s="223"/>
      <c r="S240" s="223"/>
      <c r="T240" s="224"/>
      <c r="U240" s="223"/>
      <c r="V240" s="213"/>
      <c r="W240" s="213"/>
      <c r="X240" s="213"/>
      <c r="Y240" s="213"/>
      <c r="Z240" s="213"/>
      <c r="AA240" s="213"/>
      <c r="AB240" s="213"/>
      <c r="AC240" s="213"/>
      <c r="AD240" s="213"/>
      <c r="AE240" s="213" t="s">
        <v>150</v>
      </c>
      <c r="AF240" s="213">
        <v>0</v>
      </c>
      <c r="AG240" s="213"/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ht="22.5" outlineLevel="1" x14ac:dyDescent="0.2">
      <c r="A241" s="214">
        <v>128</v>
      </c>
      <c r="B241" s="221" t="s">
        <v>489</v>
      </c>
      <c r="C241" s="266" t="s">
        <v>490</v>
      </c>
      <c r="D241" s="223" t="s">
        <v>155</v>
      </c>
      <c r="E241" s="229">
        <v>119.85</v>
      </c>
      <c r="F241" s="233">
        <f>H241+J241</f>
        <v>0</v>
      </c>
      <c r="G241" s="233">
        <f>ROUND(E241*F241,2)</f>
        <v>0</v>
      </c>
      <c r="H241" s="234"/>
      <c r="I241" s="233">
        <f>ROUND(E241*H241,2)</f>
        <v>0</v>
      </c>
      <c r="J241" s="234"/>
      <c r="K241" s="233">
        <f>ROUND(E241*J241,2)</f>
        <v>0</v>
      </c>
      <c r="L241" s="233">
        <v>12</v>
      </c>
      <c r="M241" s="233">
        <f>G241*(1+L241/100)</f>
        <v>0</v>
      </c>
      <c r="N241" s="223">
        <v>3.8899999999999998E-3</v>
      </c>
      <c r="O241" s="223">
        <f>ROUND(E241*N241,5)</f>
        <v>0.46622000000000002</v>
      </c>
      <c r="P241" s="223">
        <v>0</v>
      </c>
      <c r="Q241" s="223">
        <f>ROUND(E241*P241,5)</f>
        <v>0</v>
      </c>
      <c r="R241" s="223"/>
      <c r="S241" s="223"/>
      <c r="T241" s="224">
        <v>0.13711999999999999</v>
      </c>
      <c r="U241" s="223">
        <f>ROUND(E241*T241,2)</f>
        <v>16.43</v>
      </c>
      <c r="V241" s="213"/>
      <c r="W241" s="213"/>
      <c r="X241" s="213"/>
      <c r="Y241" s="213"/>
      <c r="Z241" s="213"/>
      <c r="AA241" s="213"/>
      <c r="AB241" s="213"/>
      <c r="AC241" s="213"/>
      <c r="AD241" s="213"/>
      <c r="AE241" s="213" t="s">
        <v>165</v>
      </c>
      <c r="AF241" s="213"/>
      <c r="AG241" s="213"/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14"/>
      <c r="B242" s="221"/>
      <c r="C242" s="268" t="s">
        <v>491</v>
      </c>
      <c r="D242" s="226"/>
      <c r="E242" s="231">
        <v>119.85</v>
      </c>
      <c r="F242" s="233"/>
      <c r="G242" s="233"/>
      <c r="H242" s="233"/>
      <c r="I242" s="233"/>
      <c r="J242" s="233"/>
      <c r="K242" s="233"/>
      <c r="L242" s="233"/>
      <c r="M242" s="233"/>
      <c r="N242" s="223"/>
      <c r="O242" s="223"/>
      <c r="P242" s="223"/>
      <c r="Q242" s="223"/>
      <c r="R242" s="223"/>
      <c r="S242" s="223"/>
      <c r="T242" s="224"/>
      <c r="U242" s="223"/>
      <c r="V242" s="213"/>
      <c r="W242" s="213"/>
      <c r="X242" s="213"/>
      <c r="Y242" s="213"/>
      <c r="Z242" s="213"/>
      <c r="AA242" s="213"/>
      <c r="AB242" s="213"/>
      <c r="AC242" s="213"/>
      <c r="AD242" s="213"/>
      <c r="AE242" s="213" t="s">
        <v>150</v>
      </c>
      <c r="AF242" s="213">
        <v>0</v>
      </c>
      <c r="AG242" s="213"/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14">
        <v>129</v>
      </c>
      <c r="B243" s="221" t="s">
        <v>492</v>
      </c>
      <c r="C243" s="266" t="s">
        <v>493</v>
      </c>
      <c r="D243" s="223" t="s">
        <v>155</v>
      </c>
      <c r="E243" s="229">
        <v>494.55</v>
      </c>
      <c r="F243" s="233">
        <f>H243+J243</f>
        <v>0</v>
      </c>
      <c r="G243" s="233">
        <f>ROUND(E243*F243,2)</f>
        <v>0</v>
      </c>
      <c r="H243" s="234"/>
      <c r="I243" s="233">
        <f>ROUND(E243*H243,2)</f>
        <v>0</v>
      </c>
      <c r="J243" s="234"/>
      <c r="K243" s="233">
        <f>ROUND(E243*J243,2)</f>
        <v>0</v>
      </c>
      <c r="L243" s="233">
        <v>12</v>
      </c>
      <c r="M243" s="233">
        <f>G243*(1+L243/100)</f>
        <v>0</v>
      </c>
      <c r="N243" s="223">
        <v>1.1999999999999999E-3</v>
      </c>
      <c r="O243" s="223">
        <f>ROUND(E243*N243,5)</f>
        <v>0.59345999999999999</v>
      </c>
      <c r="P243" s="223">
        <v>0</v>
      </c>
      <c r="Q243" s="223">
        <f>ROUND(E243*P243,5)</f>
        <v>0</v>
      </c>
      <c r="R243" s="223"/>
      <c r="S243" s="223"/>
      <c r="T243" s="224">
        <v>0</v>
      </c>
      <c r="U243" s="223">
        <f>ROUND(E243*T243,2)</f>
        <v>0</v>
      </c>
      <c r="V243" s="213"/>
      <c r="W243" s="213"/>
      <c r="X243" s="213"/>
      <c r="Y243" s="213"/>
      <c r="Z243" s="213"/>
      <c r="AA243" s="213"/>
      <c r="AB243" s="213"/>
      <c r="AC243" s="213"/>
      <c r="AD243" s="213"/>
      <c r="AE243" s="213" t="s">
        <v>244</v>
      </c>
      <c r="AF243" s="213"/>
      <c r="AG243" s="213"/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14"/>
      <c r="B244" s="221"/>
      <c r="C244" s="268" t="s">
        <v>494</v>
      </c>
      <c r="D244" s="226"/>
      <c r="E244" s="231">
        <v>494.55</v>
      </c>
      <c r="F244" s="233"/>
      <c r="G244" s="233"/>
      <c r="H244" s="233"/>
      <c r="I244" s="233"/>
      <c r="J244" s="233"/>
      <c r="K244" s="233"/>
      <c r="L244" s="233"/>
      <c r="M244" s="233"/>
      <c r="N244" s="223"/>
      <c r="O244" s="223"/>
      <c r="P244" s="223"/>
      <c r="Q244" s="223"/>
      <c r="R244" s="223"/>
      <c r="S244" s="223"/>
      <c r="T244" s="224"/>
      <c r="U244" s="223"/>
      <c r="V244" s="213"/>
      <c r="W244" s="213"/>
      <c r="X244" s="213"/>
      <c r="Y244" s="213"/>
      <c r="Z244" s="213"/>
      <c r="AA244" s="213"/>
      <c r="AB244" s="213"/>
      <c r="AC244" s="213"/>
      <c r="AD244" s="213"/>
      <c r="AE244" s="213" t="s">
        <v>150</v>
      </c>
      <c r="AF244" s="213">
        <v>0</v>
      </c>
      <c r="AG244" s="213"/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14">
        <v>130</v>
      </c>
      <c r="B245" s="221" t="s">
        <v>495</v>
      </c>
      <c r="C245" s="266" t="s">
        <v>496</v>
      </c>
      <c r="D245" s="223" t="s">
        <v>0</v>
      </c>
      <c r="E245" s="229">
        <v>4070.92</v>
      </c>
      <c r="F245" s="233">
        <f>H245+J245</f>
        <v>0</v>
      </c>
      <c r="G245" s="233">
        <f>ROUND(E245*F245,2)</f>
        <v>0</v>
      </c>
      <c r="H245" s="234"/>
      <c r="I245" s="233">
        <f>ROUND(E245*H245,2)</f>
        <v>0</v>
      </c>
      <c r="J245" s="234"/>
      <c r="K245" s="233">
        <f>ROUND(E245*J245,2)</f>
        <v>0</v>
      </c>
      <c r="L245" s="233">
        <v>12</v>
      </c>
      <c r="M245" s="233">
        <f>G245*(1+L245/100)</f>
        <v>0</v>
      </c>
      <c r="N245" s="223">
        <v>0</v>
      </c>
      <c r="O245" s="223">
        <f>ROUND(E245*N245,5)</f>
        <v>0</v>
      </c>
      <c r="P245" s="223">
        <v>0</v>
      </c>
      <c r="Q245" s="223">
        <f>ROUND(E245*P245,5)</f>
        <v>0</v>
      </c>
      <c r="R245" s="223"/>
      <c r="S245" s="223"/>
      <c r="T245" s="224">
        <v>0</v>
      </c>
      <c r="U245" s="223">
        <f>ROUND(E245*T245,2)</f>
        <v>0</v>
      </c>
      <c r="V245" s="213"/>
      <c r="W245" s="213"/>
      <c r="X245" s="213"/>
      <c r="Y245" s="213"/>
      <c r="Z245" s="213"/>
      <c r="AA245" s="213"/>
      <c r="AB245" s="213"/>
      <c r="AC245" s="213"/>
      <c r="AD245" s="213"/>
      <c r="AE245" s="213" t="s">
        <v>146</v>
      </c>
      <c r="AF245" s="213"/>
      <c r="AG245" s="213"/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x14ac:dyDescent="0.2">
      <c r="A246" s="215" t="s">
        <v>141</v>
      </c>
      <c r="B246" s="222" t="s">
        <v>94</v>
      </c>
      <c r="C246" s="269" t="s">
        <v>95</v>
      </c>
      <c r="D246" s="227"/>
      <c r="E246" s="232"/>
      <c r="F246" s="237"/>
      <c r="G246" s="237">
        <f>SUMIF(AE247:AE266,"&lt;&gt;NOR",G247:G266)</f>
        <v>0</v>
      </c>
      <c r="H246" s="237"/>
      <c r="I246" s="237">
        <f>SUM(I247:I266)</f>
        <v>0</v>
      </c>
      <c r="J246" s="237"/>
      <c r="K246" s="237">
        <f>SUM(K247:K266)</f>
        <v>0</v>
      </c>
      <c r="L246" s="237"/>
      <c r="M246" s="237">
        <f>SUM(M247:M266)</f>
        <v>0</v>
      </c>
      <c r="N246" s="227"/>
      <c r="O246" s="227">
        <f>SUM(O247:O266)</f>
        <v>7.465539999999999</v>
      </c>
      <c r="P246" s="227"/>
      <c r="Q246" s="227">
        <f>SUM(Q247:Q266)</f>
        <v>37.849419999999995</v>
      </c>
      <c r="R246" s="227"/>
      <c r="S246" s="227"/>
      <c r="T246" s="228"/>
      <c r="U246" s="227">
        <f>SUM(U247:U266)</f>
        <v>444.21999999999997</v>
      </c>
      <c r="AE246" t="s">
        <v>142</v>
      </c>
    </row>
    <row r="247" spans="1:60" outlineLevel="1" x14ac:dyDescent="0.2">
      <c r="A247" s="214">
        <v>131</v>
      </c>
      <c r="B247" s="221" t="s">
        <v>497</v>
      </c>
      <c r="C247" s="266" t="s">
        <v>498</v>
      </c>
      <c r="D247" s="223" t="s">
        <v>155</v>
      </c>
      <c r="E247" s="229">
        <v>74.8</v>
      </c>
      <c r="F247" s="233">
        <f>H247+J247</f>
        <v>0</v>
      </c>
      <c r="G247" s="233">
        <f>ROUND(E247*F247,2)</f>
        <v>0</v>
      </c>
      <c r="H247" s="234"/>
      <c r="I247" s="233">
        <f>ROUND(E247*H247,2)</f>
        <v>0</v>
      </c>
      <c r="J247" s="234"/>
      <c r="K247" s="233">
        <f>ROUND(E247*J247,2)</f>
        <v>0</v>
      </c>
      <c r="L247" s="233">
        <v>12</v>
      </c>
      <c r="M247" s="233">
        <f>G247*(1+L247/100)</f>
        <v>0</v>
      </c>
      <c r="N247" s="223">
        <v>0</v>
      </c>
      <c r="O247" s="223">
        <f>ROUND(E247*N247,5)</f>
        <v>0</v>
      </c>
      <c r="P247" s="223">
        <v>3.5000000000000003E-2</v>
      </c>
      <c r="Q247" s="223">
        <f>ROUND(E247*P247,5)</f>
        <v>2.6179999999999999</v>
      </c>
      <c r="R247" s="223"/>
      <c r="S247" s="223"/>
      <c r="T247" s="224">
        <v>0.09</v>
      </c>
      <c r="U247" s="223">
        <f>ROUND(E247*T247,2)</f>
        <v>6.73</v>
      </c>
      <c r="V247" s="213"/>
      <c r="W247" s="213"/>
      <c r="X247" s="213"/>
      <c r="Y247" s="213"/>
      <c r="Z247" s="213"/>
      <c r="AA247" s="213"/>
      <c r="AB247" s="213"/>
      <c r="AC247" s="213"/>
      <c r="AD247" s="213"/>
      <c r="AE247" s="213" t="s">
        <v>146</v>
      </c>
      <c r="AF247" s="213"/>
      <c r="AG247" s="213"/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14"/>
      <c r="B248" s="221"/>
      <c r="C248" s="268" t="s">
        <v>499</v>
      </c>
      <c r="D248" s="226"/>
      <c r="E248" s="231">
        <v>74.8</v>
      </c>
      <c r="F248" s="233"/>
      <c r="G248" s="233"/>
      <c r="H248" s="233"/>
      <c r="I248" s="233"/>
      <c r="J248" s="233"/>
      <c r="K248" s="233"/>
      <c r="L248" s="233"/>
      <c r="M248" s="233"/>
      <c r="N248" s="223"/>
      <c r="O248" s="223"/>
      <c r="P248" s="223"/>
      <c r="Q248" s="223"/>
      <c r="R248" s="223"/>
      <c r="S248" s="223"/>
      <c r="T248" s="224"/>
      <c r="U248" s="223"/>
      <c r="V248" s="213"/>
      <c r="W248" s="213"/>
      <c r="X248" s="213"/>
      <c r="Y248" s="213"/>
      <c r="Z248" s="213"/>
      <c r="AA248" s="213"/>
      <c r="AB248" s="213"/>
      <c r="AC248" s="213"/>
      <c r="AD248" s="213"/>
      <c r="AE248" s="213" t="s">
        <v>150</v>
      </c>
      <c r="AF248" s="213">
        <v>0</v>
      </c>
      <c r="AG248" s="213"/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14">
        <v>132</v>
      </c>
      <c r="B249" s="221" t="s">
        <v>500</v>
      </c>
      <c r="C249" s="266" t="s">
        <v>501</v>
      </c>
      <c r="D249" s="223" t="s">
        <v>155</v>
      </c>
      <c r="E249" s="229">
        <v>206.47</v>
      </c>
      <c r="F249" s="233">
        <f>H249+J249</f>
        <v>0</v>
      </c>
      <c r="G249" s="233">
        <f>ROUND(E249*F249,2)</f>
        <v>0</v>
      </c>
      <c r="H249" s="234"/>
      <c r="I249" s="233">
        <f>ROUND(E249*H249,2)</f>
        <v>0</v>
      </c>
      <c r="J249" s="234"/>
      <c r="K249" s="233">
        <f>ROUND(E249*J249,2)</f>
        <v>0</v>
      </c>
      <c r="L249" s="233">
        <v>12</v>
      </c>
      <c r="M249" s="233">
        <f>G249*(1+L249/100)</f>
        <v>0</v>
      </c>
      <c r="N249" s="223">
        <v>0</v>
      </c>
      <c r="O249" s="223">
        <f>ROUND(E249*N249,5)</f>
        <v>0</v>
      </c>
      <c r="P249" s="223">
        <v>1.4E-2</v>
      </c>
      <c r="Q249" s="223">
        <f>ROUND(E249*P249,5)</f>
        <v>2.8905799999999999</v>
      </c>
      <c r="R249" s="223"/>
      <c r="S249" s="223"/>
      <c r="T249" s="224">
        <v>0.08</v>
      </c>
      <c r="U249" s="223">
        <f>ROUND(E249*T249,2)</f>
        <v>16.52</v>
      </c>
      <c r="V249" s="213"/>
      <c r="W249" s="213"/>
      <c r="X249" s="213"/>
      <c r="Y249" s="213"/>
      <c r="Z249" s="213"/>
      <c r="AA249" s="213"/>
      <c r="AB249" s="213"/>
      <c r="AC249" s="213"/>
      <c r="AD249" s="213"/>
      <c r="AE249" s="213" t="s">
        <v>146</v>
      </c>
      <c r="AF249" s="213"/>
      <c r="AG249" s="213"/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14"/>
      <c r="B250" s="221"/>
      <c r="C250" s="268" t="s">
        <v>502</v>
      </c>
      <c r="D250" s="226"/>
      <c r="E250" s="231">
        <v>116.5</v>
      </c>
      <c r="F250" s="233"/>
      <c r="G250" s="233"/>
      <c r="H250" s="233"/>
      <c r="I250" s="233"/>
      <c r="J250" s="233"/>
      <c r="K250" s="233"/>
      <c r="L250" s="233"/>
      <c r="M250" s="233"/>
      <c r="N250" s="223"/>
      <c r="O250" s="223"/>
      <c r="P250" s="223"/>
      <c r="Q250" s="223"/>
      <c r="R250" s="223"/>
      <c r="S250" s="223"/>
      <c r="T250" s="224"/>
      <c r="U250" s="223"/>
      <c r="V250" s="213"/>
      <c r="W250" s="213"/>
      <c r="X250" s="213"/>
      <c r="Y250" s="213"/>
      <c r="Z250" s="213"/>
      <c r="AA250" s="213"/>
      <c r="AB250" s="213"/>
      <c r="AC250" s="213"/>
      <c r="AD250" s="213"/>
      <c r="AE250" s="213" t="s">
        <v>150</v>
      </c>
      <c r="AF250" s="213">
        <v>0</v>
      </c>
      <c r="AG250" s="213"/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14"/>
      <c r="B251" s="221"/>
      <c r="C251" s="268" t="s">
        <v>503</v>
      </c>
      <c r="D251" s="226"/>
      <c r="E251" s="231">
        <v>89.97</v>
      </c>
      <c r="F251" s="233"/>
      <c r="G251" s="233"/>
      <c r="H251" s="233"/>
      <c r="I251" s="233"/>
      <c r="J251" s="233"/>
      <c r="K251" s="233"/>
      <c r="L251" s="233"/>
      <c r="M251" s="233"/>
      <c r="N251" s="223"/>
      <c r="O251" s="223"/>
      <c r="P251" s="223"/>
      <c r="Q251" s="223"/>
      <c r="R251" s="223"/>
      <c r="S251" s="223"/>
      <c r="T251" s="224"/>
      <c r="U251" s="223"/>
      <c r="V251" s="213"/>
      <c r="W251" s="213"/>
      <c r="X251" s="213"/>
      <c r="Y251" s="213"/>
      <c r="Z251" s="213"/>
      <c r="AA251" s="213"/>
      <c r="AB251" s="213"/>
      <c r="AC251" s="213"/>
      <c r="AD251" s="213"/>
      <c r="AE251" s="213" t="s">
        <v>150</v>
      </c>
      <c r="AF251" s="213">
        <v>0</v>
      </c>
      <c r="AG251" s="213"/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14">
        <v>133</v>
      </c>
      <c r="B252" s="221" t="s">
        <v>504</v>
      </c>
      <c r="C252" s="266" t="s">
        <v>505</v>
      </c>
      <c r="D252" s="223" t="s">
        <v>155</v>
      </c>
      <c r="E252" s="229">
        <v>116.5</v>
      </c>
      <c r="F252" s="233">
        <f>H252+J252</f>
        <v>0</v>
      </c>
      <c r="G252" s="233">
        <f>ROUND(E252*F252,2)</f>
        <v>0</v>
      </c>
      <c r="H252" s="234"/>
      <c r="I252" s="233">
        <f>ROUND(E252*H252,2)</f>
        <v>0</v>
      </c>
      <c r="J252" s="234"/>
      <c r="K252" s="233">
        <f>ROUND(E252*J252,2)</f>
        <v>0</v>
      </c>
      <c r="L252" s="233">
        <v>12</v>
      </c>
      <c r="M252" s="233">
        <f>G252*(1+L252/100)</f>
        <v>0</v>
      </c>
      <c r="N252" s="223">
        <v>0</v>
      </c>
      <c r="O252" s="223">
        <f>ROUND(E252*N252,5)</f>
        <v>0</v>
      </c>
      <c r="P252" s="223">
        <v>1.7999999999999999E-2</v>
      </c>
      <c r="Q252" s="223">
        <f>ROUND(E252*P252,5)</f>
        <v>2.097</v>
      </c>
      <c r="R252" s="223"/>
      <c r="S252" s="223"/>
      <c r="T252" s="224">
        <v>0.19500000000000001</v>
      </c>
      <c r="U252" s="223">
        <f>ROUND(E252*T252,2)</f>
        <v>22.72</v>
      </c>
      <c r="V252" s="213"/>
      <c r="W252" s="213"/>
      <c r="X252" s="213"/>
      <c r="Y252" s="213"/>
      <c r="Z252" s="213"/>
      <c r="AA252" s="213"/>
      <c r="AB252" s="213"/>
      <c r="AC252" s="213"/>
      <c r="AD252" s="213"/>
      <c r="AE252" s="213" t="s">
        <v>146</v>
      </c>
      <c r="AF252" s="213"/>
      <c r="AG252" s="213"/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14"/>
      <c r="B253" s="221"/>
      <c r="C253" s="268" t="s">
        <v>502</v>
      </c>
      <c r="D253" s="226"/>
      <c r="E253" s="231">
        <v>116.5</v>
      </c>
      <c r="F253" s="233"/>
      <c r="G253" s="233"/>
      <c r="H253" s="233"/>
      <c r="I253" s="233"/>
      <c r="J253" s="233"/>
      <c r="K253" s="233"/>
      <c r="L253" s="233"/>
      <c r="M253" s="233"/>
      <c r="N253" s="223"/>
      <c r="O253" s="223"/>
      <c r="P253" s="223"/>
      <c r="Q253" s="223"/>
      <c r="R253" s="223"/>
      <c r="S253" s="223"/>
      <c r="T253" s="224"/>
      <c r="U253" s="223"/>
      <c r="V253" s="213"/>
      <c r="W253" s="213"/>
      <c r="X253" s="213"/>
      <c r="Y253" s="213"/>
      <c r="Z253" s="213"/>
      <c r="AA253" s="213"/>
      <c r="AB253" s="213"/>
      <c r="AC253" s="213"/>
      <c r="AD253" s="213"/>
      <c r="AE253" s="213" t="s">
        <v>150</v>
      </c>
      <c r="AF253" s="213">
        <v>0</v>
      </c>
      <c r="AG253" s="213"/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14">
        <v>134</v>
      </c>
      <c r="B254" s="221" t="s">
        <v>506</v>
      </c>
      <c r="C254" s="266" t="s">
        <v>507</v>
      </c>
      <c r="D254" s="223" t="s">
        <v>180</v>
      </c>
      <c r="E254" s="229">
        <v>190</v>
      </c>
      <c r="F254" s="233">
        <f>H254+J254</f>
        <v>0</v>
      </c>
      <c r="G254" s="233">
        <f>ROUND(E254*F254,2)</f>
        <v>0</v>
      </c>
      <c r="H254" s="234"/>
      <c r="I254" s="233">
        <f>ROUND(E254*H254,2)</f>
        <v>0</v>
      </c>
      <c r="J254" s="234"/>
      <c r="K254" s="233">
        <f>ROUND(E254*J254,2)</f>
        <v>0</v>
      </c>
      <c r="L254" s="233">
        <v>12</v>
      </c>
      <c r="M254" s="233">
        <f>G254*(1+L254/100)</f>
        <v>0</v>
      </c>
      <c r="N254" s="223">
        <v>1.6000000000000001E-4</v>
      </c>
      <c r="O254" s="223">
        <f>ROUND(E254*N254,5)</f>
        <v>3.04E-2</v>
      </c>
      <c r="P254" s="223">
        <v>3.3000000000000002E-2</v>
      </c>
      <c r="Q254" s="223">
        <f>ROUND(E254*P254,5)</f>
        <v>6.27</v>
      </c>
      <c r="R254" s="223"/>
      <c r="S254" s="223"/>
      <c r="T254" s="224">
        <v>0.186</v>
      </c>
      <c r="U254" s="223">
        <f>ROUND(E254*T254,2)</f>
        <v>35.340000000000003</v>
      </c>
      <c r="V254" s="213"/>
      <c r="W254" s="213"/>
      <c r="X254" s="213"/>
      <c r="Y254" s="213"/>
      <c r="Z254" s="213"/>
      <c r="AA254" s="213"/>
      <c r="AB254" s="213"/>
      <c r="AC254" s="213"/>
      <c r="AD254" s="213"/>
      <c r="AE254" s="213" t="s">
        <v>146</v>
      </c>
      <c r="AF254" s="213"/>
      <c r="AG254" s="213"/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14">
        <v>135</v>
      </c>
      <c r="B255" s="221" t="s">
        <v>508</v>
      </c>
      <c r="C255" s="266" t="s">
        <v>509</v>
      </c>
      <c r="D255" s="223" t="s">
        <v>155</v>
      </c>
      <c r="E255" s="229">
        <v>292.8</v>
      </c>
      <c r="F255" s="233">
        <f>H255+J255</f>
        <v>0</v>
      </c>
      <c r="G255" s="233">
        <f>ROUND(E255*F255,2)</f>
        <v>0</v>
      </c>
      <c r="H255" s="234"/>
      <c r="I255" s="233">
        <f>ROUND(E255*H255,2)</f>
        <v>0</v>
      </c>
      <c r="J255" s="234"/>
      <c r="K255" s="233">
        <f>ROUND(E255*J255,2)</f>
        <v>0</v>
      </c>
      <c r="L255" s="233">
        <v>12</v>
      </c>
      <c r="M255" s="233">
        <f>G255*(1+L255/100)</f>
        <v>0</v>
      </c>
      <c r="N255" s="223">
        <v>1.6000000000000001E-4</v>
      </c>
      <c r="O255" s="223">
        <f>ROUND(E255*N255,5)</f>
        <v>4.6850000000000003E-2</v>
      </c>
      <c r="P255" s="223">
        <v>6.4000000000000001E-2</v>
      </c>
      <c r="Q255" s="223">
        <f>ROUND(E255*P255,5)</f>
        <v>18.7392</v>
      </c>
      <c r="R255" s="223"/>
      <c r="S255" s="223"/>
      <c r="T255" s="224">
        <v>0.26600000000000001</v>
      </c>
      <c r="U255" s="223">
        <f>ROUND(E255*T255,2)</f>
        <v>77.88</v>
      </c>
      <c r="V255" s="213"/>
      <c r="W255" s="213"/>
      <c r="X255" s="213"/>
      <c r="Y255" s="213"/>
      <c r="Z255" s="213"/>
      <c r="AA255" s="213"/>
      <c r="AB255" s="213"/>
      <c r="AC255" s="213"/>
      <c r="AD255" s="213"/>
      <c r="AE255" s="213" t="s">
        <v>146</v>
      </c>
      <c r="AF255" s="213"/>
      <c r="AG255" s="213"/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14"/>
      <c r="B256" s="221"/>
      <c r="C256" s="268" t="s">
        <v>510</v>
      </c>
      <c r="D256" s="226"/>
      <c r="E256" s="231">
        <v>118.15</v>
      </c>
      <c r="F256" s="233"/>
      <c r="G256" s="233"/>
      <c r="H256" s="233"/>
      <c r="I256" s="233"/>
      <c r="J256" s="233"/>
      <c r="K256" s="233"/>
      <c r="L256" s="233"/>
      <c r="M256" s="233"/>
      <c r="N256" s="223"/>
      <c r="O256" s="223"/>
      <c r="P256" s="223"/>
      <c r="Q256" s="223"/>
      <c r="R256" s="223"/>
      <c r="S256" s="223"/>
      <c r="T256" s="224"/>
      <c r="U256" s="223"/>
      <c r="V256" s="213"/>
      <c r="W256" s="213"/>
      <c r="X256" s="213"/>
      <c r="Y256" s="213"/>
      <c r="Z256" s="213"/>
      <c r="AA256" s="213"/>
      <c r="AB256" s="213"/>
      <c r="AC256" s="213"/>
      <c r="AD256" s="213"/>
      <c r="AE256" s="213" t="s">
        <v>150</v>
      </c>
      <c r="AF256" s="213">
        <v>0</v>
      </c>
      <c r="AG256" s="213"/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">
      <c r="A257" s="214"/>
      <c r="B257" s="221"/>
      <c r="C257" s="268" t="s">
        <v>511</v>
      </c>
      <c r="D257" s="226"/>
      <c r="E257" s="231">
        <v>174.65</v>
      </c>
      <c r="F257" s="233"/>
      <c r="G257" s="233"/>
      <c r="H257" s="233"/>
      <c r="I257" s="233"/>
      <c r="J257" s="233"/>
      <c r="K257" s="233"/>
      <c r="L257" s="233"/>
      <c r="M257" s="233"/>
      <c r="N257" s="223"/>
      <c r="O257" s="223"/>
      <c r="P257" s="223"/>
      <c r="Q257" s="223"/>
      <c r="R257" s="223"/>
      <c r="S257" s="223"/>
      <c r="T257" s="224"/>
      <c r="U257" s="223"/>
      <c r="V257" s="213"/>
      <c r="W257" s="213"/>
      <c r="X257" s="213"/>
      <c r="Y257" s="213"/>
      <c r="Z257" s="213"/>
      <c r="AA257" s="213"/>
      <c r="AB257" s="213"/>
      <c r="AC257" s="213"/>
      <c r="AD257" s="213"/>
      <c r="AE257" s="213" t="s">
        <v>150</v>
      </c>
      <c r="AF257" s="213">
        <v>0</v>
      </c>
      <c r="AG257" s="213"/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14">
        <v>136</v>
      </c>
      <c r="B258" s="221" t="s">
        <v>512</v>
      </c>
      <c r="C258" s="266" t="s">
        <v>513</v>
      </c>
      <c r="D258" s="223" t="s">
        <v>155</v>
      </c>
      <c r="E258" s="229">
        <v>265.2</v>
      </c>
      <c r="F258" s="233">
        <f>H258+J258</f>
        <v>0</v>
      </c>
      <c r="G258" s="233">
        <f>ROUND(E258*F258,2)</f>
        <v>0</v>
      </c>
      <c r="H258" s="234"/>
      <c r="I258" s="233">
        <f>ROUND(E258*H258,2)</f>
        <v>0</v>
      </c>
      <c r="J258" s="234"/>
      <c r="K258" s="233">
        <f>ROUND(E258*J258,2)</f>
        <v>0</v>
      </c>
      <c r="L258" s="233">
        <v>12</v>
      </c>
      <c r="M258" s="233">
        <f>G258*(1+L258/100)</f>
        <v>0</v>
      </c>
      <c r="N258" s="223">
        <v>0</v>
      </c>
      <c r="O258" s="223">
        <f>ROUND(E258*N258,5)</f>
        <v>0</v>
      </c>
      <c r="P258" s="223">
        <v>1.4999999999999999E-2</v>
      </c>
      <c r="Q258" s="223">
        <f>ROUND(E258*P258,5)</f>
        <v>3.9780000000000002</v>
      </c>
      <c r="R258" s="223"/>
      <c r="S258" s="223"/>
      <c r="T258" s="224">
        <v>0.09</v>
      </c>
      <c r="U258" s="223">
        <f>ROUND(E258*T258,2)</f>
        <v>23.87</v>
      </c>
      <c r="V258" s="213"/>
      <c r="W258" s="213"/>
      <c r="X258" s="213"/>
      <c r="Y258" s="213"/>
      <c r="Z258" s="213"/>
      <c r="AA258" s="213"/>
      <c r="AB258" s="213"/>
      <c r="AC258" s="213"/>
      <c r="AD258" s="213"/>
      <c r="AE258" s="213" t="s">
        <v>146</v>
      </c>
      <c r="AF258" s="213"/>
      <c r="AG258" s="213"/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">
      <c r="A259" s="214">
        <v>137</v>
      </c>
      <c r="B259" s="221" t="s">
        <v>514</v>
      </c>
      <c r="C259" s="266" t="s">
        <v>515</v>
      </c>
      <c r="D259" s="223" t="s">
        <v>180</v>
      </c>
      <c r="E259" s="229">
        <v>102</v>
      </c>
      <c r="F259" s="233">
        <f>H259+J259</f>
        <v>0</v>
      </c>
      <c r="G259" s="233">
        <f>ROUND(E259*F259,2)</f>
        <v>0</v>
      </c>
      <c r="H259" s="234"/>
      <c r="I259" s="233">
        <f>ROUND(E259*H259,2)</f>
        <v>0</v>
      </c>
      <c r="J259" s="234"/>
      <c r="K259" s="233">
        <f>ROUND(E259*J259,2)</f>
        <v>0</v>
      </c>
      <c r="L259" s="233">
        <v>12</v>
      </c>
      <c r="M259" s="233">
        <f>G259*(1+L259/100)</f>
        <v>0</v>
      </c>
      <c r="N259" s="223">
        <v>1.6000000000000001E-4</v>
      </c>
      <c r="O259" s="223">
        <f>ROUND(E259*N259,5)</f>
        <v>1.6320000000000001E-2</v>
      </c>
      <c r="P259" s="223">
        <v>1.2319999999999999E-2</v>
      </c>
      <c r="Q259" s="223">
        <f>ROUND(E259*P259,5)</f>
        <v>1.25664</v>
      </c>
      <c r="R259" s="223"/>
      <c r="S259" s="223"/>
      <c r="T259" s="224">
        <v>0.27779999999999999</v>
      </c>
      <c r="U259" s="223">
        <f>ROUND(E259*T259,2)</f>
        <v>28.34</v>
      </c>
      <c r="V259" s="213"/>
      <c r="W259" s="213"/>
      <c r="X259" s="213"/>
      <c r="Y259" s="213"/>
      <c r="Z259" s="213"/>
      <c r="AA259" s="213"/>
      <c r="AB259" s="213"/>
      <c r="AC259" s="213"/>
      <c r="AD259" s="213"/>
      <c r="AE259" s="213" t="s">
        <v>146</v>
      </c>
      <c r="AF259" s="213"/>
      <c r="AG259" s="213"/>
      <c r="AH259" s="213"/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14">
        <v>138</v>
      </c>
      <c r="B260" s="221" t="s">
        <v>516</v>
      </c>
      <c r="C260" s="266" t="s">
        <v>517</v>
      </c>
      <c r="D260" s="223" t="s">
        <v>180</v>
      </c>
      <c r="E260" s="229">
        <v>175</v>
      </c>
      <c r="F260" s="233">
        <f>H260+J260</f>
        <v>0</v>
      </c>
      <c r="G260" s="233">
        <f>ROUND(E260*F260,2)</f>
        <v>0</v>
      </c>
      <c r="H260" s="234"/>
      <c r="I260" s="233">
        <f>ROUND(E260*H260,2)</f>
        <v>0</v>
      </c>
      <c r="J260" s="234"/>
      <c r="K260" s="233">
        <f>ROUND(E260*J260,2)</f>
        <v>0</v>
      </c>
      <c r="L260" s="233">
        <v>12</v>
      </c>
      <c r="M260" s="233">
        <f>G260*(1+L260/100)</f>
        <v>0</v>
      </c>
      <c r="N260" s="223">
        <v>1.4670000000000001E-2</v>
      </c>
      <c r="O260" s="223">
        <f>ROUND(E260*N260,5)</f>
        <v>2.56725</v>
      </c>
      <c r="P260" s="223">
        <v>0</v>
      </c>
      <c r="Q260" s="223">
        <f>ROUND(E260*P260,5)</f>
        <v>0</v>
      </c>
      <c r="R260" s="223"/>
      <c r="S260" s="223"/>
      <c r="T260" s="224">
        <v>0.41599999999999998</v>
      </c>
      <c r="U260" s="223">
        <f>ROUND(E260*T260,2)</f>
        <v>72.8</v>
      </c>
      <c r="V260" s="213"/>
      <c r="W260" s="213"/>
      <c r="X260" s="213"/>
      <c r="Y260" s="213"/>
      <c r="Z260" s="213"/>
      <c r="AA260" s="213"/>
      <c r="AB260" s="213"/>
      <c r="AC260" s="213"/>
      <c r="AD260" s="213"/>
      <c r="AE260" s="213" t="s">
        <v>146</v>
      </c>
      <c r="AF260" s="213"/>
      <c r="AG260" s="213"/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ht="22.5" outlineLevel="1" x14ac:dyDescent="0.2">
      <c r="A261" s="214">
        <v>139</v>
      </c>
      <c r="B261" s="221" t="s">
        <v>518</v>
      </c>
      <c r="C261" s="266" t="s">
        <v>519</v>
      </c>
      <c r="D261" s="223" t="s">
        <v>155</v>
      </c>
      <c r="E261" s="229">
        <v>11.25</v>
      </c>
      <c r="F261" s="233">
        <f>H261+J261</f>
        <v>0</v>
      </c>
      <c r="G261" s="233">
        <f>ROUND(E261*F261,2)</f>
        <v>0</v>
      </c>
      <c r="H261" s="234"/>
      <c r="I261" s="233">
        <f>ROUND(E261*H261,2)</f>
        <v>0</v>
      </c>
      <c r="J261" s="234"/>
      <c r="K261" s="233">
        <f>ROUND(E261*J261,2)</f>
        <v>0</v>
      </c>
      <c r="L261" s="233">
        <v>12</v>
      </c>
      <c r="M261" s="233">
        <f>G261*(1+L261/100)</f>
        <v>0</v>
      </c>
      <c r="N261" s="223">
        <v>2.257E-2</v>
      </c>
      <c r="O261" s="223">
        <f>ROUND(E261*N261,5)</f>
        <v>0.25391000000000002</v>
      </c>
      <c r="P261" s="223">
        <v>0</v>
      </c>
      <c r="Q261" s="223">
        <f>ROUND(E261*P261,5)</f>
        <v>0</v>
      </c>
      <c r="R261" s="223"/>
      <c r="S261" s="223"/>
      <c r="T261" s="224">
        <v>0.28699999999999998</v>
      </c>
      <c r="U261" s="223">
        <f>ROUND(E261*T261,2)</f>
        <v>3.23</v>
      </c>
      <c r="V261" s="213"/>
      <c r="W261" s="213"/>
      <c r="X261" s="213"/>
      <c r="Y261" s="213"/>
      <c r="Z261" s="213"/>
      <c r="AA261" s="213"/>
      <c r="AB261" s="213"/>
      <c r="AC261" s="213"/>
      <c r="AD261" s="213"/>
      <c r="AE261" s="213" t="s">
        <v>146</v>
      </c>
      <c r="AF261" s="213"/>
      <c r="AG261" s="213"/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14">
        <v>140</v>
      </c>
      <c r="B262" s="221" t="s">
        <v>520</v>
      </c>
      <c r="C262" s="266" t="s">
        <v>521</v>
      </c>
      <c r="D262" s="223" t="s">
        <v>145</v>
      </c>
      <c r="E262" s="229">
        <v>0.56499999999999995</v>
      </c>
      <c r="F262" s="233">
        <f>H262+J262</f>
        <v>0</v>
      </c>
      <c r="G262" s="233">
        <f>ROUND(E262*F262,2)</f>
        <v>0</v>
      </c>
      <c r="H262" s="234"/>
      <c r="I262" s="233">
        <f>ROUND(E262*H262,2)</f>
        <v>0</v>
      </c>
      <c r="J262" s="234"/>
      <c r="K262" s="233">
        <f>ROUND(E262*J262,2)</f>
        <v>0</v>
      </c>
      <c r="L262" s="233">
        <v>12</v>
      </c>
      <c r="M262" s="233">
        <f>G262*(1+L262/100)</f>
        <v>0</v>
      </c>
      <c r="N262" s="223">
        <v>2.9499999999999999E-3</v>
      </c>
      <c r="O262" s="223">
        <f>ROUND(E262*N262,5)</f>
        <v>1.67E-3</v>
      </c>
      <c r="P262" s="223">
        <v>0</v>
      </c>
      <c r="Q262" s="223">
        <f>ROUND(E262*P262,5)</f>
        <v>0</v>
      </c>
      <c r="R262" s="223"/>
      <c r="S262" s="223"/>
      <c r="T262" s="224">
        <v>0</v>
      </c>
      <c r="U262" s="223">
        <f>ROUND(E262*T262,2)</f>
        <v>0</v>
      </c>
      <c r="V262" s="213"/>
      <c r="W262" s="213"/>
      <c r="X262" s="213"/>
      <c r="Y262" s="213"/>
      <c r="Z262" s="213"/>
      <c r="AA262" s="213"/>
      <c r="AB262" s="213"/>
      <c r="AC262" s="213"/>
      <c r="AD262" s="213"/>
      <c r="AE262" s="213" t="s">
        <v>146</v>
      </c>
      <c r="AF262" s="213"/>
      <c r="AG262" s="213"/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ht="22.5" outlineLevel="1" x14ac:dyDescent="0.2">
      <c r="A263" s="214">
        <v>141</v>
      </c>
      <c r="B263" s="221" t="s">
        <v>522</v>
      </c>
      <c r="C263" s="266" t="s">
        <v>523</v>
      </c>
      <c r="D263" s="223" t="s">
        <v>155</v>
      </c>
      <c r="E263" s="229">
        <v>265.2</v>
      </c>
      <c r="F263" s="233">
        <f>H263+J263</f>
        <v>0</v>
      </c>
      <c r="G263" s="233">
        <f>ROUND(E263*F263,2)</f>
        <v>0</v>
      </c>
      <c r="H263" s="234"/>
      <c r="I263" s="233">
        <f>ROUND(E263*H263,2)</f>
        <v>0</v>
      </c>
      <c r="J263" s="234"/>
      <c r="K263" s="233">
        <f>ROUND(E263*J263,2)</f>
        <v>0</v>
      </c>
      <c r="L263" s="233">
        <v>12</v>
      </c>
      <c r="M263" s="233">
        <f>G263*(1+L263/100)</f>
        <v>0</v>
      </c>
      <c r="N263" s="223">
        <v>1.452E-2</v>
      </c>
      <c r="O263" s="223">
        <f>ROUND(E263*N263,5)</f>
        <v>3.8506999999999998</v>
      </c>
      <c r="P263" s="223">
        <v>0</v>
      </c>
      <c r="Q263" s="223">
        <f>ROUND(E263*P263,5)</f>
        <v>0</v>
      </c>
      <c r="R263" s="223"/>
      <c r="S263" s="223"/>
      <c r="T263" s="224">
        <v>0.27</v>
      </c>
      <c r="U263" s="223">
        <f>ROUND(E263*T263,2)</f>
        <v>71.599999999999994</v>
      </c>
      <c r="V263" s="213"/>
      <c r="W263" s="213"/>
      <c r="X263" s="213"/>
      <c r="Y263" s="213"/>
      <c r="Z263" s="213"/>
      <c r="AA263" s="213"/>
      <c r="AB263" s="213"/>
      <c r="AC263" s="213"/>
      <c r="AD263" s="213"/>
      <c r="AE263" s="213" t="s">
        <v>146</v>
      </c>
      <c r="AF263" s="213"/>
      <c r="AG263" s="213"/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ht="22.5" outlineLevel="1" x14ac:dyDescent="0.2">
      <c r="A264" s="214">
        <v>142</v>
      </c>
      <c r="B264" s="221" t="s">
        <v>524</v>
      </c>
      <c r="C264" s="266" t="s">
        <v>525</v>
      </c>
      <c r="D264" s="223" t="s">
        <v>155</v>
      </c>
      <c r="E264" s="229">
        <v>265.2</v>
      </c>
      <c r="F264" s="233">
        <f>H264+J264</f>
        <v>0</v>
      </c>
      <c r="G264" s="233">
        <f>ROUND(E264*F264,2)</f>
        <v>0</v>
      </c>
      <c r="H264" s="234"/>
      <c r="I264" s="233">
        <f>ROUND(E264*H264,2)</f>
        <v>0</v>
      </c>
      <c r="J264" s="234"/>
      <c r="K264" s="233">
        <f>ROUND(E264*J264,2)</f>
        <v>0</v>
      </c>
      <c r="L264" s="233">
        <v>12</v>
      </c>
      <c r="M264" s="233">
        <f>G264*(1+L264/100)</f>
        <v>0</v>
      </c>
      <c r="N264" s="223">
        <v>1.5499999999999999E-3</v>
      </c>
      <c r="O264" s="223">
        <f>ROUND(E264*N264,5)</f>
        <v>0.41105999999999998</v>
      </c>
      <c r="P264" s="223">
        <v>0</v>
      </c>
      <c r="Q264" s="223">
        <f>ROUND(E264*P264,5)</f>
        <v>0</v>
      </c>
      <c r="R264" s="223"/>
      <c r="S264" s="223"/>
      <c r="T264" s="224">
        <v>9.5000000000000001E-2</v>
      </c>
      <c r="U264" s="223">
        <f>ROUND(E264*T264,2)</f>
        <v>25.19</v>
      </c>
      <c r="V264" s="213"/>
      <c r="W264" s="213"/>
      <c r="X264" s="213"/>
      <c r="Y264" s="213"/>
      <c r="Z264" s="213"/>
      <c r="AA264" s="213"/>
      <c r="AB264" s="213"/>
      <c r="AC264" s="213"/>
      <c r="AD264" s="213"/>
      <c r="AE264" s="213" t="s">
        <v>146</v>
      </c>
      <c r="AF264" s="213"/>
      <c r="AG264" s="213"/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14">
        <v>143</v>
      </c>
      <c r="B265" s="221" t="s">
        <v>526</v>
      </c>
      <c r="C265" s="266" t="s">
        <v>527</v>
      </c>
      <c r="D265" s="223" t="s">
        <v>204</v>
      </c>
      <c r="E265" s="229">
        <v>2</v>
      </c>
      <c r="F265" s="233">
        <f>H265+J265</f>
        <v>0</v>
      </c>
      <c r="G265" s="233">
        <f>ROUND(E265*F265,2)</f>
        <v>0</v>
      </c>
      <c r="H265" s="234"/>
      <c r="I265" s="233">
        <f>ROUND(E265*H265,2)</f>
        <v>0</v>
      </c>
      <c r="J265" s="234"/>
      <c r="K265" s="233">
        <f>ROUND(E265*J265,2)</f>
        <v>0</v>
      </c>
      <c r="L265" s="233">
        <v>12</v>
      </c>
      <c r="M265" s="233">
        <f>G265*(1+L265/100)</f>
        <v>0</v>
      </c>
      <c r="N265" s="223">
        <v>0.14369000000000001</v>
      </c>
      <c r="O265" s="223">
        <f>ROUND(E265*N265,5)</f>
        <v>0.28738000000000002</v>
      </c>
      <c r="P265" s="223">
        <v>0</v>
      </c>
      <c r="Q265" s="223">
        <f>ROUND(E265*P265,5)</f>
        <v>0</v>
      </c>
      <c r="R265" s="223"/>
      <c r="S265" s="223"/>
      <c r="T265" s="224">
        <v>30</v>
      </c>
      <c r="U265" s="223">
        <f>ROUND(E265*T265,2)</f>
        <v>60</v>
      </c>
      <c r="V265" s="213"/>
      <c r="W265" s="213"/>
      <c r="X265" s="213"/>
      <c r="Y265" s="213"/>
      <c r="Z265" s="213"/>
      <c r="AA265" s="213"/>
      <c r="AB265" s="213"/>
      <c r="AC265" s="213"/>
      <c r="AD265" s="213"/>
      <c r="AE265" s="213" t="s">
        <v>146</v>
      </c>
      <c r="AF265" s="213"/>
      <c r="AG265" s="213"/>
      <c r="AH265" s="213"/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ht="22.5" outlineLevel="1" x14ac:dyDescent="0.2">
      <c r="A266" s="214">
        <v>144</v>
      </c>
      <c r="B266" s="221" t="s">
        <v>528</v>
      </c>
      <c r="C266" s="266" t="s">
        <v>529</v>
      </c>
      <c r="D266" s="223" t="s">
        <v>0</v>
      </c>
      <c r="E266" s="229">
        <v>3798.26</v>
      </c>
      <c r="F266" s="233">
        <f>H266+J266</f>
        <v>0</v>
      </c>
      <c r="G266" s="233">
        <f>ROUND(E266*F266,2)</f>
        <v>0</v>
      </c>
      <c r="H266" s="234"/>
      <c r="I266" s="233">
        <f>ROUND(E266*H266,2)</f>
        <v>0</v>
      </c>
      <c r="J266" s="234"/>
      <c r="K266" s="233">
        <f>ROUND(E266*J266,2)</f>
        <v>0</v>
      </c>
      <c r="L266" s="233">
        <v>12</v>
      </c>
      <c r="M266" s="233">
        <f>G266*(1+L266/100)</f>
        <v>0</v>
      </c>
      <c r="N266" s="223">
        <v>0</v>
      </c>
      <c r="O266" s="223">
        <f>ROUND(E266*N266,5)</f>
        <v>0</v>
      </c>
      <c r="P266" s="223">
        <v>0</v>
      </c>
      <c r="Q266" s="223">
        <f>ROUND(E266*P266,5)</f>
        <v>0</v>
      </c>
      <c r="R266" s="223"/>
      <c r="S266" s="223"/>
      <c r="T266" s="224">
        <v>0</v>
      </c>
      <c r="U266" s="223">
        <f>ROUND(E266*T266,2)</f>
        <v>0</v>
      </c>
      <c r="V266" s="213"/>
      <c r="W266" s="213"/>
      <c r="X266" s="213"/>
      <c r="Y266" s="213"/>
      <c r="Z266" s="213"/>
      <c r="AA266" s="213"/>
      <c r="AB266" s="213"/>
      <c r="AC266" s="213"/>
      <c r="AD266" s="213"/>
      <c r="AE266" s="213" t="s">
        <v>146</v>
      </c>
      <c r="AF266" s="213"/>
      <c r="AG266" s="213"/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x14ac:dyDescent="0.2">
      <c r="A267" s="215" t="s">
        <v>141</v>
      </c>
      <c r="B267" s="222" t="s">
        <v>96</v>
      </c>
      <c r="C267" s="269" t="s">
        <v>97</v>
      </c>
      <c r="D267" s="227"/>
      <c r="E267" s="232"/>
      <c r="F267" s="237"/>
      <c r="G267" s="237">
        <f>SUMIF(AE268:AE295,"&lt;&gt;NOR",G268:G295)</f>
        <v>0</v>
      </c>
      <c r="H267" s="237"/>
      <c r="I267" s="237">
        <f>SUM(I268:I295)</f>
        <v>0</v>
      </c>
      <c r="J267" s="237"/>
      <c r="K267" s="237">
        <f>SUM(K268:K295)</f>
        <v>0</v>
      </c>
      <c r="L267" s="237"/>
      <c r="M267" s="237">
        <f>SUM(M268:M295)</f>
        <v>0</v>
      </c>
      <c r="N267" s="227"/>
      <c r="O267" s="227">
        <f>SUM(O268:O295)</f>
        <v>2.65178</v>
      </c>
      <c r="P267" s="227"/>
      <c r="Q267" s="227">
        <f>SUM(Q268:Q295)</f>
        <v>0.51045000000000007</v>
      </c>
      <c r="R267" s="227"/>
      <c r="S267" s="227"/>
      <c r="T267" s="228"/>
      <c r="U267" s="227">
        <f>SUM(U268:U295)</f>
        <v>502.2600000000001</v>
      </c>
      <c r="AE267" t="s">
        <v>142</v>
      </c>
    </row>
    <row r="268" spans="1:60" ht="22.5" outlineLevel="1" x14ac:dyDescent="0.2">
      <c r="A268" s="214">
        <v>145</v>
      </c>
      <c r="B268" s="221" t="s">
        <v>530</v>
      </c>
      <c r="C268" s="266" t="s">
        <v>531</v>
      </c>
      <c r="D268" s="223" t="s">
        <v>180</v>
      </c>
      <c r="E268" s="229">
        <v>23.35</v>
      </c>
      <c r="F268" s="233">
        <f>H268+J268</f>
        <v>0</v>
      </c>
      <c r="G268" s="233">
        <f>ROUND(E268*F268,2)</f>
        <v>0</v>
      </c>
      <c r="H268" s="234"/>
      <c r="I268" s="233">
        <f>ROUND(E268*H268,2)</f>
        <v>0</v>
      </c>
      <c r="J268" s="234"/>
      <c r="K268" s="233">
        <f>ROUND(E268*J268,2)</f>
        <v>0</v>
      </c>
      <c r="L268" s="233">
        <v>12</v>
      </c>
      <c r="M268" s="233">
        <f>G268*(1+L268/100)</f>
        <v>0</v>
      </c>
      <c r="N268" s="223">
        <v>0</v>
      </c>
      <c r="O268" s="223">
        <f>ROUND(E268*N268,5)</f>
        <v>0</v>
      </c>
      <c r="P268" s="223">
        <v>1.3500000000000001E-3</v>
      </c>
      <c r="Q268" s="223">
        <f>ROUND(E268*P268,5)</f>
        <v>3.1519999999999999E-2</v>
      </c>
      <c r="R268" s="223"/>
      <c r="S268" s="223"/>
      <c r="T268" s="224">
        <v>9.1999999999999998E-2</v>
      </c>
      <c r="U268" s="223">
        <f>ROUND(E268*T268,2)</f>
        <v>2.15</v>
      </c>
      <c r="V268" s="213"/>
      <c r="W268" s="213"/>
      <c r="X268" s="213"/>
      <c r="Y268" s="213"/>
      <c r="Z268" s="213"/>
      <c r="AA268" s="213"/>
      <c r="AB268" s="213"/>
      <c r="AC268" s="213"/>
      <c r="AD268" s="213"/>
      <c r="AE268" s="213" t="s">
        <v>146</v>
      </c>
      <c r="AF268" s="213"/>
      <c r="AG268" s="213"/>
      <c r="AH268" s="213"/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">
      <c r="A269" s="214"/>
      <c r="B269" s="221"/>
      <c r="C269" s="268" t="s">
        <v>532</v>
      </c>
      <c r="D269" s="226"/>
      <c r="E269" s="231">
        <v>13.05</v>
      </c>
      <c r="F269" s="233"/>
      <c r="G269" s="233"/>
      <c r="H269" s="233"/>
      <c r="I269" s="233"/>
      <c r="J269" s="233"/>
      <c r="K269" s="233"/>
      <c r="L269" s="233"/>
      <c r="M269" s="233"/>
      <c r="N269" s="223"/>
      <c r="O269" s="223"/>
      <c r="P269" s="223"/>
      <c r="Q269" s="223"/>
      <c r="R269" s="223"/>
      <c r="S269" s="223"/>
      <c r="T269" s="224"/>
      <c r="U269" s="223"/>
      <c r="V269" s="213"/>
      <c r="W269" s="213"/>
      <c r="X269" s="213"/>
      <c r="Y269" s="213"/>
      <c r="Z269" s="213"/>
      <c r="AA269" s="213"/>
      <c r="AB269" s="213"/>
      <c r="AC269" s="213"/>
      <c r="AD269" s="213"/>
      <c r="AE269" s="213" t="s">
        <v>150</v>
      </c>
      <c r="AF269" s="213">
        <v>0</v>
      </c>
      <c r="AG269" s="213"/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">
      <c r="A270" s="214"/>
      <c r="B270" s="221"/>
      <c r="C270" s="268" t="s">
        <v>533</v>
      </c>
      <c r="D270" s="226"/>
      <c r="E270" s="231">
        <v>10.3</v>
      </c>
      <c r="F270" s="233"/>
      <c r="G270" s="233"/>
      <c r="H270" s="233"/>
      <c r="I270" s="233"/>
      <c r="J270" s="233"/>
      <c r="K270" s="233"/>
      <c r="L270" s="233"/>
      <c r="M270" s="233"/>
      <c r="N270" s="223"/>
      <c r="O270" s="223"/>
      <c r="P270" s="223"/>
      <c r="Q270" s="223"/>
      <c r="R270" s="223"/>
      <c r="S270" s="223"/>
      <c r="T270" s="224"/>
      <c r="U270" s="223"/>
      <c r="V270" s="213"/>
      <c r="W270" s="213"/>
      <c r="X270" s="213"/>
      <c r="Y270" s="213"/>
      <c r="Z270" s="213"/>
      <c r="AA270" s="213"/>
      <c r="AB270" s="213"/>
      <c r="AC270" s="213"/>
      <c r="AD270" s="213"/>
      <c r="AE270" s="213" t="s">
        <v>150</v>
      </c>
      <c r="AF270" s="213">
        <v>0</v>
      </c>
      <c r="AG270" s="213"/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14">
        <v>146</v>
      </c>
      <c r="B271" s="221" t="s">
        <v>534</v>
      </c>
      <c r="C271" s="266" t="s">
        <v>535</v>
      </c>
      <c r="D271" s="223" t="s">
        <v>180</v>
      </c>
      <c r="E271" s="229">
        <v>21.4</v>
      </c>
      <c r="F271" s="233">
        <f>H271+J271</f>
        <v>0</v>
      </c>
      <c r="G271" s="233">
        <f>ROUND(E271*F271,2)</f>
        <v>0</v>
      </c>
      <c r="H271" s="234"/>
      <c r="I271" s="233">
        <f>ROUND(E271*H271,2)</f>
        <v>0</v>
      </c>
      <c r="J271" s="234"/>
      <c r="K271" s="233">
        <f>ROUND(E271*J271,2)</f>
        <v>0</v>
      </c>
      <c r="L271" s="233">
        <v>12</v>
      </c>
      <c r="M271" s="233">
        <f>G271*(1+L271/100)</f>
        <v>0</v>
      </c>
      <c r="N271" s="223">
        <v>0</v>
      </c>
      <c r="O271" s="223">
        <f>ROUND(E271*N271,5)</f>
        <v>0</v>
      </c>
      <c r="P271" s="223">
        <v>1.92E-3</v>
      </c>
      <c r="Q271" s="223">
        <f>ROUND(E271*P271,5)</f>
        <v>4.1090000000000002E-2</v>
      </c>
      <c r="R271" s="223"/>
      <c r="S271" s="223"/>
      <c r="T271" s="224">
        <v>6.5549999999999997E-2</v>
      </c>
      <c r="U271" s="223">
        <f>ROUND(E271*T271,2)</f>
        <v>1.4</v>
      </c>
      <c r="V271" s="213"/>
      <c r="W271" s="213"/>
      <c r="X271" s="213"/>
      <c r="Y271" s="213"/>
      <c r="Z271" s="213"/>
      <c r="AA271" s="213"/>
      <c r="AB271" s="213"/>
      <c r="AC271" s="213"/>
      <c r="AD271" s="213"/>
      <c r="AE271" s="213" t="s">
        <v>146</v>
      </c>
      <c r="AF271" s="213"/>
      <c r="AG271" s="213"/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">
      <c r="A272" s="214">
        <v>147</v>
      </c>
      <c r="B272" s="221" t="s">
        <v>536</v>
      </c>
      <c r="C272" s="266" t="s">
        <v>537</v>
      </c>
      <c r="D272" s="223" t="s">
        <v>180</v>
      </c>
      <c r="E272" s="229">
        <v>3.2</v>
      </c>
      <c r="F272" s="233">
        <f>H272+J272</f>
        <v>0</v>
      </c>
      <c r="G272" s="233">
        <f>ROUND(E272*F272,2)</f>
        <v>0</v>
      </c>
      <c r="H272" s="234"/>
      <c r="I272" s="233">
        <f>ROUND(E272*H272,2)</f>
        <v>0</v>
      </c>
      <c r="J272" s="234"/>
      <c r="K272" s="233">
        <f>ROUND(E272*J272,2)</f>
        <v>0</v>
      </c>
      <c r="L272" s="233">
        <v>12</v>
      </c>
      <c r="M272" s="233">
        <f>G272*(1+L272/100)</f>
        <v>0</v>
      </c>
      <c r="N272" s="223">
        <v>0</v>
      </c>
      <c r="O272" s="223">
        <f>ROUND(E272*N272,5)</f>
        <v>0</v>
      </c>
      <c r="P272" s="223">
        <v>1.92E-3</v>
      </c>
      <c r="Q272" s="223">
        <f>ROUND(E272*P272,5)</f>
        <v>6.1399999999999996E-3</v>
      </c>
      <c r="R272" s="223"/>
      <c r="S272" s="223"/>
      <c r="T272" s="224">
        <v>7.2450000000000001E-2</v>
      </c>
      <c r="U272" s="223">
        <f>ROUND(E272*T272,2)</f>
        <v>0.23</v>
      </c>
      <c r="V272" s="213"/>
      <c r="W272" s="213"/>
      <c r="X272" s="213"/>
      <c r="Y272" s="213"/>
      <c r="Z272" s="213"/>
      <c r="AA272" s="213"/>
      <c r="AB272" s="213"/>
      <c r="AC272" s="213"/>
      <c r="AD272" s="213"/>
      <c r="AE272" s="213" t="s">
        <v>146</v>
      </c>
      <c r="AF272" s="213"/>
      <c r="AG272" s="213"/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14">
        <v>148</v>
      </c>
      <c r="B273" s="221" t="s">
        <v>538</v>
      </c>
      <c r="C273" s="266" t="s">
        <v>539</v>
      </c>
      <c r="D273" s="223" t="s">
        <v>180</v>
      </c>
      <c r="E273" s="229">
        <v>10</v>
      </c>
      <c r="F273" s="233">
        <f>H273+J273</f>
        <v>0</v>
      </c>
      <c r="G273" s="233">
        <f>ROUND(E273*F273,2)</f>
        <v>0</v>
      </c>
      <c r="H273" s="234"/>
      <c r="I273" s="233">
        <f>ROUND(E273*H273,2)</f>
        <v>0</v>
      </c>
      <c r="J273" s="234"/>
      <c r="K273" s="233">
        <f>ROUND(E273*J273,2)</f>
        <v>0</v>
      </c>
      <c r="L273" s="233">
        <v>12</v>
      </c>
      <c r="M273" s="233">
        <f>G273*(1+L273/100)</f>
        <v>0</v>
      </c>
      <c r="N273" s="223">
        <v>0</v>
      </c>
      <c r="O273" s="223">
        <f>ROUND(E273*N273,5)</f>
        <v>0</v>
      </c>
      <c r="P273" s="223">
        <v>2.98E-3</v>
      </c>
      <c r="Q273" s="223">
        <f>ROUND(E273*P273,5)</f>
        <v>2.98E-2</v>
      </c>
      <c r="R273" s="223"/>
      <c r="S273" s="223"/>
      <c r="T273" s="224">
        <v>6.5549999999999997E-2</v>
      </c>
      <c r="U273" s="223">
        <f>ROUND(E273*T273,2)</f>
        <v>0.66</v>
      </c>
      <c r="V273" s="213"/>
      <c r="W273" s="213"/>
      <c r="X273" s="213"/>
      <c r="Y273" s="213"/>
      <c r="Z273" s="213"/>
      <c r="AA273" s="213"/>
      <c r="AB273" s="213"/>
      <c r="AC273" s="213"/>
      <c r="AD273" s="213"/>
      <c r="AE273" s="213" t="s">
        <v>146</v>
      </c>
      <c r="AF273" s="213"/>
      <c r="AG273" s="213"/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14">
        <v>149</v>
      </c>
      <c r="B274" s="221" t="s">
        <v>540</v>
      </c>
      <c r="C274" s="266" t="s">
        <v>541</v>
      </c>
      <c r="D274" s="223" t="s">
        <v>180</v>
      </c>
      <c r="E274" s="229">
        <v>19</v>
      </c>
      <c r="F274" s="233">
        <f>H274+J274</f>
        <v>0</v>
      </c>
      <c r="G274" s="233">
        <f>ROUND(E274*F274,2)</f>
        <v>0</v>
      </c>
      <c r="H274" s="234"/>
      <c r="I274" s="233">
        <f>ROUND(E274*H274,2)</f>
        <v>0</v>
      </c>
      <c r="J274" s="234"/>
      <c r="K274" s="233">
        <f>ROUND(E274*J274,2)</f>
        <v>0</v>
      </c>
      <c r="L274" s="233">
        <v>12</v>
      </c>
      <c r="M274" s="233">
        <f>G274*(1+L274/100)</f>
        <v>0</v>
      </c>
      <c r="N274" s="223">
        <v>0</v>
      </c>
      <c r="O274" s="223">
        <f>ROUND(E274*N274,5)</f>
        <v>0</v>
      </c>
      <c r="P274" s="223">
        <v>2.98E-3</v>
      </c>
      <c r="Q274" s="223">
        <f>ROUND(E274*P274,5)</f>
        <v>5.6619999999999997E-2</v>
      </c>
      <c r="R274" s="223"/>
      <c r="S274" s="223"/>
      <c r="T274" s="224">
        <v>7.2450000000000001E-2</v>
      </c>
      <c r="U274" s="223">
        <f>ROUND(E274*T274,2)</f>
        <v>1.38</v>
      </c>
      <c r="V274" s="213"/>
      <c r="W274" s="213"/>
      <c r="X274" s="213"/>
      <c r="Y274" s="213"/>
      <c r="Z274" s="213"/>
      <c r="AA274" s="213"/>
      <c r="AB274" s="213"/>
      <c r="AC274" s="213"/>
      <c r="AD274" s="213"/>
      <c r="AE274" s="213" t="s">
        <v>146</v>
      </c>
      <c r="AF274" s="213"/>
      <c r="AG274" s="213"/>
      <c r="AH274" s="213"/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">
      <c r="A275" s="214">
        <v>150</v>
      </c>
      <c r="B275" s="221" t="s">
        <v>542</v>
      </c>
      <c r="C275" s="266" t="s">
        <v>543</v>
      </c>
      <c r="D275" s="223" t="s">
        <v>180</v>
      </c>
      <c r="E275" s="229">
        <v>37.9</v>
      </c>
      <c r="F275" s="233">
        <f>H275+J275</f>
        <v>0</v>
      </c>
      <c r="G275" s="233">
        <f>ROUND(E275*F275,2)</f>
        <v>0</v>
      </c>
      <c r="H275" s="234"/>
      <c r="I275" s="233">
        <f>ROUND(E275*H275,2)</f>
        <v>0</v>
      </c>
      <c r="J275" s="234"/>
      <c r="K275" s="233">
        <f>ROUND(E275*J275,2)</f>
        <v>0</v>
      </c>
      <c r="L275" s="233">
        <v>12</v>
      </c>
      <c r="M275" s="233">
        <f>G275*(1+L275/100)</f>
        <v>0</v>
      </c>
      <c r="N275" s="223">
        <v>0</v>
      </c>
      <c r="O275" s="223">
        <f>ROUND(E275*N275,5)</f>
        <v>0</v>
      </c>
      <c r="P275" s="223">
        <v>3.3600000000000001E-3</v>
      </c>
      <c r="Q275" s="223">
        <f>ROUND(E275*P275,5)</f>
        <v>0.12734000000000001</v>
      </c>
      <c r="R275" s="223"/>
      <c r="S275" s="223"/>
      <c r="T275" s="224">
        <v>7.9350000000000004E-2</v>
      </c>
      <c r="U275" s="223">
        <f>ROUND(E275*T275,2)</f>
        <v>3.01</v>
      </c>
      <c r="V275" s="213"/>
      <c r="W275" s="213"/>
      <c r="X275" s="213"/>
      <c r="Y275" s="213"/>
      <c r="Z275" s="213"/>
      <c r="AA275" s="213"/>
      <c r="AB275" s="213"/>
      <c r="AC275" s="213"/>
      <c r="AD275" s="213"/>
      <c r="AE275" s="213" t="s">
        <v>146</v>
      </c>
      <c r="AF275" s="213"/>
      <c r="AG275" s="213"/>
      <c r="AH275" s="213"/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1" x14ac:dyDescent="0.2">
      <c r="A276" s="214">
        <v>151</v>
      </c>
      <c r="B276" s="221" t="s">
        <v>544</v>
      </c>
      <c r="C276" s="266" t="s">
        <v>545</v>
      </c>
      <c r="D276" s="223" t="s">
        <v>180</v>
      </c>
      <c r="E276" s="229">
        <v>10.5</v>
      </c>
      <c r="F276" s="233">
        <f>H276+J276</f>
        <v>0</v>
      </c>
      <c r="G276" s="233">
        <f>ROUND(E276*F276,2)</f>
        <v>0</v>
      </c>
      <c r="H276" s="234"/>
      <c r="I276" s="233">
        <f>ROUND(E276*H276,2)</f>
        <v>0</v>
      </c>
      <c r="J276" s="234"/>
      <c r="K276" s="233">
        <f>ROUND(E276*J276,2)</f>
        <v>0</v>
      </c>
      <c r="L276" s="233">
        <v>12</v>
      </c>
      <c r="M276" s="233">
        <f>G276*(1+L276/100)</f>
        <v>0</v>
      </c>
      <c r="N276" s="223">
        <v>0</v>
      </c>
      <c r="O276" s="223">
        <f>ROUND(E276*N276,5)</f>
        <v>0</v>
      </c>
      <c r="P276" s="223">
        <v>2.2599999999999999E-3</v>
      </c>
      <c r="Q276" s="223">
        <f>ROUND(E276*P276,5)</f>
        <v>2.3730000000000001E-2</v>
      </c>
      <c r="R276" s="223"/>
      <c r="S276" s="223"/>
      <c r="T276" s="224">
        <v>5.7500000000000002E-2</v>
      </c>
      <c r="U276" s="223">
        <f>ROUND(E276*T276,2)</f>
        <v>0.6</v>
      </c>
      <c r="V276" s="213"/>
      <c r="W276" s="213"/>
      <c r="X276" s="213"/>
      <c r="Y276" s="213"/>
      <c r="Z276" s="213"/>
      <c r="AA276" s="213"/>
      <c r="AB276" s="213"/>
      <c r="AC276" s="213"/>
      <c r="AD276" s="213"/>
      <c r="AE276" s="213" t="s">
        <v>146</v>
      </c>
      <c r="AF276" s="213"/>
      <c r="AG276" s="213"/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">
      <c r="A277" s="214">
        <v>152</v>
      </c>
      <c r="B277" s="221" t="s">
        <v>546</v>
      </c>
      <c r="C277" s="266" t="s">
        <v>547</v>
      </c>
      <c r="D277" s="223" t="s">
        <v>155</v>
      </c>
      <c r="E277" s="229">
        <v>11.2</v>
      </c>
      <c r="F277" s="233">
        <f>H277+J277</f>
        <v>0</v>
      </c>
      <c r="G277" s="233">
        <f>ROUND(E277*F277,2)</f>
        <v>0</v>
      </c>
      <c r="H277" s="234"/>
      <c r="I277" s="233">
        <f>ROUND(E277*H277,2)</f>
        <v>0</v>
      </c>
      <c r="J277" s="234"/>
      <c r="K277" s="233">
        <f>ROUND(E277*J277,2)</f>
        <v>0</v>
      </c>
      <c r="L277" s="233">
        <v>12</v>
      </c>
      <c r="M277" s="233">
        <f>G277*(1+L277/100)</f>
        <v>0</v>
      </c>
      <c r="N277" s="223">
        <v>0</v>
      </c>
      <c r="O277" s="223">
        <f>ROUND(E277*N277,5)</f>
        <v>0</v>
      </c>
      <c r="P277" s="223">
        <v>7.2100000000000003E-3</v>
      </c>
      <c r="Q277" s="223">
        <f>ROUND(E277*P277,5)</f>
        <v>8.0750000000000002E-2</v>
      </c>
      <c r="R277" s="223"/>
      <c r="S277" s="223"/>
      <c r="T277" s="224">
        <v>0.14605000000000001</v>
      </c>
      <c r="U277" s="223">
        <f>ROUND(E277*T277,2)</f>
        <v>1.64</v>
      </c>
      <c r="V277" s="213"/>
      <c r="W277" s="213"/>
      <c r="X277" s="213"/>
      <c r="Y277" s="213"/>
      <c r="Z277" s="213"/>
      <c r="AA277" s="213"/>
      <c r="AB277" s="213"/>
      <c r="AC277" s="213"/>
      <c r="AD277" s="213"/>
      <c r="AE277" s="213" t="s">
        <v>146</v>
      </c>
      <c r="AF277" s="213"/>
      <c r="AG277" s="213"/>
      <c r="AH277" s="213"/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">
      <c r="A278" s="214">
        <v>153</v>
      </c>
      <c r="B278" s="221" t="s">
        <v>548</v>
      </c>
      <c r="C278" s="266" t="s">
        <v>549</v>
      </c>
      <c r="D278" s="223" t="s">
        <v>155</v>
      </c>
      <c r="E278" s="229">
        <v>15.5</v>
      </c>
      <c r="F278" s="233">
        <f>H278+J278</f>
        <v>0</v>
      </c>
      <c r="G278" s="233">
        <f>ROUND(E278*F278,2)</f>
        <v>0</v>
      </c>
      <c r="H278" s="234"/>
      <c r="I278" s="233">
        <f>ROUND(E278*H278,2)</f>
        <v>0</v>
      </c>
      <c r="J278" s="234"/>
      <c r="K278" s="233">
        <f>ROUND(E278*J278,2)</f>
        <v>0</v>
      </c>
      <c r="L278" s="233">
        <v>12</v>
      </c>
      <c r="M278" s="233">
        <f>G278*(1+L278/100)</f>
        <v>0</v>
      </c>
      <c r="N278" s="223">
        <v>0</v>
      </c>
      <c r="O278" s="223">
        <f>ROUND(E278*N278,5)</f>
        <v>0</v>
      </c>
      <c r="P278" s="223">
        <v>7.3200000000000001E-3</v>
      </c>
      <c r="Q278" s="223">
        <f>ROUND(E278*P278,5)</f>
        <v>0.11346000000000001</v>
      </c>
      <c r="R278" s="223"/>
      <c r="S278" s="223"/>
      <c r="T278" s="224">
        <v>0.115</v>
      </c>
      <c r="U278" s="223">
        <f>ROUND(E278*T278,2)</f>
        <v>1.78</v>
      </c>
      <c r="V278" s="213"/>
      <c r="W278" s="213"/>
      <c r="X278" s="213"/>
      <c r="Y278" s="213"/>
      <c r="Z278" s="213"/>
      <c r="AA278" s="213"/>
      <c r="AB278" s="213"/>
      <c r="AC278" s="213"/>
      <c r="AD278" s="213"/>
      <c r="AE278" s="213" t="s">
        <v>146</v>
      </c>
      <c r="AF278" s="213"/>
      <c r="AG278" s="213"/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1" x14ac:dyDescent="0.2">
      <c r="A279" s="214">
        <v>154</v>
      </c>
      <c r="B279" s="221" t="s">
        <v>550</v>
      </c>
      <c r="C279" s="266" t="s">
        <v>551</v>
      </c>
      <c r="D279" s="223" t="s">
        <v>180</v>
      </c>
      <c r="E279" s="229">
        <v>59.5</v>
      </c>
      <c r="F279" s="233">
        <f>H279+J279</f>
        <v>0</v>
      </c>
      <c r="G279" s="233">
        <f>ROUND(E279*F279,2)</f>
        <v>0</v>
      </c>
      <c r="H279" s="234"/>
      <c r="I279" s="233">
        <f>ROUND(E279*H279,2)</f>
        <v>0</v>
      </c>
      <c r="J279" s="234"/>
      <c r="K279" s="233">
        <f>ROUND(E279*J279,2)</f>
        <v>0</v>
      </c>
      <c r="L279" s="233">
        <v>12</v>
      </c>
      <c r="M279" s="233">
        <f>G279*(1+L279/100)</f>
        <v>0</v>
      </c>
      <c r="N279" s="223">
        <v>1.6299999999999999E-3</v>
      </c>
      <c r="O279" s="223">
        <f>ROUND(E279*N279,5)</f>
        <v>9.6990000000000007E-2</v>
      </c>
      <c r="P279" s="223">
        <v>0</v>
      </c>
      <c r="Q279" s="223">
        <f>ROUND(E279*P279,5)</f>
        <v>0</v>
      </c>
      <c r="R279" s="223"/>
      <c r="S279" s="223"/>
      <c r="T279" s="224">
        <v>0.25568999999999997</v>
      </c>
      <c r="U279" s="223">
        <f>ROUND(E279*T279,2)</f>
        <v>15.21</v>
      </c>
      <c r="V279" s="213"/>
      <c r="W279" s="213"/>
      <c r="X279" s="213"/>
      <c r="Y279" s="213"/>
      <c r="Z279" s="213"/>
      <c r="AA279" s="213"/>
      <c r="AB279" s="213"/>
      <c r="AC279" s="213"/>
      <c r="AD279" s="213"/>
      <c r="AE279" s="213" t="s">
        <v>146</v>
      </c>
      <c r="AF279" s="213"/>
      <c r="AG279" s="213"/>
      <c r="AH279" s="213"/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14">
        <v>155</v>
      </c>
      <c r="B280" s="221" t="s">
        <v>552</v>
      </c>
      <c r="C280" s="266" t="s">
        <v>553</v>
      </c>
      <c r="D280" s="223" t="s">
        <v>155</v>
      </c>
      <c r="E280" s="229">
        <v>265.2</v>
      </c>
      <c r="F280" s="233">
        <f>H280+J280</f>
        <v>0</v>
      </c>
      <c r="G280" s="233">
        <f>ROUND(E280*F280,2)</f>
        <v>0</v>
      </c>
      <c r="H280" s="234"/>
      <c r="I280" s="233">
        <f>ROUND(E280*H280,2)</f>
        <v>0</v>
      </c>
      <c r="J280" s="234"/>
      <c r="K280" s="233">
        <f>ROUND(E280*J280,2)</f>
        <v>0</v>
      </c>
      <c r="L280" s="233">
        <v>12</v>
      </c>
      <c r="M280" s="233">
        <f>G280*(1+L280/100)</f>
        <v>0</v>
      </c>
      <c r="N280" s="223">
        <v>0</v>
      </c>
      <c r="O280" s="223">
        <f>ROUND(E280*N280,5)</f>
        <v>0</v>
      </c>
      <c r="P280" s="223">
        <v>0</v>
      </c>
      <c r="Q280" s="223">
        <f>ROUND(E280*P280,5)</f>
        <v>0</v>
      </c>
      <c r="R280" s="223"/>
      <c r="S280" s="223"/>
      <c r="T280" s="224">
        <v>7.0000000000000007E-2</v>
      </c>
      <c r="U280" s="223">
        <f>ROUND(E280*T280,2)</f>
        <v>18.559999999999999</v>
      </c>
      <c r="V280" s="213"/>
      <c r="W280" s="213"/>
      <c r="X280" s="213"/>
      <c r="Y280" s="213"/>
      <c r="Z280" s="213"/>
      <c r="AA280" s="213"/>
      <c r="AB280" s="213"/>
      <c r="AC280" s="213"/>
      <c r="AD280" s="213"/>
      <c r="AE280" s="213" t="s">
        <v>146</v>
      </c>
      <c r="AF280" s="213"/>
      <c r="AG280" s="213"/>
      <c r="AH280" s="213"/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14">
        <v>156</v>
      </c>
      <c r="B281" s="221" t="s">
        <v>554</v>
      </c>
      <c r="C281" s="266" t="s">
        <v>555</v>
      </c>
      <c r="D281" s="223" t="s">
        <v>155</v>
      </c>
      <c r="E281" s="229">
        <v>278.45999999999998</v>
      </c>
      <c r="F281" s="233">
        <f>H281+J281</f>
        <v>0</v>
      </c>
      <c r="G281" s="233">
        <f>ROUND(E281*F281,2)</f>
        <v>0</v>
      </c>
      <c r="H281" s="234"/>
      <c r="I281" s="233">
        <f>ROUND(E281*H281,2)</f>
        <v>0</v>
      </c>
      <c r="J281" s="234"/>
      <c r="K281" s="233">
        <f>ROUND(E281*J281,2)</f>
        <v>0</v>
      </c>
      <c r="L281" s="233">
        <v>12</v>
      </c>
      <c r="M281" s="233">
        <f>G281*(1+L281/100)</f>
        <v>0</v>
      </c>
      <c r="N281" s="223">
        <v>0</v>
      </c>
      <c r="O281" s="223">
        <f>ROUND(E281*N281,5)</f>
        <v>0</v>
      </c>
      <c r="P281" s="223">
        <v>0</v>
      </c>
      <c r="Q281" s="223">
        <f>ROUND(E281*P281,5)</f>
        <v>0</v>
      </c>
      <c r="R281" s="223"/>
      <c r="S281" s="223"/>
      <c r="T281" s="224">
        <v>7.0000000000000007E-2</v>
      </c>
      <c r="U281" s="223">
        <f>ROUND(E281*T281,2)</f>
        <v>19.489999999999998</v>
      </c>
      <c r="V281" s="213"/>
      <c r="W281" s="213"/>
      <c r="X281" s="213"/>
      <c r="Y281" s="213"/>
      <c r="Z281" s="213"/>
      <c r="AA281" s="213"/>
      <c r="AB281" s="213"/>
      <c r="AC281" s="213"/>
      <c r="AD281" s="213"/>
      <c r="AE281" s="213" t="s">
        <v>146</v>
      </c>
      <c r="AF281" s="213"/>
      <c r="AG281" s="213"/>
      <c r="AH281" s="213"/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14"/>
      <c r="B282" s="221"/>
      <c r="C282" s="268" t="s">
        <v>556</v>
      </c>
      <c r="D282" s="226"/>
      <c r="E282" s="231">
        <v>278.45999999999998</v>
      </c>
      <c r="F282" s="233"/>
      <c r="G282" s="233"/>
      <c r="H282" s="233"/>
      <c r="I282" s="233"/>
      <c r="J282" s="233"/>
      <c r="K282" s="233"/>
      <c r="L282" s="233"/>
      <c r="M282" s="233"/>
      <c r="N282" s="223"/>
      <c r="O282" s="223"/>
      <c r="P282" s="223"/>
      <c r="Q282" s="223"/>
      <c r="R282" s="223"/>
      <c r="S282" s="223"/>
      <c r="T282" s="224"/>
      <c r="U282" s="223"/>
      <c r="V282" s="213"/>
      <c r="W282" s="213"/>
      <c r="X282" s="213"/>
      <c r="Y282" s="213"/>
      <c r="Z282" s="213"/>
      <c r="AA282" s="213"/>
      <c r="AB282" s="213"/>
      <c r="AC282" s="213"/>
      <c r="AD282" s="213"/>
      <c r="AE282" s="213" t="s">
        <v>150</v>
      </c>
      <c r="AF282" s="213">
        <v>0</v>
      </c>
      <c r="AG282" s="213"/>
      <c r="AH282" s="213"/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14">
        <v>157</v>
      </c>
      <c r="B283" s="221" t="s">
        <v>557</v>
      </c>
      <c r="C283" s="266" t="s">
        <v>558</v>
      </c>
      <c r="D283" s="223" t="s">
        <v>155</v>
      </c>
      <c r="E283" s="229">
        <v>265.2</v>
      </c>
      <c r="F283" s="233">
        <f>H283+J283</f>
        <v>0</v>
      </c>
      <c r="G283" s="233">
        <f>ROUND(E283*F283,2)</f>
        <v>0</v>
      </c>
      <c r="H283" s="234"/>
      <c r="I283" s="233">
        <f>ROUND(E283*H283,2)</f>
        <v>0</v>
      </c>
      <c r="J283" s="234"/>
      <c r="K283" s="233">
        <f>ROUND(E283*J283,2)</f>
        <v>0</v>
      </c>
      <c r="L283" s="233">
        <v>12</v>
      </c>
      <c r="M283" s="233">
        <f>G283*(1+L283/100)</f>
        <v>0</v>
      </c>
      <c r="N283" s="223">
        <v>6.7799999999999996E-3</v>
      </c>
      <c r="O283" s="223">
        <f>ROUND(E283*N283,5)</f>
        <v>1.79806</v>
      </c>
      <c r="P283" s="223">
        <v>0</v>
      </c>
      <c r="Q283" s="223">
        <f>ROUND(E283*P283,5)</f>
        <v>0</v>
      </c>
      <c r="R283" s="223"/>
      <c r="S283" s="223"/>
      <c r="T283" s="224">
        <v>1.0041</v>
      </c>
      <c r="U283" s="223">
        <f>ROUND(E283*T283,2)</f>
        <v>266.29000000000002</v>
      </c>
      <c r="V283" s="213"/>
      <c r="W283" s="213"/>
      <c r="X283" s="213"/>
      <c r="Y283" s="213"/>
      <c r="Z283" s="213"/>
      <c r="AA283" s="213"/>
      <c r="AB283" s="213"/>
      <c r="AC283" s="213"/>
      <c r="AD283" s="213"/>
      <c r="AE283" s="213" t="s">
        <v>146</v>
      </c>
      <c r="AF283" s="213"/>
      <c r="AG283" s="213"/>
      <c r="AH283" s="213"/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">
      <c r="A284" s="214">
        <v>158</v>
      </c>
      <c r="B284" s="221" t="s">
        <v>559</v>
      </c>
      <c r="C284" s="266" t="s">
        <v>560</v>
      </c>
      <c r="D284" s="223" t="s">
        <v>155</v>
      </c>
      <c r="E284" s="229">
        <v>15.5</v>
      </c>
      <c r="F284" s="233">
        <f>H284+J284</f>
        <v>0</v>
      </c>
      <c r="G284" s="233">
        <f>ROUND(E284*F284,2)</f>
        <v>0</v>
      </c>
      <c r="H284" s="234"/>
      <c r="I284" s="233">
        <f>ROUND(E284*H284,2)</f>
        <v>0</v>
      </c>
      <c r="J284" s="234"/>
      <c r="K284" s="233">
        <f>ROUND(E284*J284,2)</f>
        <v>0</v>
      </c>
      <c r="L284" s="233">
        <v>12</v>
      </c>
      <c r="M284" s="233">
        <f>G284*(1+L284/100)</f>
        <v>0</v>
      </c>
      <c r="N284" s="223">
        <v>5.2199999999999998E-3</v>
      </c>
      <c r="O284" s="223">
        <f>ROUND(E284*N284,5)</f>
        <v>8.0909999999999996E-2</v>
      </c>
      <c r="P284" s="223">
        <v>0</v>
      </c>
      <c r="Q284" s="223">
        <f>ROUND(E284*P284,5)</f>
        <v>0</v>
      </c>
      <c r="R284" s="223"/>
      <c r="S284" s="223"/>
      <c r="T284" s="224">
        <v>1.379</v>
      </c>
      <c r="U284" s="223">
        <f>ROUND(E284*T284,2)</f>
        <v>21.37</v>
      </c>
      <c r="V284" s="213"/>
      <c r="W284" s="213"/>
      <c r="X284" s="213"/>
      <c r="Y284" s="213"/>
      <c r="Z284" s="213"/>
      <c r="AA284" s="213"/>
      <c r="AB284" s="213"/>
      <c r="AC284" s="213"/>
      <c r="AD284" s="213"/>
      <c r="AE284" s="213" t="s">
        <v>146</v>
      </c>
      <c r="AF284" s="213"/>
      <c r="AG284" s="213"/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ht="22.5" outlineLevel="1" x14ac:dyDescent="0.2">
      <c r="A285" s="214">
        <v>159</v>
      </c>
      <c r="B285" s="221" t="s">
        <v>561</v>
      </c>
      <c r="C285" s="266" t="s">
        <v>562</v>
      </c>
      <c r="D285" s="223" t="s">
        <v>180</v>
      </c>
      <c r="E285" s="229">
        <v>28</v>
      </c>
      <c r="F285" s="233">
        <f>H285+J285</f>
        <v>0</v>
      </c>
      <c r="G285" s="233">
        <f>ROUND(E285*F285,2)</f>
        <v>0</v>
      </c>
      <c r="H285" s="234"/>
      <c r="I285" s="233">
        <f>ROUND(E285*H285,2)</f>
        <v>0</v>
      </c>
      <c r="J285" s="234"/>
      <c r="K285" s="233">
        <f>ROUND(E285*J285,2)</f>
        <v>0</v>
      </c>
      <c r="L285" s="233">
        <v>12</v>
      </c>
      <c r="M285" s="233">
        <f>G285*(1+L285/100)</f>
        <v>0</v>
      </c>
      <c r="N285" s="223">
        <v>1.0499999999999999E-3</v>
      </c>
      <c r="O285" s="223">
        <f>ROUND(E285*N285,5)</f>
        <v>2.9399999999999999E-2</v>
      </c>
      <c r="P285" s="223">
        <v>0</v>
      </c>
      <c r="Q285" s="223">
        <f>ROUND(E285*P285,5)</f>
        <v>0</v>
      </c>
      <c r="R285" s="223"/>
      <c r="S285" s="223"/>
      <c r="T285" s="224">
        <v>0.66041000000000005</v>
      </c>
      <c r="U285" s="223">
        <f>ROUND(E285*T285,2)</f>
        <v>18.489999999999998</v>
      </c>
      <c r="V285" s="213"/>
      <c r="W285" s="213"/>
      <c r="X285" s="213"/>
      <c r="Y285" s="213"/>
      <c r="Z285" s="213"/>
      <c r="AA285" s="213"/>
      <c r="AB285" s="213"/>
      <c r="AC285" s="213"/>
      <c r="AD285" s="213"/>
      <c r="AE285" s="213" t="s">
        <v>146</v>
      </c>
      <c r="AF285" s="213"/>
      <c r="AG285" s="213"/>
      <c r="AH285" s="213"/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">
      <c r="A286" s="214">
        <v>160</v>
      </c>
      <c r="B286" s="221" t="s">
        <v>563</v>
      </c>
      <c r="C286" s="266" t="s">
        <v>564</v>
      </c>
      <c r="D286" s="223" t="s">
        <v>180</v>
      </c>
      <c r="E286" s="229">
        <v>28.5</v>
      </c>
      <c r="F286" s="233">
        <f>H286+J286</f>
        <v>0</v>
      </c>
      <c r="G286" s="233">
        <f>ROUND(E286*F286,2)</f>
        <v>0</v>
      </c>
      <c r="H286" s="234"/>
      <c r="I286" s="233">
        <f>ROUND(E286*H286,2)</f>
        <v>0</v>
      </c>
      <c r="J286" s="234"/>
      <c r="K286" s="233">
        <f>ROUND(E286*J286,2)</f>
        <v>0</v>
      </c>
      <c r="L286" s="233">
        <v>12</v>
      </c>
      <c r="M286" s="233">
        <f>G286*(1+L286/100)</f>
        <v>0</v>
      </c>
      <c r="N286" s="223">
        <v>1.4999999999999999E-4</v>
      </c>
      <c r="O286" s="223">
        <f>ROUND(E286*N286,5)</f>
        <v>4.28E-3</v>
      </c>
      <c r="P286" s="223">
        <v>0</v>
      </c>
      <c r="Q286" s="223">
        <f>ROUND(E286*P286,5)</f>
        <v>0</v>
      </c>
      <c r="R286" s="223"/>
      <c r="S286" s="223"/>
      <c r="T286" s="224">
        <v>0.26795000000000002</v>
      </c>
      <c r="U286" s="223">
        <f>ROUND(E286*T286,2)</f>
        <v>7.64</v>
      </c>
      <c r="V286" s="213"/>
      <c r="W286" s="213"/>
      <c r="X286" s="213"/>
      <c r="Y286" s="213"/>
      <c r="Z286" s="213"/>
      <c r="AA286" s="213"/>
      <c r="AB286" s="213"/>
      <c r="AC286" s="213"/>
      <c r="AD286" s="213"/>
      <c r="AE286" s="213" t="s">
        <v>146</v>
      </c>
      <c r="AF286" s="213"/>
      <c r="AG286" s="213"/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">
      <c r="A287" s="214">
        <v>161</v>
      </c>
      <c r="B287" s="221" t="s">
        <v>565</v>
      </c>
      <c r="C287" s="266" t="s">
        <v>566</v>
      </c>
      <c r="D287" s="223" t="s">
        <v>180</v>
      </c>
      <c r="E287" s="229">
        <v>6.5</v>
      </c>
      <c r="F287" s="233">
        <f>H287+J287</f>
        <v>0</v>
      </c>
      <c r="G287" s="233">
        <f>ROUND(E287*F287,2)</f>
        <v>0</v>
      </c>
      <c r="H287" s="234"/>
      <c r="I287" s="233">
        <f>ROUND(E287*H287,2)</f>
        <v>0</v>
      </c>
      <c r="J287" s="234"/>
      <c r="K287" s="233">
        <f>ROUND(E287*J287,2)</f>
        <v>0</v>
      </c>
      <c r="L287" s="233">
        <v>12</v>
      </c>
      <c r="M287" s="233">
        <f>G287*(1+L287/100)</f>
        <v>0</v>
      </c>
      <c r="N287" s="223">
        <v>1.4999999999999999E-4</v>
      </c>
      <c r="O287" s="223">
        <f>ROUND(E287*N287,5)</f>
        <v>9.7999999999999997E-4</v>
      </c>
      <c r="P287" s="223">
        <v>0</v>
      </c>
      <c r="Q287" s="223">
        <f>ROUND(E287*P287,5)</f>
        <v>0</v>
      </c>
      <c r="R287" s="223"/>
      <c r="S287" s="223"/>
      <c r="T287" s="224">
        <v>0.3105</v>
      </c>
      <c r="U287" s="223">
        <f>ROUND(E287*T287,2)</f>
        <v>2.02</v>
      </c>
      <c r="V287" s="213"/>
      <c r="W287" s="213"/>
      <c r="X287" s="213"/>
      <c r="Y287" s="213"/>
      <c r="Z287" s="213"/>
      <c r="AA287" s="213"/>
      <c r="AB287" s="213"/>
      <c r="AC287" s="213"/>
      <c r="AD287" s="213"/>
      <c r="AE287" s="213" t="s">
        <v>146</v>
      </c>
      <c r="AF287" s="213"/>
      <c r="AG287" s="213"/>
      <c r="AH287" s="213"/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14">
        <v>162</v>
      </c>
      <c r="B288" s="221" t="s">
        <v>567</v>
      </c>
      <c r="C288" s="266" t="s">
        <v>568</v>
      </c>
      <c r="D288" s="223" t="s">
        <v>155</v>
      </c>
      <c r="E288" s="229">
        <v>34.5</v>
      </c>
      <c r="F288" s="233">
        <f>H288+J288</f>
        <v>0</v>
      </c>
      <c r="G288" s="233">
        <f>ROUND(E288*F288,2)</f>
        <v>0</v>
      </c>
      <c r="H288" s="234"/>
      <c r="I288" s="233">
        <f>ROUND(E288*H288,2)</f>
        <v>0</v>
      </c>
      <c r="J288" s="234"/>
      <c r="K288" s="233">
        <f>ROUND(E288*J288,2)</f>
        <v>0</v>
      </c>
      <c r="L288" s="233">
        <v>12</v>
      </c>
      <c r="M288" s="233">
        <f>G288*(1+L288/100)</f>
        <v>0</v>
      </c>
      <c r="N288" s="223">
        <v>0</v>
      </c>
      <c r="O288" s="223">
        <f>ROUND(E288*N288,5)</f>
        <v>0</v>
      </c>
      <c r="P288" s="223">
        <v>0</v>
      </c>
      <c r="Q288" s="223">
        <f>ROUND(E288*P288,5)</f>
        <v>0</v>
      </c>
      <c r="R288" s="223"/>
      <c r="S288" s="223"/>
      <c r="T288" s="224">
        <v>0</v>
      </c>
      <c r="U288" s="223">
        <f>ROUND(E288*T288,2)</f>
        <v>0</v>
      </c>
      <c r="V288" s="213"/>
      <c r="W288" s="213"/>
      <c r="X288" s="213"/>
      <c r="Y288" s="213"/>
      <c r="Z288" s="213"/>
      <c r="AA288" s="213"/>
      <c r="AB288" s="213"/>
      <c r="AC288" s="213"/>
      <c r="AD288" s="213"/>
      <c r="AE288" s="213" t="s">
        <v>244</v>
      </c>
      <c r="AF288" s="213"/>
      <c r="AG288" s="213"/>
      <c r="AH288" s="213"/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">
      <c r="A289" s="214">
        <v>163</v>
      </c>
      <c r="B289" s="221" t="s">
        <v>569</v>
      </c>
      <c r="C289" s="266" t="s">
        <v>570</v>
      </c>
      <c r="D289" s="223" t="s">
        <v>180</v>
      </c>
      <c r="E289" s="229">
        <v>120</v>
      </c>
      <c r="F289" s="233">
        <f>H289+J289</f>
        <v>0</v>
      </c>
      <c r="G289" s="233">
        <f>ROUND(E289*F289,2)</f>
        <v>0</v>
      </c>
      <c r="H289" s="234"/>
      <c r="I289" s="233">
        <f>ROUND(E289*H289,2)</f>
        <v>0</v>
      </c>
      <c r="J289" s="234"/>
      <c r="K289" s="233">
        <f>ROUND(E289*J289,2)</f>
        <v>0</v>
      </c>
      <c r="L289" s="233">
        <v>12</v>
      </c>
      <c r="M289" s="233">
        <f>G289*(1+L289/100)</f>
        <v>0</v>
      </c>
      <c r="N289" s="223">
        <v>3.7200000000000002E-3</v>
      </c>
      <c r="O289" s="223">
        <f>ROUND(E289*N289,5)</f>
        <v>0.44640000000000002</v>
      </c>
      <c r="P289" s="223">
        <v>0</v>
      </c>
      <c r="Q289" s="223">
        <f>ROUND(E289*P289,5)</f>
        <v>0</v>
      </c>
      <c r="R289" s="223"/>
      <c r="S289" s="223"/>
      <c r="T289" s="224">
        <v>0.80610000000000004</v>
      </c>
      <c r="U289" s="223">
        <f>ROUND(E289*T289,2)</f>
        <v>96.73</v>
      </c>
      <c r="V289" s="213"/>
      <c r="W289" s="213"/>
      <c r="X289" s="213"/>
      <c r="Y289" s="213"/>
      <c r="Z289" s="213"/>
      <c r="AA289" s="213"/>
      <c r="AB289" s="213"/>
      <c r="AC289" s="213"/>
      <c r="AD289" s="213"/>
      <c r="AE289" s="213" t="s">
        <v>146</v>
      </c>
      <c r="AF289" s="213"/>
      <c r="AG289" s="213"/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ht="22.5" outlineLevel="1" x14ac:dyDescent="0.2">
      <c r="A290" s="214">
        <v>164</v>
      </c>
      <c r="B290" s="221" t="s">
        <v>571</v>
      </c>
      <c r="C290" s="266" t="s">
        <v>572</v>
      </c>
      <c r="D290" s="223" t="s">
        <v>180</v>
      </c>
      <c r="E290" s="229">
        <v>23.2</v>
      </c>
      <c r="F290" s="233">
        <f>H290+J290</f>
        <v>0</v>
      </c>
      <c r="G290" s="233">
        <f>ROUND(E290*F290,2)</f>
        <v>0</v>
      </c>
      <c r="H290" s="234"/>
      <c r="I290" s="233">
        <f>ROUND(E290*H290,2)</f>
        <v>0</v>
      </c>
      <c r="J290" s="234"/>
      <c r="K290" s="233">
        <f>ROUND(E290*J290,2)</f>
        <v>0</v>
      </c>
      <c r="L290" s="233">
        <v>12</v>
      </c>
      <c r="M290" s="233">
        <f>G290*(1+L290/100)</f>
        <v>0</v>
      </c>
      <c r="N290" s="223">
        <v>2.3600000000000001E-3</v>
      </c>
      <c r="O290" s="223">
        <f>ROUND(E290*N290,5)</f>
        <v>5.475E-2</v>
      </c>
      <c r="P290" s="223">
        <v>0</v>
      </c>
      <c r="Q290" s="223">
        <f>ROUND(E290*P290,5)</f>
        <v>0</v>
      </c>
      <c r="R290" s="223"/>
      <c r="S290" s="223"/>
      <c r="T290" s="224">
        <v>0.28999999999999998</v>
      </c>
      <c r="U290" s="223">
        <f>ROUND(E290*T290,2)</f>
        <v>6.73</v>
      </c>
      <c r="V290" s="213"/>
      <c r="W290" s="213"/>
      <c r="X290" s="213"/>
      <c r="Y290" s="213"/>
      <c r="Z290" s="213"/>
      <c r="AA290" s="213"/>
      <c r="AB290" s="213"/>
      <c r="AC290" s="213"/>
      <c r="AD290" s="213"/>
      <c r="AE290" s="213" t="s">
        <v>146</v>
      </c>
      <c r="AF290" s="213"/>
      <c r="AG290" s="213"/>
      <c r="AH290" s="213"/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">
      <c r="A291" s="214">
        <v>165</v>
      </c>
      <c r="B291" s="221" t="s">
        <v>573</v>
      </c>
      <c r="C291" s="266" t="s">
        <v>574</v>
      </c>
      <c r="D291" s="223" t="s">
        <v>180</v>
      </c>
      <c r="E291" s="229">
        <v>37.9</v>
      </c>
      <c r="F291" s="233">
        <f>H291+J291</f>
        <v>0</v>
      </c>
      <c r="G291" s="233">
        <f>ROUND(E291*F291,2)</f>
        <v>0</v>
      </c>
      <c r="H291" s="234"/>
      <c r="I291" s="233">
        <f>ROUND(E291*H291,2)</f>
        <v>0</v>
      </c>
      <c r="J291" s="234"/>
      <c r="K291" s="233">
        <f>ROUND(E291*J291,2)</f>
        <v>0</v>
      </c>
      <c r="L291" s="233">
        <v>12</v>
      </c>
      <c r="M291" s="233">
        <f>G291*(1+L291/100)</f>
        <v>0</v>
      </c>
      <c r="N291" s="223">
        <v>2.3999999999999998E-3</v>
      </c>
      <c r="O291" s="223">
        <f>ROUND(E291*N291,5)</f>
        <v>9.0959999999999999E-2</v>
      </c>
      <c r="P291" s="223">
        <v>0</v>
      </c>
      <c r="Q291" s="223">
        <f>ROUND(E291*P291,5)</f>
        <v>0</v>
      </c>
      <c r="R291" s="223"/>
      <c r="S291" s="223"/>
      <c r="T291" s="224">
        <v>0.26</v>
      </c>
      <c r="U291" s="223">
        <f>ROUND(E291*T291,2)</f>
        <v>9.85</v>
      </c>
      <c r="V291" s="213"/>
      <c r="W291" s="213"/>
      <c r="X291" s="213"/>
      <c r="Y291" s="213"/>
      <c r="Z291" s="213"/>
      <c r="AA291" s="213"/>
      <c r="AB291" s="213"/>
      <c r="AC291" s="213"/>
      <c r="AD291" s="213"/>
      <c r="AE291" s="213" t="s">
        <v>146</v>
      </c>
      <c r="AF291" s="213"/>
      <c r="AG291" s="213"/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14">
        <v>166</v>
      </c>
      <c r="B292" s="221" t="s">
        <v>575</v>
      </c>
      <c r="C292" s="266" t="s">
        <v>576</v>
      </c>
      <c r="D292" s="223" t="s">
        <v>204</v>
      </c>
      <c r="E292" s="229">
        <v>2</v>
      </c>
      <c r="F292" s="233">
        <f>H292+J292</f>
        <v>0</v>
      </c>
      <c r="G292" s="233">
        <f>ROUND(E292*F292,2)</f>
        <v>0</v>
      </c>
      <c r="H292" s="234"/>
      <c r="I292" s="233">
        <f>ROUND(E292*H292,2)</f>
        <v>0</v>
      </c>
      <c r="J292" s="234"/>
      <c r="K292" s="233">
        <f>ROUND(E292*J292,2)</f>
        <v>0</v>
      </c>
      <c r="L292" s="233">
        <v>12</v>
      </c>
      <c r="M292" s="233">
        <f>G292*(1+L292/100)</f>
        <v>0</v>
      </c>
      <c r="N292" s="223">
        <v>5.0000000000000001E-4</v>
      </c>
      <c r="O292" s="223">
        <f>ROUND(E292*N292,5)</f>
        <v>1E-3</v>
      </c>
      <c r="P292" s="223">
        <v>0</v>
      </c>
      <c r="Q292" s="223">
        <f>ROUND(E292*P292,5)</f>
        <v>0</v>
      </c>
      <c r="R292" s="223"/>
      <c r="S292" s="223"/>
      <c r="T292" s="224">
        <v>0.41</v>
      </c>
      <c r="U292" s="223">
        <f>ROUND(E292*T292,2)</f>
        <v>0.82</v>
      </c>
      <c r="V292" s="213"/>
      <c r="W292" s="213"/>
      <c r="X292" s="213"/>
      <c r="Y292" s="213"/>
      <c r="Z292" s="213"/>
      <c r="AA292" s="213"/>
      <c r="AB292" s="213"/>
      <c r="AC292" s="213"/>
      <c r="AD292" s="213"/>
      <c r="AE292" s="213" t="s">
        <v>146</v>
      </c>
      <c r="AF292" s="213"/>
      <c r="AG292" s="213"/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">
      <c r="A293" s="214">
        <v>167</v>
      </c>
      <c r="B293" s="221" t="s">
        <v>577</v>
      </c>
      <c r="C293" s="266" t="s">
        <v>578</v>
      </c>
      <c r="D293" s="223" t="s">
        <v>180</v>
      </c>
      <c r="E293" s="229">
        <v>10.5</v>
      </c>
      <c r="F293" s="233">
        <f>H293+J293</f>
        <v>0</v>
      </c>
      <c r="G293" s="233">
        <f>ROUND(E293*F293,2)</f>
        <v>0</v>
      </c>
      <c r="H293" s="234"/>
      <c r="I293" s="233">
        <f>ROUND(E293*H293,2)</f>
        <v>0</v>
      </c>
      <c r="J293" s="234"/>
      <c r="K293" s="233">
        <f>ROUND(E293*J293,2)</f>
        <v>0</v>
      </c>
      <c r="L293" s="233">
        <v>12</v>
      </c>
      <c r="M293" s="233">
        <f>G293*(1+L293/100)</f>
        <v>0</v>
      </c>
      <c r="N293" s="223">
        <v>3.1700000000000001E-3</v>
      </c>
      <c r="O293" s="223">
        <f>ROUND(E293*N293,5)</f>
        <v>3.329E-2</v>
      </c>
      <c r="P293" s="223">
        <v>0</v>
      </c>
      <c r="Q293" s="223">
        <f>ROUND(E293*P293,5)</f>
        <v>0</v>
      </c>
      <c r="R293" s="223"/>
      <c r="S293" s="223"/>
      <c r="T293" s="224">
        <v>0.219</v>
      </c>
      <c r="U293" s="223">
        <f>ROUND(E293*T293,2)</f>
        <v>2.2999999999999998</v>
      </c>
      <c r="V293" s="213"/>
      <c r="W293" s="213"/>
      <c r="X293" s="213"/>
      <c r="Y293" s="213"/>
      <c r="Z293" s="213"/>
      <c r="AA293" s="213"/>
      <c r="AB293" s="213"/>
      <c r="AC293" s="213"/>
      <c r="AD293" s="213"/>
      <c r="AE293" s="213" t="s">
        <v>146</v>
      </c>
      <c r="AF293" s="213"/>
      <c r="AG293" s="213"/>
      <c r="AH293" s="213"/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14">
        <v>168</v>
      </c>
      <c r="B294" s="221" t="s">
        <v>579</v>
      </c>
      <c r="C294" s="266" t="s">
        <v>580</v>
      </c>
      <c r="D294" s="223" t="s">
        <v>204</v>
      </c>
      <c r="E294" s="229">
        <v>4</v>
      </c>
      <c r="F294" s="233">
        <f>H294+J294</f>
        <v>0</v>
      </c>
      <c r="G294" s="233">
        <f>ROUND(E294*F294,2)</f>
        <v>0</v>
      </c>
      <c r="H294" s="234"/>
      <c r="I294" s="233">
        <f>ROUND(E294*H294,2)</f>
        <v>0</v>
      </c>
      <c r="J294" s="234"/>
      <c r="K294" s="233">
        <f>ROUND(E294*J294,2)</f>
        <v>0</v>
      </c>
      <c r="L294" s="233">
        <v>12</v>
      </c>
      <c r="M294" s="233">
        <f>G294*(1+L294/100)</f>
        <v>0</v>
      </c>
      <c r="N294" s="223">
        <v>3.6900000000000001E-3</v>
      </c>
      <c r="O294" s="223">
        <f>ROUND(E294*N294,5)</f>
        <v>1.4760000000000001E-2</v>
      </c>
      <c r="P294" s="223">
        <v>0</v>
      </c>
      <c r="Q294" s="223">
        <f>ROUND(E294*P294,5)</f>
        <v>0</v>
      </c>
      <c r="R294" s="223"/>
      <c r="S294" s="223"/>
      <c r="T294" s="224">
        <v>0.97711000000000003</v>
      </c>
      <c r="U294" s="223">
        <f>ROUND(E294*T294,2)</f>
        <v>3.91</v>
      </c>
      <c r="V294" s="213"/>
      <c r="W294" s="213"/>
      <c r="X294" s="213"/>
      <c r="Y294" s="213"/>
      <c r="Z294" s="213"/>
      <c r="AA294" s="213"/>
      <c r="AB294" s="213"/>
      <c r="AC294" s="213"/>
      <c r="AD294" s="213"/>
      <c r="AE294" s="213" t="s">
        <v>146</v>
      </c>
      <c r="AF294" s="213"/>
      <c r="AG294" s="213"/>
      <c r="AH294" s="213"/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">
      <c r="A295" s="214">
        <v>169</v>
      </c>
      <c r="B295" s="221" t="s">
        <v>581</v>
      </c>
      <c r="C295" s="266" t="s">
        <v>582</v>
      </c>
      <c r="D295" s="223" t="s">
        <v>0</v>
      </c>
      <c r="E295" s="229">
        <v>6412.12</v>
      </c>
      <c r="F295" s="233">
        <f>H295+J295</f>
        <v>0</v>
      </c>
      <c r="G295" s="233">
        <f>ROUND(E295*F295,2)</f>
        <v>0</v>
      </c>
      <c r="H295" s="234"/>
      <c r="I295" s="233">
        <f>ROUND(E295*H295,2)</f>
        <v>0</v>
      </c>
      <c r="J295" s="234"/>
      <c r="K295" s="233">
        <f>ROUND(E295*J295,2)</f>
        <v>0</v>
      </c>
      <c r="L295" s="233">
        <v>12</v>
      </c>
      <c r="M295" s="233">
        <f>G295*(1+L295/100)</f>
        <v>0</v>
      </c>
      <c r="N295" s="223">
        <v>0</v>
      </c>
      <c r="O295" s="223">
        <f>ROUND(E295*N295,5)</f>
        <v>0</v>
      </c>
      <c r="P295" s="223">
        <v>0</v>
      </c>
      <c r="Q295" s="223">
        <f>ROUND(E295*P295,5)</f>
        <v>0</v>
      </c>
      <c r="R295" s="223"/>
      <c r="S295" s="223"/>
      <c r="T295" s="224">
        <v>0</v>
      </c>
      <c r="U295" s="223">
        <f>ROUND(E295*T295,2)</f>
        <v>0</v>
      </c>
      <c r="V295" s="213"/>
      <c r="W295" s="213"/>
      <c r="X295" s="213"/>
      <c r="Y295" s="213"/>
      <c r="Z295" s="213"/>
      <c r="AA295" s="213"/>
      <c r="AB295" s="213"/>
      <c r="AC295" s="213"/>
      <c r="AD295" s="213"/>
      <c r="AE295" s="213" t="s">
        <v>146</v>
      </c>
      <c r="AF295" s="213"/>
      <c r="AG295" s="213"/>
      <c r="AH295" s="213"/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x14ac:dyDescent="0.2">
      <c r="A296" s="215" t="s">
        <v>141</v>
      </c>
      <c r="B296" s="222" t="s">
        <v>98</v>
      </c>
      <c r="C296" s="269" t="s">
        <v>99</v>
      </c>
      <c r="D296" s="227"/>
      <c r="E296" s="232"/>
      <c r="F296" s="237"/>
      <c r="G296" s="237">
        <f>SUMIF(AE297:AE300,"&lt;&gt;NOR",G297:G300)</f>
        <v>0</v>
      </c>
      <c r="H296" s="237"/>
      <c r="I296" s="237">
        <f>SUM(I297:I300)</f>
        <v>0</v>
      </c>
      <c r="J296" s="237"/>
      <c r="K296" s="237">
        <f>SUM(K297:K300)</f>
        <v>0</v>
      </c>
      <c r="L296" s="237"/>
      <c r="M296" s="237">
        <f>SUM(M297:M300)</f>
        <v>0</v>
      </c>
      <c r="N296" s="227"/>
      <c r="O296" s="227">
        <f>SUM(O297:O300)</f>
        <v>3.9780000000000003E-2</v>
      </c>
      <c r="P296" s="227"/>
      <c r="Q296" s="227">
        <f>SUM(Q297:Q300)</f>
        <v>4.7736000000000001</v>
      </c>
      <c r="R296" s="227"/>
      <c r="S296" s="227"/>
      <c r="T296" s="228"/>
      <c r="U296" s="227">
        <f>SUM(U297:U300)</f>
        <v>133.41</v>
      </c>
      <c r="AE296" t="s">
        <v>142</v>
      </c>
    </row>
    <row r="297" spans="1:60" outlineLevel="1" x14ac:dyDescent="0.2">
      <c r="A297" s="214">
        <v>170</v>
      </c>
      <c r="B297" s="221" t="s">
        <v>583</v>
      </c>
      <c r="C297" s="266" t="s">
        <v>584</v>
      </c>
      <c r="D297" s="223" t="s">
        <v>155</v>
      </c>
      <c r="E297" s="229">
        <v>265.2</v>
      </c>
      <c r="F297" s="233">
        <f>H297+J297</f>
        <v>0</v>
      </c>
      <c r="G297" s="233">
        <f>ROUND(E297*F297,2)</f>
        <v>0</v>
      </c>
      <c r="H297" s="234"/>
      <c r="I297" s="233">
        <f>ROUND(E297*H297,2)</f>
        <v>0</v>
      </c>
      <c r="J297" s="234"/>
      <c r="K297" s="233">
        <f>ROUND(E297*J297,2)</f>
        <v>0</v>
      </c>
      <c r="L297" s="233">
        <v>12</v>
      </c>
      <c r="M297" s="233">
        <f>G297*(1+L297/100)</f>
        <v>0</v>
      </c>
      <c r="N297" s="223">
        <v>0</v>
      </c>
      <c r="O297" s="223">
        <f>ROUND(E297*N297,5)</f>
        <v>0</v>
      </c>
      <c r="P297" s="223">
        <v>1.7999999999999999E-2</v>
      </c>
      <c r="Q297" s="223">
        <f>ROUND(E297*P297,5)</f>
        <v>4.7736000000000001</v>
      </c>
      <c r="R297" s="223"/>
      <c r="S297" s="223"/>
      <c r="T297" s="224">
        <v>0.33400000000000002</v>
      </c>
      <c r="U297" s="223">
        <f>ROUND(E297*T297,2)</f>
        <v>88.58</v>
      </c>
      <c r="V297" s="213"/>
      <c r="W297" s="213"/>
      <c r="X297" s="213"/>
      <c r="Y297" s="213"/>
      <c r="Z297" s="213"/>
      <c r="AA297" s="213"/>
      <c r="AB297" s="213"/>
      <c r="AC297" s="213"/>
      <c r="AD297" s="213"/>
      <c r="AE297" s="213" t="s">
        <v>146</v>
      </c>
      <c r="AF297" s="213"/>
      <c r="AG297" s="213"/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">
      <c r="A298" s="214">
        <v>171</v>
      </c>
      <c r="B298" s="221" t="s">
        <v>585</v>
      </c>
      <c r="C298" s="266" t="s">
        <v>586</v>
      </c>
      <c r="D298" s="223" t="s">
        <v>155</v>
      </c>
      <c r="E298" s="229">
        <v>265.2</v>
      </c>
      <c r="F298" s="233">
        <f>H298+J298</f>
        <v>0</v>
      </c>
      <c r="G298" s="233">
        <f>ROUND(E298*F298,2)</f>
        <v>0</v>
      </c>
      <c r="H298" s="234"/>
      <c r="I298" s="233">
        <f>ROUND(E298*H298,2)</f>
        <v>0</v>
      </c>
      <c r="J298" s="234"/>
      <c r="K298" s="233">
        <f>ROUND(E298*J298,2)</f>
        <v>0</v>
      </c>
      <c r="L298" s="233">
        <v>12</v>
      </c>
      <c r="M298" s="233">
        <f>G298*(1+L298/100)</f>
        <v>0</v>
      </c>
      <c r="N298" s="223">
        <v>0</v>
      </c>
      <c r="O298" s="223">
        <f>ROUND(E298*N298,5)</f>
        <v>0</v>
      </c>
      <c r="P298" s="223">
        <v>0</v>
      </c>
      <c r="Q298" s="223">
        <f>ROUND(E298*P298,5)</f>
        <v>0</v>
      </c>
      <c r="R298" s="223"/>
      <c r="S298" s="223"/>
      <c r="T298" s="224">
        <v>0.1</v>
      </c>
      <c r="U298" s="223">
        <f>ROUND(E298*T298,2)</f>
        <v>26.52</v>
      </c>
      <c r="V298" s="213"/>
      <c r="W298" s="213"/>
      <c r="X298" s="213"/>
      <c r="Y298" s="213"/>
      <c r="Z298" s="213"/>
      <c r="AA298" s="213"/>
      <c r="AB298" s="213"/>
      <c r="AC298" s="213"/>
      <c r="AD298" s="213"/>
      <c r="AE298" s="213" t="s">
        <v>146</v>
      </c>
      <c r="AF298" s="213"/>
      <c r="AG298" s="213"/>
      <c r="AH298" s="213"/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14">
        <v>172</v>
      </c>
      <c r="B299" s="221" t="s">
        <v>587</v>
      </c>
      <c r="C299" s="266" t="s">
        <v>588</v>
      </c>
      <c r="D299" s="223" t="s">
        <v>155</v>
      </c>
      <c r="E299" s="229">
        <v>265.2</v>
      </c>
      <c r="F299" s="233">
        <f>H299+J299</f>
        <v>0</v>
      </c>
      <c r="G299" s="233">
        <f>ROUND(E299*F299,2)</f>
        <v>0</v>
      </c>
      <c r="H299" s="234"/>
      <c r="I299" s="233">
        <f>ROUND(E299*H299,2)</f>
        <v>0</v>
      </c>
      <c r="J299" s="234"/>
      <c r="K299" s="233">
        <f>ROUND(E299*J299,2)</f>
        <v>0</v>
      </c>
      <c r="L299" s="233">
        <v>12</v>
      </c>
      <c r="M299" s="233">
        <f>G299*(1+L299/100)</f>
        <v>0</v>
      </c>
      <c r="N299" s="223">
        <v>1.4999999999999999E-4</v>
      </c>
      <c r="O299" s="223">
        <f>ROUND(E299*N299,5)</f>
        <v>3.9780000000000003E-2</v>
      </c>
      <c r="P299" s="223">
        <v>0</v>
      </c>
      <c r="Q299" s="223">
        <f>ROUND(E299*P299,5)</f>
        <v>0</v>
      </c>
      <c r="R299" s="223"/>
      <c r="S299" s="223"/>
      <c r="T299" s="224">
        <v>0</v>
      </c>
      <c r="U299" s="223">
        <f>ROUND(E299*T299,2)</f>
        <v>0</v>
      </c>
      <c r="V299" s="213"/>
      <c r="W299" s="213"/>
      <c r="X299" s="213"/>
      <c r="Y299" s="213"/>
      <c r="Z299" s="213"/>
      <c r="AA299" s="213"/>
      <c r="AB299" s="213"/>
      <c r="AC299" s="213"/>
      <c r="AD299" s="213"/>
      <c r="AE299" s="213" t="s">
        <v>244</v>
      </c>
      <c r="AF299" s="213"/>
      <c r="AG299" s="213"/>
      <c r="AH299" s="213"/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">
      <c r="A300" s="214">
        <v>173</v>
      </c>
      <c r="B300" s="221" t="s">
        <v>589</v>
      </c>
      <c r="C300" s="266" t="s">
        <v>590</v>
      </c>
      <c r="D300" s="223" t="s">
        <v>0</v>
      </c>
      <c r="E300" s="229">
        <v>796.13</v>
      </c>
      <c r="F300" s="233">
        <f>H300+J300</f>
        <v>0</v>
      </c>
      <c r="G300" s="233">
        <f>ROUND(E300*F300,2)</f>
        <v>0</v>
      </c>
      <c r="H300" s="234"/>
      <c r="I300" s="233">
        <f>ROUND(E300*H300,2)</f>
        <v>0</v>
      </c>
      <c r="J300" s="234"/>
      <c r="K300" s="233">
        <f>ROUND(E300*J300,2)</f>
        <v>0</v>
      </c>
      <c r="L300" s="233">
        <v>12</v>
      </c>
      <c r="M300" s="233">
        <f>G300*(1+L300/100)</f>
        <v>0</v>
      </c>
      <c r="N300" s="223">
        <v>0</v>
      </c>
      <c r="O300" s="223">
        <f>ROUND(E300*N300,5)</f>
        <v>0</v>
      </c>
      <c r="P300" s="223">
        <v>0</v>
      </c>
      <c r="Q300" s="223">
        <f>ROUND(E300*P300,5)</f>
        <v>0</v>
      </c>
      <c r="R300" s="223"/>
      <c r="S300" s="223"/>
      <c r="T300" s="224">
        <v>2.3E-2</v>
      </c>
      <c r="U300" s="223">
        <f>ROUND(E300*T300,2)</f>
        <v>18.309999999999999</v>
      </c>
      <c r="V300" s="213"/>
      <c r="W300" s="213"/>
      <c r="X300" s="213"/>
      <c r="Y300" s="213"/>
      <c r="Z300" s="213"/>
      <c r="AA300" s="213"/>
      <c r="AB300" s="213"/>
      <c r="AC300" s="213"/>
      <c r="AD300" s="213"/>
      <c r="AE300" s="213" t="s">
        <v>146</v>
      </c>
      <c r="AF300" s="213"/>
      <c r="AG300" s="213"/>
      <c r="AH300" s="213"/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x14ac:dyDescent="0.2">
      <c r="A301" s="215" t="s">
        <v>141</v>
      </c>
      <c r="B301" s="222" t="s">
        <v>100</v>
      </c>
      <c r="C301" s="269" t="s">
        <v>101</v>
      </c>
      <c r="D301" s="227"/>
      <c r="E301" s="232"/>
      <c r="F301" s="237"/>
      <c r="G301" s="237">
        <f>SUMIF(AE302:AE358,"&lt;&gt;NOR",G302:G358)</f>
        <v>0</v>
      </c>
      <c r="H301" s="237"/>
      <c r="I301" s="237">
        <f>SUM(I302:I358)</f>
        <v>0</v>
      </c>
      <c r="J301" s="237"/>
      <c r="K301" s="237">
        <f>SUM(K302:K358)</f>
        <v>0</v>
      </c>
      <c r="L301" s="237"/>
      <c r="M301" s="237">
        <f>SUM(M302:M358)</f>
        <v>0</v>
      </c>
      <c r="N301" s="227"/>
      <c r="O301" s="227">
        <f>SUM(O302:O358)</f>
        <v>1.1332200000000001</v>
      </c>
      <c r="P301" s="227"/>
      <c r="Q301" s="227">
        <f>SUM(Q302:Q358)</f>
        <v>0</v>
      </c>
      <c r="R301" s="227"/>
      <c r="S301" s="227"/>
      <c r="T301" s="228"/>
      <c r="U301" s="227">
        <f>SUM(U302:U358)</f>
        <v>167.39999999999998</v>
      </c>
      <c r="AE301" t="s">
        <v>142</v>
      </c>
    </row>
    <row r="302" spans="1:60" outlineLevel="1" x14ac:dyDescent="0.2">
      <c r="A302" s="214">
        <v>174</v>
      </c>
      <c r="B302" s="221" t="s">
        <v>591</v>
      </c>
      <c r="C302" s="266" t="s">
        <v>592</v>
      </c>
      <c r="D302" s="223" t="s">
        <v>204</v>
      </c>
      <c r="E302" s="229">
        <v>1</v>
      </c>
      <c r="F302" s="233">
        <f>H302+J302</f>
        <v>0</v>
      </c>
      <c r="G302" s="233">
        <f>ROUND(E302*F302,2)</f>
        <v>0</v>
      </c>
      <c r="H302" s="234"/>
      <c r="I302" s="233">
        <f>ROUND(E302*H302,2)</f>
        <v>0</v>
      </c>
      <c r="J302" s="234"/>
      <c r="K302" s="233">
        <f>ROUND(E302*J302,2)</f>
        <v>0</v>
      </c>
      <c r="L302" s="233">
        <v>12</v>
      </c>
      <c r="M302" s="233">
        <f>G302*(1+L302/100)</f>
        <v>0</v>
      </c>
      <c r="N302" s="223">
        <v>0</v>
      </c>
      <c r="O302" s="223">
        <f>ROUND(E302*N302,5)</f>
        <v>0</v>
      </c>
      <c r="P302" s="223">
        <v>0</v>
      </c>
      <c r="Q302" s="223">
        <f>ROUND(E302*P302,5)</f>
        <v>0</v>
      </c>
      <c r="R302" s="223"/>
      <c r="S302" s="223"/>
      <c r="T302" s="224">
        <v>3.7</v>
      </c>
      <c r="U302" s="223">
        <f>ROUND(E302*T302,2)</f>
        <v>3.7</v>
      </c>
      <c r="V302" s="213"/>
      <c r="W302" s="213"/>
      <c r="X302" s="213"/>
      <c r="Y302" s="213"/>
      <c r="Z302" s="213"/>
      <c r="AA302" s="213"/>
      <c r="AB302" s="213"/>
      <c r="AC302" s="213"/>
      <c r="AD302" s="213"/>
      <c r="AE302" s="213" t="s">
        <v>146</v>
      </c>
      <c r="AF302" s="213"/>
      <c r="AG302" s="213"/>
      <c r="AH302" s="213"/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14">
        <v>175</v>
      </c>
      <c r="B303" s="221" t="s">
        <v>593</v>
      </c>
      <c r="C303" s="266" t="s">
        <v>594</v>
      </c>
      <c r="D303" s="223" t="s">
        <v>204</v>
      </c>
      <c r="E303" s="229">
        <v>1</v>
      </c>
      <c r="F303" s="233">
        <f>H303+J303</f>
        <v>0</v>
      </c>
      <c r="G303" s="233">
        <f>ROUND(E303*F303,2)</f>
        <v>0</v>
      </c>
      <c r="H303" s="234"/>
      <c r="I303" s="233">
        <f>ROUND(E303*H303,2)</f>
        <v>0</v>
      </c>
      <c r="J303" s="234"/>
      <c r="K303" s="233">
        <f>ROUND(E303*J303,2)</f>
        <v>0</v>
      </c>
      <c r="L303" s="233">
        <v>12</v>
      </c>
      <c r="M303" s="233">
        <f>G303*(1+L303/100)</f>
        <v>0</v>
      </c>
      <c r="N303" s="223">
        <v>0</v>
      </c>
      <c r="O303" s="223">
        <f>ROUND(E303*N303,5)</f>
        <v>0</v>
      </c>
      <c r="P303" s="223">
        <v>0</v>
      </c>
      <c r="Q303" s="223">
        <f>ROUND(E303*P303,5)</f>
        <v>0</v>
      </c>
      <c r="R303" s="223"/>
      <c r="S303" s="223"/>
      <c r="T303" s="224">
        <v>3.7</v>
      </c>
      <c r="U303" s="223">
        <f>ROUND(E303*T303,2)</f>
        <v>3.7</v>
      </c>
      <c r="V303" s="213"/>
      <c r="W303" s="213"/>
      <c r="X303" s="213"/>
      <c r="Y303" s="213"/>
      <c r="Z303" s="213"/>
      <c r="AA303" s="213"/>
      <c r="AB303" s="213"/>
      <c r="AC303" s="213"/>
      <c r="AD303" s="213"/>
      <c r="AE303" s="213" t="s">
        <v>146</v>
      </c>
      <c r="AF303" s="213"/>
      <c r="AG303" s="213"/>
      <c r="AH303" s="213"/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1" x14ac:dyDescent="0.2">
      <c r="A304" s="214">
        <v>176</v>
      </c>
      <c r="B304" s="221" t="s">
        <v>595</v>
      </c>
      <c r="C304" s="266" t="s">
        <v>596</v>
      </c>
      <c r="D304" s="223" t="s">
        <v>204</v>
      </c>
      <c r="E304" s="229">
        <v>15</v>
      </c>
      <c r="F304" s="233">
        <f>H304+J304</f>
        <v>0</v>
      </c>
      <c r="G304" s="233">
        <f>ROUND(E304*F304,2)</f>
        <v>0</v>
      </c>
      <c r="H304" s="234"/>
      <c r="I304" s="233">
        <f>ROUND(E304*H304,2)</f>
        <v>0</v>
      </c>
      <c r="J304" s="234"/>
      <c r="K304" s="233">
        <f>ROUND(E304*J304,2)</f>
        <v>0</v>
      </c>
      <c r="L304" s="233">
        <v>12</v>
      </c>
      <c r="M304" s="233">
        <f>G304*(1+L304/100)</f>
        <v>0</v>
      </c>
      <c r="N304" s="223">
        <v>0</v>
      </c>
      <c r="O304" s="223">
        <f>ROUND(E304*N304,5)</f>
        <v>0</v>
      </c>
      <c r="P304" s="223">
        <v>0</v>
      </c>
      <c r="Q304" s="223">
        <f>ROUND(E304*P304,5)</f>
        <v>0</v>
      </c>
      <c r="R304" s="223"/>
      <c r="S304" s="223"/>
      <c r="T304" s="224">
        <v>1.45</v>
      </c>
      <c r="U304" s="223">
        <f>ROUND(E304*T304,2)</f>
        <v>21.75</v>
      </c>
      <c r="V304" s="213"/>
      <c r="W304" s="213"/>
      <c r="X304" s="213"/>
      <c r="Y304" s="213"/>
      <c r="Z304" s="213"/>
      <c r="AA304" s="213"/>
      <c r="AB304" s="213"/>
      <c r="AC304" s="213"/>
      <c r="AD304" s="213"/>
      <c r="AE304" s="213" t="s">
        <v>146</v>
      </c>
      <c r="AF304" s="213"/>
      <c r="AG304" s="213"/>
      <c r="AH304" s="213"/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 x14ac:dyDescent="0.2">
      <c r="A305" s="214"/>
      <c r="B305" s="221"/>
      <c r="C305" s="268" t="s">
        <v>597</v>
      </c>
      <c r="D305" s="226"/>
      <c r="E305" s="231">
        <v>8</v>
      </c>
      <c r="F305" s="233"/>
      <c r="G305" s="233"/>
      <c r="H305" s="233"/>
      <c r="I305" s="233"/>
      <c r="J305" s="233"/>
      <c r="K305" s="233"/>
      <c r="L305" s="233"/>
      <c r="M305" s="233"/>
      <c r="N305" s="223"/>
      <c r="O305" s="223"/>
      <c r="P305" s="223"/>
      <c r="Q305" s="223"/>
      <c r="R305" s="223"/>
      <c r="S305" s="223"/>
      <c r="T305" s="224"/>
      <c r="U305" s="223"/>
      <c r="V305" s="213"/>
      <c r="W305" s="213"/>
      <c r="X305" s="213"/>
      <c r="Y305" s="213"/>
      <c r="Z305" s="213"/>
      <c r="AA305" s="213"/>
      <c r="AB305" s="213"/>
      <c r="AC305" s="213"/>
      <c r="AD305" s="213"/>
      <c r="AE305" s="213" t="s">
        <v>150</v>
      </c>
      <c r="AF305" s="213">
        <v>0</v>
      </c>
      <c r="AG305" s="213"/>
      <c r="AH305" s="213"/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14"/>
      <c r="B306" s="221"/>
      <c r="C306" s="268" t="s">
        <v>598</v>
      </c>
      <c r="D306" s="226"/>
      <c r="E306" s="231">
        <v>7</v>
      </c>
      <c r="F306" s="233"/>
      <c r="G306" s="233"/>
      <c r="H306" s="233"/>
      <c r="I306" s="233"/>
      <c r="J306" s="233"/>
      <c r="K306" s="233"/>
      <c r="L306" s="233"/>
      <c r="M306" s="233"/>
      <c r="N306" s="223"/>
      <c r="O306" s="223"/>
      <c r="P306" s="223"/>
      <c r="Q306" s="223"/>
      <c r="R306" s="223"/>
      <c r="S306" s="223"/>
      <c r="T306" s="224"/>
      <c r="U306" s="223"/>
      <c r="V306" s="213"/>
      <c r="W306" s="213"/>
      <c r="X306" s="213"/>
      <c r="Y306" s="213"/>
      <c r="Z306" s="213"/>
      <c r="AA306" s="213"/>
      <c r="AB306" s="213"/>
      <c r="AC306" s="213"/>
      <c r="AD306" s="213"/>
      <c r="AE306" s="213" t="s">
        <v>150</v>
      </c>
      <c r="AF306" s="213">
        <v>0</v>
      </c>
      <c r="AG306" s="213"/>
      <c r="AH306" s="213"/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14">
        <v>177</v>
      </c>
      <c r="B307" s="221" t="s">
        <v>599</v>
      </c>
      <c r="C307" s="266" t="s">
        <v>600</v>
      </c>
      <c r="D307" s="223" t="s">
        <v>204</v>
      </c>
      <c r="E307" s="229">
        <v>1</v>
      </c>
      <c r="F307" s="233">
        <f>H307+J307</f>
        <v>0</v>
      </c>
      <c r="G307" s="233">
        <f>ROUND(E307*F307,2)</f>
        <v>0</v>
      </c>
      <c r="H307" s="234"/>
      <c r="I307" s="233">
        <f>ROUND(E307*H307,2)</f>
        <v>0</v>
      </c>
      <c r="J307" s="234"/>
      <c r="K307" s="233">
        <f>ROUND(E307*J307,2)</f>
        <v>0</v>
      </c>
      <c r="L307" s="233">
        <v>12</v>
      </c>
      <c r="M307" s="233">
        <f>G307*(1+L307/100)</f>
        <v>0</v>
      </c>
      <c r="N307" s="223">
        <v>0</v>
      </c>
      <c r="O307" s="223">
        <f>ROUND(E307*N307,5)</f>
        <v>0</v>
      </c>
      <c r="P307" s="223">
        <v>0</v>
      </c>
      <c r="Q307" s="223">
        <f>ROUND(E307*P307,5)</f>
        <v>0</v>
      </c>
      <c r="R307" s="223"/>
      <c r="S307" s="223"/>
      <c r="T307" s="224">
        <v>1.5</v>
      </c>
      <c r="U307" s="223">
        <f>ROUND(E307*T307,2)</f>
        <v>1.5</v>
      </c>
      <c r="V307" s="213"/>
      <c r="W307" s="213"/>
      <c r="X307" s="213"/>
      <c r="Y307" s="213"/>
      <c r="Z307" s="213"/>
      <c r="AA307" s="213"/>
      <c r="AB307" s="213"/>
      <c r="AC307" s="213"/>
      <c r="AD307" s="213"/>
      <c r="AE307" s="213" t="s">
        <v>146</v>
      </c>
      <c r="AF307" s="213"/>
      <c r="AG307" s="213"/>
      <c r="AH307" s="213"/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14"/>
      <c r="B308" s="221"/>
      <c r="C308" s="268" t="s">
        <v>338</v>
      </c>
      <c r="D308" s="226"/>
      <c r="E308" s="231">
        <v>1</v>
      </c>
      <c r="F308" s="233"/>
      <c r="G308" s="233"/>
      <c r="H308" s="233"/>
      <c r="I308" s="233"/>
      <c r="J308" s="233"/>
      <c r="K308" s="233"/>
      <c r="L308" s="233"/>
      <c r="M308" s="233"/>
      <c r="N308" s="223"/>
      <c r="O308" s="223"/>
      <c r="P308" s="223"/>
      <c r="Q308" s="223"/>
      <c r="R308" s="223"/>
      <c r="S308" s="223"/>
      <c r="T308" s="224"/>
      <c r="U308" s="223"/>
      <c r="V308" s="213"/>
      <c r="W308" s="213"/>
      <c r="X308" s="213"/>
      <c r="Y308" s="213"/>
      <c r="Z308" s="213"/>
      <c r="AA308" s="213"/>
      <c r="AB308" s="213"/>
      <c r="AC308" s="213"/>
      <c r="AD308" s="213"/>
      <c r="AE308" s="213" t="s">
        <v>150</v>
      </c>
      <c r="AF308" s="213">
        <v>0</v>
      </c>
      <c r="AG308" s="213"/>
      <c r="AH308" s="213"/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14">
        <v>178</v>
      </c>
      <c r="B309" s="221" t="s">
        <v>601</v>
      </c>
      <c r="C309" s="266" t="s">
        <v>602</v>
      </c>
      <c r="D309" s="223" t="s">
        <v>204</v>
      </c>
      <c r="E309" s="229">
        <v>6</v>
      </c>
      <c r="F309" s="233">
        <f>H309+J309</f>
        <v>0</v>
      </c>
      <c r="G309" s="233">
        <f>ROUND(E309*F309,2)</f>
        <v>0</v>
      </c>
      <c r="H309" s="234"/>
      <c r="I309" s="233">
        <f>ROUND(E309*H309,2)</f>
        <v>0</v>
      </c>
      <c r="J309" s="234"/>
      <c r="K309" s="233">
        <f>ROUND(E309*J309,2)</f>
        <v>0</v>
      </c>
      <c r="L309" s="233">
        <v>12</v>
      </c>
      <c r="M309" s="233">
        <f>G309*(1+L309/100)</f>
        <v>0</v>
      </c>
      <c r="N309" s="223">
        <v>0</v>
      </c>
      <c r="O309" s="223">
        <f>ROUND(E309*N309,5)</f>
        <v>0</v>
      </c>
      <c r="P309" s="223">
        <v>0</v>
      </c>
      <c r="Q309" s="223">
        <f>ROUND(E309*P309,5)</f>
        <v>0</v>
      </c>
      <c r="R309" s="223"/>
      <c r="S309" s="223"/>
      <c r="T309" s="224">
        <v>1.7</v>
      </c>
      <c r="U309" s="223">
        <f>ROUND(E309*T309,2)</f>
        <v>10.199999999999999</v>
      </c>
      <c r="V309" s="213"/>
      <c r="W309" s="213"/>
      <c r="X309" s="213"/>
      <c r="Y309" s="213"/>
      <c r="Z309" s="213"/>
      <c r="AA309" s="213"/>
      <c r="AB309" s="213"/>
      <c r="AC309" s="213"/>
      <c r="AD309" s="213"/>
      <c r="AE309" s="213" t="s">
        <v>146</v>
      </c>
      <c r="AF309" s="213"/>
      <c r="AG309" s="213"/>
      <c r="AH309" s="213"/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">
      <c r="A310" s="214"/>
      <c r="B310" s="221"/>
      <c r="C310" s="268" t="s">
        <v>341</v>
      </c>
      <c r="D310" s="226"/>
      <c r="E310" s="231">
        <v>3</v>
      </c>
      <c r="F310" s="233"/>
      <c r="G310" s="233"/>
      <c r="H310" s="233"/>
      <c r="I310" s="233"/>
      <c r="J310" s="233"/>
      <c r="K310" s="233"/>
      <c r="L310" s="233"/>
      <c r="M310" s="233"/>
      <c r="N310" s="223"/>
      <c r="O310" s="223"/>
      <c r="P310" s="223"/>
      <c r="Q310" s="223"/>
      <c r="R310" s="223"/>
      <c r="S310" s="223"/>
      <c r="T310" s="224"/>
      <c r="U310" s="223"/>
      <c r="V310" s="213"/>
      <c r="W310" s="213"/>
      <c r="X310" s="213"/>
      <c r="Y310" s="213"/>
      <c r="Z310" s="213"/>
      <c r="AA310" s="213"/>
      <c r="AB310" s="213"/>
      <c r="AC310" s="213"/>
      <c r="AD310" s="213"/>
      <c r="AE310" s="213" t="s">
        <v>150</v>
      </c>
      <c r="AF310" s="213">
        <v>0</v>
      </c>
      <c r="AG310" s="213"/>
      <c r="AH310" s="213"/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14"/>
      <c r="B311" s="221"/>
      <c r="C311" s="268" t="s">
        <v>333</v>
      </c>
      <c r="D311" s="226"/>
      <c r="E311" s="231">
        <v>3</v>
      </c>
      <c r="F311" s="233"/>
      <c r="G311" s="233"/>
      <c r="H311" s="233"/>
      <c r="I311" s="233"/>
      <c r="J311" s="233"/>
      <c r="K311" s="233"/>
      <c r="L311" s="233"/>
      <c r="M311" s="233"/>
      <c r="N311" s="223"/>
      <c r="O311" s="223"/>
      <c r="P311" s="223"/>
      <c r="Q311" s="223"/>
      <c r="R311" s="223"/>
      <c r="S311" s="223"/>
      <c r="T311" s="224"/>
      <c r="U311" s="223"/>
      <c r="V311" s="213"/>
      <c r="W311" s="213"/>
      <c r="X311" s="213"/>
      <c r="Y311" s="213"/>
      <c r="Z311" s="213"/>
      <c r="AA311" s="213"/>
      <c r="AB311" s="213"/>
      <c r="AC311" s="213"/>
      <c r="AD311" s="213"/>
      <c r="AE311" s="213" t="s">
        <v>150</v>
      </c>
      <c r="AF311" s="213">
        <v>0</v>
      </c>
      <c r="AG311" s="213"/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1" x14ac:dyDescent="0.2">
      <c r="A312" s="214">
        <v>179</v>
      </c>
      <c r="B312" s="221" t="s">
        <v>603</v>
      </c>
      <c r="C312" s="266" t="s">
        <v>604</v>
      </c>
      <c r="D312" s="223" t="s">
        <v>204</v>
      </c>
      <c r="E312" s="229">
        <v>13</v>
      </c>
      <c r="F312" s="233">
        <f>H312+J312</f>
        <v>0</v>
      </c>
      <c r="G312" s="233">
        <f>ROUND(E312*F312,2)</f>
        <v>0</v>
      </c>
      <c r="H312" s="234"/>
      <c r="I312" s="233">
        <f>ROUND(E312*H312,2)</f>
        <v>0</v>
      </c>
      <c r="J312" s="234"/>
      <c r="K312" s="233">
        <f>ROUND(E312*J312,2)</f>
        <v>0</v>
      </c>
      <c r="L312" s="233">
        <v>12</v>
      </c>
      <c r="M312" s="233">
        <f>G312*(1+L312/100)</f>
        <v>0</v>
      </c>
      <c r="N312" s="223">
        <v>8.9999999999999998E-4</v>
      </c>
      <c r="O312" s="223">
        <f>ROUND(E312*N312,5)</f>
        <v>1.17E-2</v>
      </c>
      <c r="P312" s="223">
        <v>0</v>
      </c>
      <c r="Q312" s="223">
        <f>ROUND(E312*P312,5)</f>
        <v>0</v>
      </c>
      <c r="R312" s="223"/>
      <c r="S312" s="223"/>
      <c r="T312" s="224">
        <v>2.29</v>
      </c>
      <c r="U312" s="223">
        <f>ROUND(E312*T312,2)</f>
        <v>29.77</v>
      </c>
      <c r="V312" s="213"/>
      <c r="W312" s="213"/>
      <c r="X312" s="213"/>
      <c r="Y312" s="213"/>
      <c r="Z312" s="213"/>
      <c r="AA312" s="213"/>
      <c r="AB312" s="213"/>
      <c r="AC312" s="213"/>
      <c r="AD312" s="213"/>
      <c r="AE312" s="213" t="s">
        <v>146</v>
      </c>
      <c r="AF312" s="213"/>
      <c r="AG312" s="213"/>
      <c r="AH312" s="213"/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1" x14ac:dyDescent="0.2">
      <c r="A313" s="214">
        <v>180</v>
      </c>
      <c r="B313" s="221" t="s">
        <v>605</v>
      </c>
      <c r="C313" s="266" t="s">
        <v>606</v>
      </c>
      <c r="D313" s="223" t="s">
        <v>204</v>
      </c>
      <c r="E313" s="229">
        <v>7</v>
      </c>
      <c r="F313" s="233">
        <f>H313+J313</f>
        <v>0</v>
      </c>
      <c r="G313" s="233">
        <f>ROUND(E313*F313,2)</f>
        <v>0</v>
      </c>
      <c r="H313" s="234"/>
      <c r="I313" s="233">
        <f>ROUND(E313*H313,2)</f>
        <v>0</v>
      </c>
      <c r="J313" s="234"/>
      <c r="K313" s="233">
        <f>ROUND(E313*J313,2)</f>
        <v>0</v>
      </c>
      <c r="L313" s="233">
        <v>12</v>
      </c>
      <c r="M313" s="233">
        <f>G313*(1+L313/100)</f>
        <v>0</v>
      </c>
      <c r="N313" s="223">
        <v>1.1999999999999999E-3</v>
      </c>
      <c r="O313" s="223">
        <f>ROUND(E313*N313,5)</f>
        <v>8.3999999999999995E-3</v>
      </c>
      <c r="P313" s="223">
        <v>0</v>
      </c>
      <c r="Q313" s="223">
        <f>ROUND(E313*P313,5)</f>
        <v>0</v>
      </c>
      <c r="R313" s="223"/>
      <c r="S313" s="223"/>
      <c r="T313" s="224">
        <v>2.72</v>
      </c>
      <c r="U313" s="223">
        <f>ROUND(E313*T313,2)</f>
        <v>19.04</v>
      </c>
      <c r="V313" s="213"/>
      <c r="W313" s="213"/>
      <c r="X313" s="213"/>
      <c r="Y313" s="213"/>
      <c r="Z313" s="213"/>
      <c r="AA313" s="213"/>
      <c r="AB313" s="213"/>
      <c r="AC313" s="213"/>
      <c r="AD313" s="213"/>
      <c r="AE313" s="213" t="s">
        <v>146</v>
      </c>
      <c r="AF313" s="213"/>
      <c r="AG313" s="213"/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14">
        <v>181</v>
      </c>
      <c r="B314" s="221" t="s">
        <v>607</v>
      </c>
      <c r="C314" s="266" t="s">
        <v>608</v>
      </c>
      <c r="D314" s="223" t="s">
        <v>204</v>
      </c>
      <c r="E314" s="229">
        <v>3</v>
      </c>
      <c r="F314" s="233">
        <f>H314+J314</f>
        <v>0</v>
      </c>
      <c r="G314" s="233">
        <f>ROUND(E314*F314,2)</f>
        <v>0</v>
      </c>
      <c r="H314" s="234"/>
      <c r="I314" s="233">
        <f>ROUND(E314*H314,2)</f>
        <v>0</v>
      </c>
      <c r="J314" s="234"/>
      <c r="K314" s="233">
        <f>ROUND(E314*J314,2)</f>
        <v>0</v>
      </c>
      <c r="L314" s="233">
        <v>12</v>
      </c>
      <c r="M314" s="233">
        <f>G314*(1+L314/100)</f>
        <v>0</v>
      </c>
      <c r="N314" s="223">
        <v>0</v>
      </c>
      <c r="O314" s="223">
        <f>ROUND(E314*N314,5)</f>
        <v>0</v>
      </c>
      <c r="P314" s="223">
        <v>0</v>
      </c>
      <c r="Q314" s="223">
        <f>ROUND(E314*P314,5)</f>
        <v>0</v>
      </c>
      <c r="R314" s="223"/>
      <c r="S314" s="223"/>
      <c r="T314" s="224">
        <v>0</v>
      </c>
      <c r="U314" s="223">
        <f>ROUND(E314*T314,2)</f>
        <v>0</v>
      </c>
      <c r="V314" s="213"/>
      <c r="W314" s="213"/>
      <c r="X314" s="213"/>
      <c r="Y314" s="213"/>
      <c r="Z314" s="213"/>
      <c r="AA314" s="213"/>
      <c r="AB314" s="213"/>
      <c r="AC314" s="213"/>
      <c r="AD314" s="213"/>
      <c r="AE314" s="213" t="s">
        <v>146</v>
      </c>
      <c r="AF314" s="213"/>
      <c r="AG314" s="213"/>
      <c r="AH314" s="213"/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ht="33.75" outlineLevel="1" x14ac:dyDescent="0.2">
      <c r="A315" s="214"/>
      <c r="B315" s="221"/>
      <c r="C315" s="267" t="s">
        <v>609</v>
      </c>
      <c r="D315" s="225"/>
      <c r="E315" s="230"/>
      <c r="F315" s="235"/>
      <c r="G315" s="236"/>
      <c r="H315" s="233"/>
      <c r="I315" s="233"/>
      <c r="J315" s="233"/>
      <c r="K315" s="233"/>
      <c r="L315" s="233"/>
      <c r="M315" s="233"/>
      <c r="N315" s="223"/>
      <c r="O315" s="223"/>
      <c r="P315" s="223"/>
      <c r="Q315" s="223"/>
      <c r="R315" s="223"/>
      <c r="S315" s="223"/>
      <c r="T315" s="224"/>
      <c r="U315" s="223"/>
      <c r="V315" s="213"/>
      <c r="W315" s="213"/>
      <c r="X315" s="213"/>
      <c r="Y315" s="213"/>
      <c r="Z315" s="213"/>
      <c r="AA315" s="213"/>
      <c r="AB315" s="213"/>
      <c r="AC315" s="213"/>
      <c r="AD315" s="213"/>
      <c r="AE315" s="213" t="s">
        <v>148</v>
      </c>
      <c r="AF315" s="213"/>
      <c r="AG315" s="213"/>
      <c r="AH315" s="213"/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6" t="str">
        <f>C315</f>
        <v>Plastová okno z plastových šestikomorových profilů, dvoukřídlové, otevíravé a sklápěcí, odst. bílá, zasklení izolačními trojsklem tl. 4-16-4-16-4 do silikonového tmelu zasklívací lištou (Uw = 0,9), kování celoobvodové - odst. stříbrná, silikonové komorové těsnění.</v>
      </c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14">
        <v>182</v>
      </c>
      <c r="B316" s="221" t="s">
        <v>610</v>
      </c>
      <c r="C316" s="266" t="s">
        <v>611</v>
      </c>
      <c r="D316" s="223" t="s">
        <v>204</v>
      </c>
      <c r="E316" s="229">
        <v>2</v>
      </c>
      <c r="F316" s="233">
        <f>H316+J316</f>
        <v>0</v>
      </c>
      <c r="G316" s="233">
        <f>ROUND(E316*F316,2)</f>
        <v>0</v>
      </c>
      <c r="H316" s="234"/>
      <c r="I316" s="233">
        <f>ROUND(E316*H316,2)</f>
        <v>0</v>
      </c>
      <c r="J316" s="234"/>
      <c r="K316" s="233">
        <f>ROUND(E316*J316,2)</f>
        <v>0</v>
      </c>
      <c r="L316" s="233">
        <v>12</v>
      </c>
      <c r="M316" s="233">
        <f>G316*(1+L316/100)</f>
        <v>0</v>
      </c>
      <c r="N316" s="223">
        <v>0</v>
      </c>
      <c r="O316" s="223">
        <f>ROUND(E316*N316,5)</f>
        <v>0</v>
      </c>
      <c r="P316" s="223">
        <v>0</v>
      </c>
      <c r="Q316" s="223">
        <f>ROUND(E316*P316,5)</f>
        <v>0</v>
      </c>
      <c r="R316" s="223"/>
      <c r="S316" s="223"/>
      <c r="T316" s="224">
        <v>0</v>
      </c>
      <c r="U316" s="223">
        <f>ROUND(E316*T316,2)</f>
        <v>0</v>
      </c>
      <c r="V316" s="213"/>
      <c r="W316" s="213"/>
      <c r="X316" s="213"/>
      <c r="Y316" s="213"/>
      <c r="Z316" s="213"/>
      <c r="AA316" s="213"/>
      <c r="AB316" s="213"/>
      <c r="AC316" s="213"/>
      <c r="AD316" s="213"/>
      <c r="AE316" s="213" t="s">
        <v>146</v>
      </c>
      <c r="AF316" s="213"/>
      <c r="AG316" s="213"/>
      <c r="AH316" s="213"/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ht="33.75" outlineLevel="1" x14ac:dyDescent="0.2">
      <c r="A317" s="214"/>
      <c r="B317" s="221"/>
      <c r="C317" s="267" t="s">
        <v>609</v>
      </c>
      <c r="D317" s="225"/>
      <c r="E317" s="230"/>
      <c r="F317" s="235"/>
      <c r="G317" s="236"/>
      <c r="H317" s="233"/>
      <c r="I317" s="233"/>
      <c r="J317" s="233"/>
      <c r="K317" s="233"/>
      <c r="L317" s="233"/>
      <c r="M317" s="233"/>
      <c r="N317" s="223"/>
      <c r="O317" s="223"/>
      <c r="P317" s="223"/>
      <c r="Q317" s="223"/>
      <c r="R317" s="223"/>
      <c r="S317" s="223"/>
      <c r="T317" s="224"/>
      <c r="U317" s="223"/>
      <c r="V317" s="213"/>
      <c r="W317" s="213"/>
      <c r="X317" s="213"/>
      <c r="Y317" s="213"/>
      <c r="Z317" s="213"/>
      <c r="AA317" s="213"/>
      <c r="AB317" s="213"/>
      <c r="AC317" s="213"/>
      <c r="AD317" s="213"/>
      <c r="AE317" s="213" t="s">
        <v>148</v>
      </c>
      <c r="AF317" s="213"/>
      <c r="AG317" s="213"/>
      <c r="AH317" s="213"/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6" t="str">
        <f>C317</f>
        <v>Plastová okno z plastových šestikomorových profilů, dvoukřídlové, otevíravé a sklápěcí, odst. bílá, zasklení izolačními trojsklem tl. 4-16-4-16-4 do silikonového tmelu zasklívací lištou (Uw = 0,9), kování celoobvodové - odst. stříbrná, silikonové komorové těsnění.</v>
      </c>
      <c r="BB317" s="213"/>
      <c r="BC317" s="213"/>
      <c r="BD317" s="213"/>
      <c r="BE317" s="213"/>
      <c r="BF317" s="213"/>
      <c r="BG317" s="213"/>
      <c r="BH317" s="213"/>
    </row>
    <row r="318" spans="1:60" outlineLevel="1" x14ac:dyDescent="0.2">
      <c r="A318" s="214">
        <v>183</v>
      </c>
      <c r="B318" s="221" t="s">
        <v>612</v>
      </c>
      <c r="C318" s="266" t="s">
        <v>613</v>
      </c>
      <c r="D318" s="223" t="s">
        <v>204</v>
      </c>
      <c r="E318" s="229">
        <v>1</v>
      </c>
      <c r="F318" s="233">
        <f>H318+J318</f>
        <v>0</v>
      </c>
      <c r="G318" s="233">
        <f>ROUND(E318*F318,2)</f>
        <v>0</v>
      </c>
      <c r="H318" s="234"/>
      <c r="I318" s="233">
        <f>ROUND(E318*H318,2)</f>
        <v>0</v>
      </c>
      <c r="J318" s="234"/>
      <c r="K318" s="233">
        <f>ROUND(E318*J318,2)</f>
        <v>0</v>
      </c>
      <c r="L318" s="233">
        <v>12</v>
      </c>
      <c r="M318" s="233">
        <f>G318*(1+L318/100)</f>
        <v>0</v>
      </c>
      <c r="N318" s="223">
        <v>0</v>
      </c>
      <c r="O318" s="223">
        <f>ROUND(E318*N318,5)</f>
        <v>0</v>
      </c>
      <c r="P318" s="223">
        <v>0</v>
      </c>
      <c r="Q318" s="223">
        <f>ROUND(E318*P318,5)</f>
        <v>0</v>
      </c>
      <c r="R318" s="223"/>
      <c r="S318" s="223"/>
      <c r="T318" s="224">
        <v>0</v>
      </c>
      <c r="U318" s="223">
        <f>ROUND(E318*T318,2)</f>
        <v>0</v>
      </c>
      <c r="V318" s="213"/>
      <c r="W318" s="213"/>
      <c r="X318" s="213"/>
      <c r="Y318" s="213"/>
      <c r="Z318" s="213"/>
      <c r="AA318" s="213"/>
      <c r="AB318" s="213"/>
      <c r="AC318" s="213"/>
      <c r="AD318" s="213"/>
      <c r="AE318" s="213" t="s">
        <v>146</v>
      </c>
      <c r="AF318" s="213"/>
      <c r="AG318" s="213"/>
      <c r="AH318" s="213"/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ht="33.75" outlineLevel="1" x14ac:dyDescent="0.2">
      <c r="A319" s="214"/>
      <c r="B319" s="221"/>
      <c r="C319" s="267" t="s">
        <v>614</v>
      </c>
      <c r="D319" s="225"/>
      <c r="E319" s="230"/>
      <c r="F319" s="235"/>
      <c r="G319" s="236"/>
      <c r="H319" s="233"/>
      <c r="I319" s="233"/>
      <c r="J319" s="233"/>
      <c r="K319" s="233"/>
      <c r="L319" s="233"/>
      <c r="M319" s="233"/>
      <c r="N319" s="223"/>
      <c r="O319" s="223"/>
      <c r="P319" s="223"/>
      <c r="Q319" s="223"/>
      <c r="R319" s="223"/>
      <c r="S319" s="223"/>
      <c r="T319" s="224"/>
      <c r="U319" s="223"/>
      <c r="V319" s="213"/>
      <c r="W319" s="213"/>
      <c r="X319" s="213"/>
      <c r="Y319" s="213"/>
      <c r="Z319" s="213"/>
      <c r="AA319" s="213"/>
      <c r="AB319" s="213"/>
      <c r="AC319" s="213"/>
      <c r="AD319" s="213"/>
      <c r="AE319" s="213" t="s">
        <v>148</v>
      </c>
      <c r="AF319" s="213"/>
      <c r="AG319" s="213"/>
      <c r="AH319" s="213"/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6" t="str">
        <f>C319</f>
        <v>Plastová okno z plastových šestikomorových profilů, jednokřídlové, otevíravé a sklápěcí, odst. bílá, zasklení izolačními trojsklem tl. 4-16-4-16-4 do silikonového tmelu zasklívací lištou (Uw = 0,9), kování celoobvodové - odst. stříbrná, silikonové komorové těsnění..</v>
      </c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14">
        <v>184</v>
      </c>
      <c r="B320" s="221" t="s">
        <v>615</v>
      </c>
      <c r="C320" s="266" t="s">
        <v>616</v>
      </c>
      <c r="D320" s="223" t="s">
        <v>204</v>
      </c>
      <c r="E320" s="229">
        <v>1</v>
      </c>
      <c r="F320" s="233">
        <f>H320+J320</f>
        <v>0</v>
      </c>
      <c r="G320" s="233">
        <f>ROUND(E320*F320,2)</f>
        <v>0</v>
      </c>
      <c r="H320" s="234"/>
      <c r="I320" s="233">
        <f>ROUND(E320*H320,2)</f>
        <v>0</v>
      </c>
      <c r="J320" s="234"/>
      <c r="K320" s="233">
        <f>ROUND(E320*J320,2)</f>
        <v>0</v>
      </c>
      <c r="L320" s="233">
        <v>12</v>
      </c>
      <c r="M320" s="233">
        <f>G320*(1+L320/100)</f>
        <v>0</v>
      </c>
      <c r="N320" s="223">
        <v>0</v>
      </c>
      <c r="O320" s="223">
        <f>ROUND(E320*N320,5)</f>
        <v>0</v>
      </c>
      <c r="P320" s="223">
        <v>0</v>
      </c>
      <c r="Q320" s="223">
        <f>ROUND(E320*P320,5)</f>
        <v>0</v>
      </c>
      <c r="R320" s="223"/>
      <c r="S320" s="223"/>
      <c r="T320" s="224">
        <v>0</v>
      </c>
      <c r="U320" s="223">
        <f>ROUND(E320*T320,2)</f>
        <v>0</v>
      </c>
      <c r="V320" s="213"/>
      <c r="W320" s="213"/>
      <c r="X320" s="213"/>
      <c r="Y320" s="213"/>
      <c r="Z320" s="213"/>
      <c r="AA320" s="213"/>
      <c r="AB320" s="213"/>
      <c r="AC320" s="213"/>
      <c r="AD320" s="213"/>
      <c r="AE320" s="213" t="s">
        <v>146</v>
      </c>
      <c r="AF320" s="213"/>
      <c r="AG320" s="213"/>
      <c r="AH320" s="213"/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ht="33.75" outlineLevel="1" x14ac:dyDescent="0.2">
      <c r="A321" s="214"/>
      <c r="B321" s="221"/>
      <c r="C321" s="267" t="s">
        <v>609</v>
      </c>
      <c r="D321" s="225"/>
      <c r="E321" s="230"/>
      <c r="F321" s="235"/>
      <c r="G321" s="236"/>
      <c r="H321" s="233"/>
      <c r="I321" s="233"/>
      <c r="J321" s="233"/>
      <c r="K321" s="233"/>
      <c r="L321" s="233"/>
      <c r="M321" s="233"/>
      <c r="N321" s="223"/>
      <c r="O321" s="223"/>
      <c r="P321" s="223"/>
      <c r="Q321" s="223"/>
      <c r="R321" s="223"/>
      <c r="S321" s="223"/>
      <c r="T321" s="224"/>
      <c r="U321" s="223"/>
      <c r="V321" s="213"/>
      <c r="W321" s="213"/>
      <c r="X321" s="213"/>
      <c r="Y321" s="213"/>
      <c r="Z321" s="213"/>
      <c r="AA321" s="213"/>
      <c r="AB321" s="213"/>
      <c r="AC321" s="213"/>
      <c r="AD321" s="213"/>
      <c r="AE321" s="213" t="s">
        <v>148</v>
      </c>
      <c r="AF321" s="213"/>
      <c r="AG321" s="213"/>
      <c r="AH321" s="213"/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6" t="str">
        <f>C321</f>
        <v>Plastová okno z plastových šestikomorových profilů, dvoukřídlové, otevíravé a sklápěcí, odst. bílá, zasklení izolačními trojsklem tl. 4-16-4-16-4 do silikonového tmelu zasklívací lištou (Uw = 0,9), kování celoobvodové - odst. stříbrná, silikonové komorové těsnění.</v>
      </c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14">
        <v>185</v>
      </c>
      <c r="B322" s="221" t="s">
        <v>617</v>
      </c>
      <c r="C322" s="266" t="s">
        <v>618</v>
      </c>
      <c r="D322" s="223" t="s">
        <v>204</v>
      </c>
      <c r="E322" s="229">
        <v>1</v>
      </c>
      <c r="F322" s="233">
        <f>H322+J322</f>
        <v>0</v>
      </c>
      <c r="G322" s="233">
        <f>ROUND(E322*F322,2)</f>
        <v>0</v>
      </c>
      <c r="H322" s="234"/>
      <c r="I322" s="233">
        <f>ROUND(E322*H322,2)</f>
        <v>0</v>
      </c>
      <c r="J322" s="234"/>
      <c r="K322" s="233">
        <f>ROUND(E322*J322,2)</f>
        <v>0</v>
      </c>
      <c r="L322" s="233">
        <v>12</v>
      </c>
      <c r="M322" s="233">
        <f>G322*(1+L322/100)</f>
        <v>0</v>
      </c>
      <c r="N322" s="223">
        <v>0</v>
      </c>
      <c r="O322" s="223">
        <f>ROUND(E322*N322,5)</f>
        <v>0</v>
      </c>
      <c r="P322" s="223">
        <v>0</v>
      </c>
      <c r="Q322" s="223">
        <f>ROUND(E322*P322,5)</f>
        <v>0</v>
      </c>
      <c r="R322" s="223"/>
      <c r="S322" s="223"/>
      <c r="T322" s="224">
        <v>0</v>
      </c>
      <c r="U322" s="223">
        <f>ROUND(E322*T322,2)</f>
        <v>0</v>
      </c>
      <c r="V322" s="213"/>
      <c r="W322" s="213"/>
      <c r="X322" s="213"/>
      <c r="Y322" s="213"/>
      <c r="Z322" s="213"/>
      <c r="AA322" s="213"/>
      <c r="AB322" s="213"/>
      <c r="AC322" s="213"/>
      <c r="AD322" s="213"/>
      <c r="AE322" s="213" t="s">
        <v>146</v>
      </c>
      <c r="AF322" s="213"/>
      <c r="AG322" s="213"/>
      <c r="AH322" s="213"/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ht="33.75" outlineLevel="1" x14ac:dyDescent="0.2">
      <c r="A323" s="214"/>
      <c r="B323" s="221"/>
      <c r="C323" s="267" t="s">
        <v>609</v>
      </c>
      <c r="D323" s="225"/>
      <c r="E323" s="230"/>
      <c r="F323" s="235"/>
      <c r="G323" s="236"/>
      <c r="H323" s="233"/>
      <c r="I323" s="233"/>
      <c r="J323" s="233"/>
      <c r="K323" s="233"/>
      <c r="L323" s="233"/>
      <c r="M323" s="233"/>
      <c r="N323" s="223"/>
      <c r="O323" s="223"/>
      <c r="P323" s="223"/>
      <c r="Q323" s="223"/>
      <c r="R323" s="223"/>
      <c r="S323" s="223"/>
      <c r="T323" s="224"/>
      <c r="U323" s="223"/>
      <c r="V323" s="213"/>
      <c r="W323" s="213"/>
      <c r="X323" s="213"/>
      <c r="Y323" s="213"/>
      <c r="Z323" s="213"/>
      <c r="AA323" s="213"/>
      <c r="AB323" s="213"/>
      <c r="AC323" s="213"/>
      <c r="AD323" s="213"/>
      <c r="AE323" s="213" t="s">
        <v>148</v>
      </c>
      <c r="AF323" s="213"/>
      <c r="AG323" s="213"/>
      <c r="AH323" s="213"/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6" t="str">
        <f>C323</f>
        <v>Plastová okno z plastových šestikomorových profilů, dvoukřídlové, otevíravé a sklápěcí, odst. bílá, zasklení izolačními trojsklem tl. 4-16-4-16-4 do silikonového tmelu zasklívací lištou (Uw = 0,9), kování celoobvodové - odst. stříbrná, silikonové komorové těsnění.</v>
      </c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14">
        <v>186</v>
      </c>
      <c r="B324" s="221" t="s">
        <v>619</v>
      </c>
      <c r="C324" s="266" t="s">
        <v>620</v>
      </c>
      <c r="D324" s="223" t="s">
        <v>204</v>
      </c>
      <c r="E324" s="229">
        <v>1</v>
      </c>
      <c r="F324" s="233">
        <f>H324+J324</f>
        <v>0</v>
      </c>
      <c r="G324" s="233">
        <f>ROUND(E324*F324,2)</f>
        <v>0</v>
      </c>
      <c r="H324" s="234"/>
      <c r="I324" s="233">
        <f>ROUND(E324*H324,2)</f>
        <v>0</v>
      </c>
      <c r="J324" s="234"/>
      <c r="K324" s="233">
        <f>ROUND(E324*J324,2)</f>
        <v>0</v>
      </c>
      <c r="L324" s="233">
        <v>12</v>
      </c>
      <c r="M324" s="233">
        <f>G324*(1+L324/100)</f>
        <v>0</v>
      </c>
      <c r="N324" s="223">
        <v>0</v>
      </c>
      <c r="O324" s="223">
        <f>ROUND(E324*N324,5)</f>
        <v>0</v>
      </c>
      <c r="P324" s="223">
        <v>0</v>
      </c>
      <c r="Q324" s="223">
        <f>ROUND(E324*P324,5)</f>
        <v>0</v>
      </c>
      <c r="R324" s="223"/>
      <c r="S324" s="223"/>
      <c r="T324" s="224">
        <v>0</v>
      </c>
      <c r="U324" s="223">
        <f>ROUND(E324*T324,2)</f>
        <v>0</v>
      </c>
      <c r="V324" s="213"/>
      <c r="W324" s="213"/>
      <c r="X324" s="213"/>
      <c r="Y324" s="213"/>
      <c r="Z324" s="213"/>
      <c r="AA324" s="213"/>
      <c r="AB324" s="213"/>
      <c r="AC324" s="213"/>
      <c r="AD324" s="213"/>
      <c r="AE324" s="213" t="s">
        <v>146</v>
      </c>
      <c r="AF324" s="213"/>
      <c r="AG324" s="213"/>
      <c r="AH324" s="213"/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ht="33.75" outlineLevel="1" x14ac:dyDescent="0.2">
      <c r="A325" s="214"/>
      <c r="B325" s="221"/>
      <c r="C325" s="267" t="s">
        <v>621</v>
      </c>
      <c r="D325" s="225"/>
      <c r="E325" s="230"/>
      <c r="F325" s="235"/>
      <c r="G325" s="236"/>
      <c r="H325" s="233"/>
      <c r="I325" s="233"/>
      <c r="J325" s="233"/>
      <c r="K325" s="233"/>
      <c r="L325" s="233"/>
      <c r="M325" s="233"/>
      <c r="N325" s="223"/>
      <c r="O325" s="223"/>
      <c r="P325" s="223"/>
      <c r="Q325" s="223"/>
      <c r="R325" s="223"/>
      <c r="S325" s="223"/>
      <c r="T325" s="224"/>
      <c r="U325" s="223"/>
      <c r="V325" s="213"/>
      <c r="W325" s="213"/>
      <c r="X325" s="213"/>
      <c r="Y325" s="213"/>
      <c r="Z325" s="213"/>
      <c r="AA325" s="213"/>
      <c r="AB325" s="213"/>
      <c r="AC325" s="213"/>
      <c r="AD325" s="213"/>
      <c r="AE325" s="213" t="s">
        <v>148</v>
      </c>
      <c r="AF325" s="213"/>
      <c r="AG325" s="213"/>
      <c r="AH325" s="213"/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6" t="str">
        <f>C325</f>
        <v>Plastová okno z plastových šestikomorových profilů, jednokřídlové, otevíravé a sklápěcí, odst. bílá, zasklení izolačními trojsklem tl. 4-16-4-16-4 do silikonového tmelu zasklívací lištou (Uw = 0,9), kování celoobvodové - odst. stříbrná, silikonové komorové těsnění.</v>
      </c>
      <c r="BB325" s="213"/>
      <c r="BC325" s="213"/>
      <c r="BD325" s="213"/>
      <c r="BE325" s="213"/>
      <c r="BF325" s="213"/>
      <c r="BG325" s="213"/>
      <c r="BH325" s="213"/>
    </row>
    <row r="326" spans="1:60" ht="22.5" outlineLevel="1" x14ac:dyDescent="0.2">
      <c r="A326" s="214">
        <v>187</v>
      </c>
      <c r="B326" s="221" t="s">
        <v>622</v>
      </c>
      <c r="C326" s="266" t="s">
        <v>623</v>
      </c>
      <c r="D326" s="223" t="s">
        <v>204</v>
      </c>
      <c r="E326" s="229">
        <v>1</v>
      </c>
      <c r="F326" s="233">
        <f>H326+J326</f>
        <v>0</v>
      </c>
      <c r="G326" s="233">
        <f>ROUND(E326*F326,2)</f>
        <v>0</v>
      </c>
      <c r="H326" s="234"/>
      <c r="I326" s="233">
        <f>ROUND(E326*H326,2)</f>
        <v>0</v>
      </c>
      <c r="J326" s="234"/>
      <c r="K326" s="233">
        <f>ROUND(E326*J326,2)</f>
        <v>0</v>
      </c>
      <c r="L326" s="233">
        <v>12</v>
      </c>
      <c r="M326" s="233">
        <f>G326*(1+L326/100)</f>
        <v>0</v>
      </c>
      <c r="N326" s="223">
        <v>0</v>
      </c>
      <c r="O326" s="223">
        <f>ROUND(E326*N326,5)</f>
        <v>0</v>
      </c>
      <c r="P326" s="223">
        <v>0</v>
      </c>
      <c r="Q326" s="223">
        <f>ROUND(E326*P326,5)</f>
        <v>0</v>
      </c>
      <c r="R326" s="223"/>
      <c r="S326" s="223"/>
      <c r="T326" s="224">
        <v>0</v>
      </c>
      <c r="U326" s="223">
        <f>ROUND(E326*T326,2)</f>
        <v>0</v>
      </c>
      <c r="V326" s="213"/>
      <c r="W326" s="213"/>
      <c r="X326" s="213"/>
      <c r="Y326" s="213"/>
      <c r="Z326" s="213"/>
      <c r="AA326" s="213"/>
      <c r="AB326" s="213"/>
      <c r="AC326" s="213"/>
      <c r="AD326" s="213"/>
      <c r="AE326" s="213" t="s">
        <v>146</v>
      </c>
      <c r="AF326" s="213"/>
      <c r="AG326" s="213"/>
      <c r="AH326" s="213"/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ht="45" outlineLevel="1" x14ac:dyDescent="0.2">
      <c r="A327" s="214"/>
      <c r="B327" s="221"/>
      <c r="C327" s="267" t="s">
        <v>624</v>
      </c>
      <c r="D327" s="225"/>
      <c r="E327" s="230"/>
      <c r="F327" s="235"/>
      <c r="G327" s="236"/>
      <c r="H327" s="233"/>
      <c r="I327" s="233"/>
      <c r="J327" s="233"/>
      <c r="K327" s="233"/>
      <c r="L327" s="233"/>
      <c r="M327" s="233"/>
      <c r="N327" s="223"/>
      <c r="O327" s="223"/>
      <c r="P327" s="223"/>
      <c r="Q327" s="223"/>
      <c r="R327" s="223"/>
      <c r="S327" s="223"/>
      <c r="T327" s="224"/>
      <c r="U327" s="223"/>
      <c r="V327" s="213"/>
      <c r="W327" s="213"/>
      <c r="X327" s="213"/>
      <c r="Y327" s="213"/>
      <c r="Z327" s="213"/>
      <c r="AA327" s="213"/>
      <c r="AB327" s="213"/>
      <c r="AC327" s="213"/>
      <c r="AD327" s="213"/>
      <c r="AE327" s="213" t="s">
        <v>148</v>
      </c>
      <c r="AF327" s="213"/>
      <c r="AG327" s="213"/>
      <c r="AH327" s="213"/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6" t="str">
        <f>C327</f>
        <v>Plastová vchodové dveře z plastových šestikomorových profilů, jednokřídlové  (křídlo min. šířky 900 mm)  s nadsvětlíkem, odst. bílá, zasklení izolačními trojsklem tl. 4-16-4-16-4 do silikonového tmelu zasklívací lištou (Ud = 1,1),panikové kování  - odst. stříbrná, koule klika, zámek vložkový, silikonové komorové těsnění.</v>
      </c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14">
        <v>188</v>
      </c>
      <c r="B328" s="221" t="s">
        <v>625</v>
      </c>
      <c r="C328" s="266" t="s">
        <v>626</v>
      </c>
      <c r="D328" s="223" t="s">
        <v>204</v>
      </c>
      <c r="E328" s="229">
        <v>1</v>
      </c>
      <c r="F328" s="233">
        <f>H328+J328</f>
        <v>0</v>
      </c>
      <c r="G328" s="233">
        <f>ROUND(E328*F328,2)</f>
        <v>0</v>
      </c>
      <c r="H328" s="234"/>
      <c r="I328" s="233">
        <f>ROUND(E328*H328,2)</f>
        <v>0</v>
      </c>
      <c r="J328" s="234"/>
      <c r="K328" s="233">
        <f>ROUND(E328*J328,2)</f>
        <v>0</v>
      </c>
      <c r="L328" s="233">
        <v>12</v>
      </c>
      <c r="M328" s="233">
        <f>G328*(1+L328/100)</f>
        <v>0</v>
      </c>
      <c r="N328" s="223">
        <v>0</v>
      </c>
      <c r="O328" s="223">
        <f>ROUND(E328*N328,5)</f>
        <v>0</v>
      </c>
      <c r="P328" s="223">
        <v>0</v>
      </c>
      <c r="Q328" s="223">
        <f>ROUND(E328*P328,5)</f>
        <v>0</v>
      </c>
      <c r="R328" s="223"/>
      <c r="S328" s="223"/>
      <c r="T328" s="224">
        <v>0</v>
      </c>
      <c r="U328" s="223">
        <f>ROUND(E328*T328,2)</f>
        <v>0</v>
      </c>
      <c r="V328" s="213"/>
      <c r="W328" s="213"/>
      <c r="X328" s="213"/>
      <c r="Y328" s="213"/>
      <c r="Z328" s="213"/>
      <c r="AA328" s="213"/>
      <c r="AB328" s="213"/>
      <c r="AC328" s="213"/>
      <c r="AD328" s="213"/>
      <c r="AE328" s="213" t="s">
        <v>146</v>
      </c>
      <c r="AF328" s="213"/>
      <c r="AG328" s="213"/>
      <c r="AH328" s="213"/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ht="33.75" outlineLevel="1" x14ac:dyDescent="0.2">
      <c r="A329" s="214"/>
      <c r="B329" s="221"/>
      <c r="C329" s="267" t="s">
        <v>627</v>
      </c>
      <c r="D329" s="225"/>
      <c r="E329" s="230"/>
      <c r="F329" s="235"/>
      <c r="G329" s="236"/>
      <c r="H329" s="233"/>
      <c r="I329" s="233"/>
      <c r="J329" s="233"/>
      <c r="K329" s="233"/>
      <c r="L329" s="233"/>
      <c r="M329" s="233"/>
      <c r="N329" s="223"/>
      <c r="O329" s="223"/>
      <c r="P329" s="223"/>
      <c r="Q329" s="223"/>
      <c r="R329" s="223"/>
      <c r="S329" s="223"/>
      <c r="T329" s="224"/>
      <c r="U329" s="223"/>
      <c r="V329" s="213"/>
      <c r="W329" s="213"/>
      <c r="X329" s="213"/>
      <c r="Y329" s="213"/>
      <c r="Z329" s="213"/>
      <c r="AA329" s="213"/>
      <c r="AB329" s="213"/>
      <c r="AC329" s="213"/>
      <c r="AD329" s="213"/>
      <c r="AE329" s="213" t="s">
        <v>148</v>
      </c>
      <c r="AF329" s="213"/>
      <c r="AG329" s="213"/>
      <c r="AH329" s="213"/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6" t="str">
        <f>C329</f>
        <v>Plastová vchodové dveře z plastových šestikomorových profilů, jednokřídlové, odst. bílá, zasklení izolačními trojsklem tl. 4-16-4-16-4 do silikonového tmelu zasklívací lištou (Ud = 1,1),kování  - odst. stříbrná, koule - klika, zámek vložkový, silikonové komorové těsnění</v>
      </c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14">
        <v>189</v>
      </c>
      <c r="B330" s="221" t="s">
        <v>628</v>
      </c>
      <c r="C330" s="266" t="s">
        <v>629</v>
      </c>
      <c r="D330" s="223" t="s">
        <v>204</v>
      </c>
      <c r="E330" s="229">
        <v>2</v>
      </c>
      <c r="F330" s="233">
        <f>H330+J330</f>
        <v>0</v>
      </c>
      <c r="G330" s="233">
        <f>ROUND(E330*F330,2)</f>
        <v>0</v>
      </c>
      <c r="H330" s="234"/>
      <c r="I330" s="233">
        <f>ROUND(E330*H330,2)</f>
        <v>0</v>
      </c>
      <c r="J330" s="234"/>
      <c r="K330" s="233">
        <f>ROUND(E330*J330,2)</f>
        <v>0</v>
      </c>
      <c r="L330" s="233">
        <v>12</v>
      </c>
      <c r="M330" s="233">
        <f>G330*(1+L330/100)</f>
        <v>0</v>
      </c>
      <c r="N330" s="223">
        <v>0</v>
      </c>
      <c r="O330" s="223">
        <f>ROUND(E330*N330,5)</f>
        <v>0</v>
      </c>
      <c r="P330" s="223">
        <v>0</v>
      </c>
      <c r="Q330" s="223">
        <f>ROUND(E330*P330,5)</f>
        <v>0</v>
      </c>
      <c r="R330" s="223"/>
      <c r="S330" s="223"/>
      <c r="T330" s="224">
        <v>0</v>
      </c>
      <c r="U330" s="223">
        <f>ROUND(E330*T330,2)</f>
        <v>0</v>
      </c>
      <c r="V330" s="213"/>
      <c r="W330" s="213"/>
      <c r="X330" s="213"/>
      <c r="Y330" s="213"/>
      <c r="Z330" s="213"/>
      <c r="AA330" s="213"/>
      <c r="AB330" s="213"/>
      <c r="AC330" s="213"/>
      <c r="AD330" s="213"/>
      <c r="AE330" s="213" t="s">
        <v>146</v>
      </c>
      <c r="AF330" s="213"/>
      <c r="AG330" s="213"/>
      <c r="AH330" s="213"/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ht="33.75" outlineLevel="1" x14ac:dyDescent="0.2">
      <c r="A331" s="214"/>
      <c r="B331" s="221"/>
      <c r="C331" s="267" t="s">
        <v>621</v>
      </c>
      <c r="D331" s="225"/>
      <c r="E331" s="230"/>
      <c r="F331" s="235"/>
      <c r="G331" s="236"/>
      <c r="H331" s="233"/>
      <c r="I331" s="233"/>
      <c r="J331" s="233"/>
      <c r="K331" s="233"/>
      <c r="L331" s="233"/>
      <c r="M331" s="233"/>
      <c r="N331" s="223"/>
      <c r="O331" s="223"/>
      <c r="P331" s="223"/>
      <c r="Q331" s="223"/>
      <c r="R331" s="223"/>
      <c r="S331" s="223"/>
      <c r="T331" s="224"/>
      <c r="U331" s="223"/>
      <c r="V331" s="213"/>
      <c r="W331" s="213"/>
      <c r="X331" s="213"/>
      <c r="Y331" s="213"/>
      <c r="Z331" s="213"/>
      <c r="AA331" s="213"/>
      <c r="AB331" s="213"/>
      <c r="AC331" s="213"/>
      <c r="AD331" s="213"/>
      <c r="AE331" s="213" t="s">
        <v>148</v>
      </c>
      <c r="AF331" s="213"/>
      <c r="AG331" s="213"/>
      <c r="AH331" s="213"/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6" t="str">
        <f>C331</f>
        <v>Plastová okno z plastových šestikomorových profilů, jednokřídlové, otevíravé a sklápěcí, odst. bílá, zasklení izolačními trojsklem tl. 4-16-4-16-4 do silikonového tmelu zasklívací lištou (Uw = 0,9), kování celoobvodové - odst. stříbrná, silikonové komorové těsnění.</v>
      </c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14">
        <v>190</v>
      </c>
      <c r="B332" s="221" t="s">
        <v>630</v>
      </c>
      <c r="C332" s="266" t="s">
        <v>631</v>
      </c>
      <c r="D332" s="223" t="s">
        <v>204</v>
      </c>
      <c r="E332" s="229">
        <v>2</v>
      </c>
      <c r="F332" s="233">
        <f>H332+J332</f>
        <v>0</v>
      </c>
      <c r="G332" s="233">
        <f>ROUND(E332*F332,2)</f>
        <v>0</v>
      </c>
      <c r="H332" s="234"/>
      <c r="I332" s="233">
        <f>ROUND(E332*H332,2)</f>
        <v>0</v>
      </c>
      <c r="J332" s="234"/>
      <c r="K332" s="233">
        <f>ROUND(E332*J332,2)</f>
        <v>0</v>
      </c>
      <c r="L332" s="233">
        <v>12</v>
      </c>
      <c r="M332" s="233">
        <f>G332*(1+L332/100)</f>
        <v>0</v>
      </c>
      <c r="N332" s="223">
        <v>0</v>
      </c>
      <c r="O332" s="223">
        <f>ROUND(E332*N332,5)</f>
        <v>0</v>
      </c>
      <c r="P332" s="223">
        <v>0</v>
      </c>
      <c r="Q332" s="223">
        <f>ROUND(E332*P332,5)</f>
        <v>0</v>
      </c>
      <c r="R332" s="223"/>
      <c r="S332" s="223"/>
      <c r="T332" s="224">
        <v>0</v>
      </c>
      <c r="U332" s="223">
        <f>ROUND(E332*T332,2)</f>
        <v>0</v>
      </c>
      <c r="V332" s="213"/>
      <c r="W332" s="213"/>
      <c r="X332" s="213"/>
      <c r="Y332" s="213"/>
      <c r="Z332" s="213"/>
      <c r="AA332" s="213"/>
      <c r="AB332" s="213"/>
      <c r="AC332" s="213"/>
      <c r="AD332" s="213"/>
      <c r="AE332" s="213" t="s">
        <v>146</v>
      </c>
      <c r="AF332" s="213"/>
      <c r="AG332" s="213"/>
      <c r="AH332" s="213"/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ht="33.75" outlineLevel="1" x14ac:dyDescent="0.2">
      <c r="A333" s="214"/>
      <c r="B333" s="221"/>
      <c r="C333" s="267" t="s">
        <v>609</v>
      </c>
      <c r="D333" s="225"/>
      <c r="E333" s="230"/>
      <c r="F333" s="235"/>
      <c r="G333" s="236"/>
      <c r="H333" s="233"/>
      <c r="I333" s="233"/>
      <c r="J333" s="233"/>
      <c r="K333" s="233"/>
      <c r="L333" s="233"/>
      <c r="M333" s="233"/>
      <c r="N333" s="223"/>
      <c r="O333" s="223"/>
      <c r="P333" s="223"/>
      <c r="Q333" s="223"/>
      <c r="R333" s="223"/>
      <c r="S333" s="223"/>
      <c r="T333" s="224"/>
      <c r="U333" s="223"/>
      <c r="V333" s="213"/>
      <c r="W333" s="213"/>
      <c r="X333" s="213"/>
      <c r="Y333" s="213"/>
      <c r="Z333" s="213"/>
      <c r="AA333" s="213"/>
      <c r="AB333" s="213"/>
      <c r="AC333" s="213"/>
      <c r="AD333" s="213"/>
      <c r="AE333" s="213" t="s">
        <v>148</v>
      </c>
      <c r="AF333" s="213"/>
      <c r="AG333" s="213"/>
      <c r="AH333" s="213"/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6" t="str">
        <f>C333</f>
        <v>Plastová okno z plastových šestikomorových profilů, dvoukřídlové, otevíravé a sklápěcí, odst. bílá, zasklení izolačními trojsklem tl. 4-16-4-16-4 do silikonového tmelu zasklívací lištou (Uw = 0,9), kování celoobvodové - odst. stříbrná, silikonové komorové těsnění.</v>
      </c>
      <c r="BB333" s="213"/>
      <c r="BC333" s="213"/>
      <c r="BD333" s="213"/>
      <c r="BE333" s="213"/>
      <c r="BF333" s="213"/>
      <c r="BG333" s="213"/>
      <c r="BH333" s="213"/>
    </row>
    <row r="334" spans="1:60" outlineLevel="1" x14ac:dyDescent="0.2">
      <c r="A334" s="214">
        <v>191</v>
      </c>
      <c r="B334" s="221" t="s">
        <v>632</v>
      </c>
      <c r="C334" s="266" t="s">
        <v>633</v>
      </c>
      <c r="D334" s="223" t="s">
        <v>204</v>
      </c>
      <c r="E334" s="229">
        <v>6</v>
      </c>
      <c r="F334" s="233">
        <f>H334+J334</f>
        <v>0</v>
      </c>
      <c r="G334" s="233">
        <f>ROUND(E334*F334,2)</f>
        <v>0</v>
      </c>
      <c r="H334" s="234"/>
      <c r="I334" s="233">
        <f>ROUND(E334*H334,2)</f>
        <v>0</v>
      </c>
      <c r="J334" s="234"/>
      <c r="K334" s="233">
        <f>ROUND(E334*J334,2)</f>
        <v>0</v>
      </c>
      <c r="L334" s="233">
        <v>12</v>
      </c>
      <c r="M334" s="233">
        <f>G334*(1+L334/100)</f>
        <v>0</v>
      </c>
      <c r="N334" s="223">
        <v>0</v>
      </c>
      <c r="O334" s="223">
        <f>ROUND(E334*N334,5)</f>
        <v>0</v>
      </c>
      <c r="P334" s="223">
        <v>0</v>
      </c>
      <c r="Q334" s="223">
        <f>ROUND(E334*P334,5)</f>
        <v>0</v>
      </c>
      <c r="R334" s="223"/>
      <c r="S334" s="223"/>
      <c r="T334" s="224">
        <v>0</v>
      </c>
      <c r="U334" s="223">
        <f>ROUND(E334*T334,2)</f>
        <v>0</v>
      </c>
      <c r="V334" s="213"/>
      <c r="W334" s="213"/>
      <c r="X334" s="213"/>
      <c r="Y334" s="213"/>
      <c r="Z334" s="213"/>
      <c r="AA334" s="213"/>
      <c r="AB334" s="213"/>
      <c r="AC334" s="213"/>
      <c r="AD334" s="213"/>
      <c r="AE334" s="213" t="s">
        <v>146</v>
      </c>
      <c r="AF334" s="213"/>
      <c r="AG334" s="213"/>
      <c r="AH334" s="213"/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ht="33.75" outlineLevel="1" x14ac:dyDescent="0.2">
      <c r="A335" s="214"/>
      <c r="B335" s="221"/>
      <c r="C335" s="267" t="s">
        <v>609</v>
      </c>
      <c r="D335" s="225"/>
      <c r="E335" s="230"/>
      <c r="F335" s="235"/>
      <c r="G335" s="236"/>
      <c r="H335" s="233"/>
      <c r="I335" s="233"/>
      <c r="J335" s="233"/>
      <c r="K335" s="233"/>
      <c r="L335" s="233"/>
      <c r="M335" s="233"/>
      <c r="N335" s="223"/>
      <c r="O335" s="223"/>
      <c r="P335" s="223"/>
      <c r="Q335" s="223"/>
      <c r="R335" s="223"/>
      <c r="S335" s="223"/>
      <c r="T335" s="224"/>
      <c r="U335" s="223"/>
      <c r="V335" s="213"/>
      <c r="W335" s="213"/>
      <c r="X335" s="213"/>
      <c r="Y335" s="213"/>
      <c r="Z335" s="213"/>
      <c r="AA335" s="213"/>
      <c r="AB335" s="213"/>
      <c r="AC335" s="213"/>
      <c r="AD335" s="213"/>
      <c r="AE335" s="213" t="s">
        <v>148</v>
      </c>
      <c r="AF335" s="213"/>
      <c r="AG335" s="213"/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6" t="str">
        <f>C335</f>
        <v>Plastová okno z plastových šestikomorových profilů, dvoukřídlové, otevíravé a sklápěcí, odst. bílá, zasklení izolačními trojsklem tl. 4-16-4-16-4 do silikonového tmelu zasklívací lištou (Uw = 0,9), kování celoobvodové - odst. stříbrná, silikonové komorové těsnění.</v>
      </c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14">
        <v>192</v>
      </c>
      <c r="B336" s="221" t="s">
        <v>634</v>
      </c>
      <c r="C336" s="266" t="s">
        <v>635</v>
      </c>
      <c r="D336" s="223" t="s">
        <v>204</v>
      </c>
      <c r="E336" s="229">
        <v>1</v>
      </c>
      <c r="F336" s="233">
        <f>H336+J336</f>
        <v>0</v>
      </c>
      <c r="G336" s="233">
        <f>ROUND(E336*F336,2)</f>
        <v>0</v>
      </c>
      <c r="H336" s="234"/>
      <c r="I336" s="233">
        <f>ROUND(E336*H336,2)</f>
        <v>0</v>
      </c>
      <c r="J336" s="234"/>
      <c r="K336" s="233">
        <f>ROUND(E336*J336,2)</f>
        <v>0</v>
      </c>
      <c r="L336" s="233">
        <v>12</v>
      </c>
      <c r="M336" s="233">
        <f>G336*(1+L336/100)</f>
        <v>0</v>
      </c>
      <c r="N336" s="223">
        <v>0</v>
      </c>
      <c r="O336" s="223">
        <f>ROUND(E336*N336,5)</f>
        <v>0</v>
      </c>
      <c r="P336" s="223">
        <v>0</v>
      </c>
      <c r="Q336" s="223">
        <f>ROUND(E336*P336,5)</f>
        <v>0</v>
      </c>
      <c r="R336" s="223"/>
      <c r="S336" s="223"/>
      <c r="T336" s="224">
        <v>0</v>
      </c>
      <c r="U336" s="223">
        <f>ROUND(E336*T336,2)</f>
        <v>0</v>
      </c>
      <c r="V336" s="213"/>
      <c r="W336" s="213"/>
      <c r="X336" s="213"/>
      <c r="Y336" s="213"/>
      <c r="Z336" s="213"/>
      <c r="AA336" s="213"/>
      <c r="AB336" s="213"/>
      <c r="AC336" s="213"/>
      <c r="AD336" s="213"/>
      <c r="AE336" s="213" t="s">
        <v>146</v>
      </c>
      <c r="AF336" s="213"/>
      <c r="AG336" s="213"/>
      <c r="AH336" s="213"/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ht="33.75" outlineLevel="1" x14ac:dyDescent="0.2">
      <c r="A337" s="214"/>
      <c r="B337" s="221"/>
      <c r="C337" s="267" t="s">
        <v>621</v>
      </c>
      <c r="D337" s="225"/>
      <c r="E337" s="230"/>
      <c r="F337" s="235"/>
      <c r="G337" s="236"/>
      <c r="H337" s="233"/>
      <c r="I337" s="233"/>
      <c r="J337" s="233"/>
      <c r="K337" s="233"/>
      <c r="L337" s="233"/>
      <c r="M337" s="233"/>
      <c r="N337" s="223"/>
      <c r="O337" s="223"/>
      <c r="P337" s="223"/>
      <c r="Q337" s="223"/>
      <c r="R337" s="223"/>
      <c r="S337" s="223"/>
      <c r="T337" s="224"/>
      <c r="U337" s="223"/>
      <c r="V337" s="213"/>
      <c r="W337" s="213"/>
      <c r="X337" s="213"/>
      <c r="Y337" s="213"/>
      <c r="Z337" s="213"/>
      <c r="AA337" s="213"/>
      <c r="AB337" s="213"/>
      <c r="AC337" s="213"/>
      <c r="AD337" s="213"/>
      <c r="AE337" s="213" t="s">
        <v>148</v>
      </c>
      <c r="AF337" s="213"/>
      <c r="AG337" s="213"/>
      <c r="AH337" s="213"/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6" t="str">
        <f>C337</f>
        <v>Plastová okno z plastových šestikomorových profilů, jednokřídlové, otevíravé a sklápěcí, odst. bílá, zasklení izolačními trojsklem tl. 4-16-4-16-4 do silikonového tmelu zasklívací lištou (Uw = 0,9), kování celoobvodové - odst. stříbrná, silikonové komorové těsnění.</v>
      </c>
      <c r="BB337" s="213"/>
      <c r="BC337" s="213"/>
      <c r="BD337" s="213"/>
      <c r="BE337" s="213"/>
      <c r="BF337" s="213"/>
      <c r="BG337" s="213"/>
      <c r="BH337" s="213"/>
    </row>
    <row r="338" spans="1:60" ht="22.5" outlineLevel="1" x14ac:dyDescent="0.2">
      <c r="A338" s="214">
        <v>193</v>
      </c>
      <c r="B338" s="221" t="s">
        <v>636</v>
      </c>
      <c r="C338" s="266" t="s">
        <v>637</v>
      </c>
      <c r="D338" s="223" t="s">
        <v>204</v>
      </c>
      <c r="E338" s="229">
        <v>6</v>
      </c>
      <c r="F338" s="233">
        <f>H338+J338</f>
        <v>0</v>
      </c>
      <c r="G338" s="233">
        <f>ROUND(E338*F338,2)</f>
        <v>0</v>
      </c>
      <c r="H338" s="234"/>
      <c r="I338" s="233">
        <f>ROUND(E338*H338,2)</f>
        <v>0</v>
      </c>
      <c r="J338" s="234"/>
      <c r="K338" s="233">
        <f>ROUND(E338*J338,2)</f>
        <v>0</v>
      </c>
      <c r="L338" s="233">
        <v>12</v>
      </c>
      <c r="M338" s="233">
        <f>G338*(1+L338/100)</f>
        <v>0</v>
      </c>
      <c r="N338" s="223">
        <v>0</v>
      </c>
      <c r="O338" s="223">
        <f>ROUND(E338*N338,5)</f>
        <v>0</v>
      </c>
      <c r="P338" s="223">
        <v>0</v>
      </c>
      <c r="Q338" s="223">
        <f>ROUND(E338*P338,5)</f>
        <v>0</v>
      </c>
      <c r="R338" s="223"/>
      <c r="S338" s="223"/>
      <c r="T338" s="224">
        <v>0</v>
      </c>
      <c r="U338" s="223">
        <f>ROUND(E338*T338,2)</f>
        <v>0</v>
      </c>
      <c r="V338" s="213"/>
      <c r="W338" s="213"/>
      <c r="X338" s="213"/>
      <c r="Y338" s="213"/>
      <c r="Z338" s="213"/>
      <c r="AA338" s="213"/>
      <c r="AB338" s="213"/>
      <c r="AC338" s="213"/>
      <c r="AD338" s="213"/>
      <c r="AE338" s="213" t="s">
        <v>146</v>
      </c>
      <c r="AF338" s="213"/>
      <c r="AG338" s="213"/>
      <c r="AH338" s="213"/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ht="33.75" outlineLevel="1" x14ac:dyDescent="0.2">
      <c r="A339" s="214"/>
      <c r="B339" s="221"/>
      <c r="C339" s="267" t="s">
        <v>638</v>
      </c>
      <c r="D339" s="225"/>
      <c r="E339" s="230"/>
      <c r="F339" s="235"/>
      <c r="G339" s="236"/>
      <c r="H339" s="233"/>
      <c r="I339" s="233"/>
      <c r="J339" s="233"/>
      <c r="K339" s="233"/>
      <c r="L339" s="233"/>
      <c r="M339" s="233"/>
      <c r="N339" s="223"/>
      <c r="O339" s="223"/>
      <c r="P339" s="223"/>
      <c r="Q339" s="223"/>
      <c r="R339" s="223"/>
      <c r="S339" s="223"/>
      <c r="T339" s="224"/>
      <c r="U339" s="223"/>
      <c r="V339" s="213"/>
      <c r="W339" s="213"/>
      <c r="X339" s="213"/>
      <c r="Y339" s="213"/>
      <c r="Z339" s="213"/>
      <c r="AA339" s="213"/>
      <c r="AB339" s="213"/>
      <c r="AC339" s="213"/>
      <c r="AD339" s="213"/>
      <c r="AE339" s="213" t="s">
        <v>148</v>
      </c>
      <c r="AF339" s="213"/>
      <c r="AG339" s="213"/>
      <c r="AH339" s="213"/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6" t="str">
        <f>C339</f>
        <v>Dveřní křídlo bytové vstupní, jednokřídlové, otevíravé, plné s kukátkem, povrch CPL laminát, odstín dub, s požární odolností EW 30DP3, kování se stříbrným povrchem klika - koule, zámek vložkový bezpečnostní.</v>
      </c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14">
        <v>194</v>
      </c>
      <c r="B340" s="221" t="s">
        <v>639</v>
      </c>
      <c r="C340" s="266" t="s">
        <v>640</v>
      </c>
      <c r="D340" s="223" t="s">
        <v>204</v>
      </c>
      <c r="E340" s="229">
        <v>8</v>
      </c>
      <c r="F340" s="233">
        <f>H340+J340</f>
        <v>0</v>
      </c>
      <c r="G340" s="233">
        <f>ROUND(E340*F340,2)</f>
        <v>0</v>
      </c>
      <c r="H340" s="234"/>
      <c r="I340" s="233">
        <f>ROUND(E340*H340,2)</f>
        <v>0</v>
      </c>
      <c r="J340" s="234"/>
      <c r="K340" s="233">
        <f>ROUND(E340*J340,2)</f>
        <v>0</v>
      </c>
      <c r="L340" s="233">
        <v>12</v>
      </c>
      <c r="M340" s="233">
        <f>G340*(1+L340/100)</f>
        <v>0</v>
      </c>
      <c r="N340" s="223">
        <v>0</v>
      </c>
      <c r="O340" s="223">
        <f>ROUND(E340*N340,5)</f>
        <v>0</v>
      </c>
      <c r="P340" s="223">
        <v>0</v>
      </c>
      <c r="Q340" s="223">
        <f>ROUND(E340*P340,5)</f>
        <v>0</v>
      </c>
      <c r="R340" s="223"/>
      <c r="S340" s="223"/>
      <c r="T340" s="224">
        <v>0</v>
      </c>
      <c r="U340" s="223">
        <f>ROUND(E340*T340,2)</f>
        <v>0</v>
      </c>
      <c r="V340" s="213"/>
      <c r="W340" s="213"/>
      <c r="X340" s="213"/>
      <c r="Y340" s="213"/>
      <c r="Z340" s="213"/>
      <c r="AA340" s="213"/>
      <c r="AB340" s="213"/>
      <c r="AC340" s="213"/>
      <c r="AD340" s="213"/>
      <c r="AE340" s="213" t="s">
        <v>146</v>
      </c>
      <c r="AF340" s="213"/>
      <c r="AG340" s="213"/>
      <c r="AH340" s="213"/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ht="22.5" outlineLevel="1" x14ac:dyDescent="0.2">
      <c r="A341" s="214"/>
      <c r="B341" s="221"/>
      <c r="C341" s="267" t="s">
        <v>641</v>
      </c>
      <c r="D341" s="225"/>
      <c r="E341" s="230"/>
      <c r="F341" s="235"/>
      <c r="G341" s="236"/>
      <c r="H341" s="233"/>
      <c r="I341" s="233"/>
      <c r="J341" s="233"/>
      <c r="K341" s="233"/>
      <c r="L341" s="233"/>
      <c r="M341" s="233"/>
      <c r="N341" s="223"/>
      <c r="O341" s="223"/>
      <c r="P341" s="223"/>
      <c r="Q341" s="223"/>
      <c r="R341" s="223"/>
      <c r="S341" s="223"/>
      <c r="T341" s="224"/>
      <c r="U341" s="223"/>
      <c r="V341" s="213"/>
      <c r="W341" s="213"/>
      <c r="X341" s="213"/>
      <c r="Y341" s="213"/>
      <c r="Z341" s="213"/>
      <c r="AA341" s="213"/>
      <c r="AB341" s="213"/>
      <c r="AC341" s="213"/>
      <c r="AD341" s="213"/>
      <c r="AE341" s="213" t="s">
        <v>148</v>
      </c>
      <c r="AF341" s="213"/>
      <c r="AG341" s="213"/>
      <c r="AH341" s="213"/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6" t="str">
        <f>C341</f>
        <v>Dveřní křídlo dřevěné, jednokřídlové, otevíravé, 2/3 prosklené, povrch CPL laminát, odstín dub, kování se stříbrným povrchem klika - klika, zámek vložkový.</v>
      </c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14">
        <v>195</v>
      </c>
      <c r="B342" s="221" t="s">
        <v>642</v>
      </c>
      <c r="C342" s="266" t="s">
        <v>643</v>
      </c>
      <c r="D342" s="223" t="s">
        <v>204</v>
      </c>
      <c r="E342" s="229">
        <v>1</v>
      </c>
      <c r="F342" s="233">
        <f>H342+J342</f>
        <v>0</v>
      </c>
      <c r="G342" s="233">
        <f>ROUND(E342*F342,2)</f>
        <v>0</v>
      </c>
      <c r="H342" s="234"/>
      <c r="I342" s="233">
        <f>ROUND(E342*H342,2)</f>
        <v>0</v>
      </c>
      <c r="J342" s="234"/>
      <c r="K342" s="233">
        <f>ROUND(E342*J342,2)</f>
        <v>0</v>
      </c>
      <c r="L342" s="233">
        <v>12</v>
      </c>
      <c r="M342" s="233">
        <f>G342*(1+L342/100)</f>
        <v>0</v>
      </c>
      <c r="N342" s="223">
        <v>0</v>
      </c>
      <c r="O342" s="223">
        <f>ROUND(E342*N342,5)</f>
        <v>0</v>
      </c>
      <c r="P342" s="223">
        <v>0</v>
      </c>
      <c r="Q342" s="223">
        <f>ROUND(E342*P342,5)</f>
        <v>0</v>
      </c>
      <c r="R342" s="223"/>
      <c r="S342" s="223"/>
      <c r="T342" s="224">
        <v>0</v>
      </c>
      <c r="U342" s="223">
        <f>ROUND(E342*T342,2)</f>
        <v>0</v>
      </c>
      <c r="V342" s="213"/>
      <c r="W342" s="213"/>
      <c r="X342" s="213"/>
      <c r="Y342" s="213"/>
      <c r="Z342" s="213"/>
      <c r="AA342" s="213"/>
      <c r="AB342" s="213"/>
      <c r="AC342" s="213"/>
      <c r="AD342" s="213"/>
      <c r="AE342" s="213" t="s">
        <v>146</v>
      </c>
      <c r="AF342" s="213"/>
      <c r="AG342" s="213"/>
      <c r="AH342" s="213"/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ht="22.5" outlineLevel="1" x14ac:dyDescent="0.2">
      <c r="A343" s="214"/>
      <c r="B343" s="221"/>
      <c r="C343" s="267" t="s">
        <v>641</v>
      </c>
      <c r="D343" s="225"/>
      <c r="E343" s="230"/>
      <c r="F343" s="235"/>
      <c r="G343" s="236"/>
      <c r="H343" s="233"/>
      <c r="I343" s="233"/>
      <c r="J343" s="233"/>
      <c r="K343" s="233"/>
      <c r="L343" s="233"/>
      <c r="M343" s="233"/>
      <c r="N343" s="223"/>
      <c r="O343" s="223"/>
      <c r="P343" s="223"/>
      <c r="Q343" s="223"/>
      <c r="R343" s="223"/>
      <c r="S343" s="223"/>
      <c r="T343" s="224"/>
      <c r="U343" s="223"/>
      <c r="V343" s="213"/>
      <c r="W343" s="213"/>
      <c r="X343" s="213"/>
      <c r="Y343" s="213"/>
      <c r="Z343" s="213"/>
      <c r="AA343" s="213"/>
      <c r="AB343" s="213"/>
      <c r="AC343" s="213"/>
      <c r="AD343" s="213"/>
      <c r="AE343" s="213" t="s">
        <v>148</v>
      </c>
      <c r="AF343" s="213"/>
      <c r="AG343" s="213"/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6" t="str">
        <f>C343</f>
        <v>Dveřní křídlo dřevěné, jednokřídlové, otevíravé, 2/3 prosklené, povrch CPL laminát, odstín dub, kování se stříbrným povrchem klika - klika, zámek vložkový.</v>
      </c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">
      <c r="A344" s="214">
        <v>196</v>
      </c>
      <c r="B344" s="221" t="s">
        <v>644</v>
      </c>
      <c r="C344" s="266" t="s">
        <v>645</v>
      </c>
      <c r="D344" s="223" t="s">
        <v>204</v>
      </c>
      <c r="E344" s="229">
        <v>7</v>
      </c>
      <c r="F344" s="233">
        <f>H344+J344</f>
        <v>0</v>
      </c>
      <c r="G344" s="233">
        <f>ROUND(E344*F344,2)</f>
        <v>0</v>
      </c>
      <c r="H344" s="234"/>
      <c r="I344" s="233">
        <f>ROUND(E344*H344,2)</f>
        <v>0</v>
      </c>
      <c r="J344" s="234"/>
      <c r="K344" s="233">
        <f>ROUND(E344*J344,2)</f>
        <v>0</v>
      </c>
      <c r="L344" s="233">
        <v>12</v>
      </c>
      <c r="M344" s="233">
        <f>G344*(1+L344/100)</f>
        <v>0</v>
      </c>
      <c r="N344" s="223">
        <v>0</v>
      </c>
      <c r="O344" s="223">
        <f>ROUND(E344*N344,5)</f>
        <v>0</v>
      </c>
      <c r="P344" s="223">
        <v>0</v>
      </c>
      <c r="Q344" s="223">
        <f>ROUND(E344*P344,5)</f>
        <v>0</v>
      </c>
      <c r="R344" s="223"/>
      <c r="S344" s="223"/>
      <c r="T344" s="224">
        <v>0</v>
      </c>
      <c r="U344" s="223">
        <f>ROUND(E344*T344,2)</f>
        <v>0</v>
      </c>
      <c r="V344" s="213"/>
      <c r="W344" s="213"/>
      <c r="X344" s="213"/>
      <c r="Y344" s="213"/>
      <c r="Z344" s="213"/>
      <c r="AA344" s="213"/>
      <c r="AB344" s="213"/>
      <c r="AC344" s="213"/>
      <c r="AD344" s="213"/>
      <c r="AE344" s="213" t="s">
        <v>146</v>
      </c>
      <c r="AF344" s="213"/>
      <c r="AG344" s="213"/>
      <c r="AH344" s="213"/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ht="22.5" outlineLevel="1" x14ac:dyDescent="0.2">
      <c r="A345" s="214"/>
      <c r="B345" s="221"/>
      <c r="C345" s="267" t="s">
        <v>646</v>
      </c>
      <c r="D345" s="225"/>
      <c r="E345" s="230"/>
      <c r="F345" s="235"/>
      <c r="G345" s="236"/>
      <c r="H345" s="233"/>
      <c r="I345" s="233"/>
      <c r="J345" s="233"/>
      <c r="K345" s="233"/>
      <c r="L345" s="233"/>
      <c r="M345" s="233"/>
      <c r="N345" s="223"/>
      <c r="O345" s="223"/>
      <c r="P345" s="223"/>
      <c r="Q345" s="223"/>
      <c r="R345" s="223"/>
      <c r="S345" s="223"/>
      <c r="T345" s="224"/>
      <c r="U345" s="223"/>
      <c r="V345" s="213"/>
      <c r="W345" s="213"/>
      <c r="X345" s="213"/>
      <c r="Y345" s="213"/>
      <c r="Z345" s="213"/>
      <c r="AA345" s="213"/>
      <c r="AB345" s="213"/>
      <c r="AC345" s="213"/>
      <c r="AD345" s="213"/>
      <c r="AE345" s="213" t="s">
        <v>148</v>
      </c>
      <c r="AF345" s="213"/>
      <c r="AG345" s="213"/>
      <c r="AH345" s="213"/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6" t="str">
        <f>C345</f>
        <v>Dveřní křídlo dřevěné, jednokřídlové, otevíravé, plné, povrch CPL laminát, odstín dub, kování se stříbrným povrchem klika - klika, zámek vložkový.</v>
      </c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">
      <c r="A346" s="214">
        <v>197</v>
      </c>
      <c r="B346" s="221" t="s">
        <v>647</v>
      </c>
      <c r="C346" s="266" t="s">
        <v>648</v>
      </c>
      <c r="D346" s="223" t="s">
        <v>204</v>
      </c>
      <c r="E346" s="229">
        <v>1</v>
      </c>
      <c r="F346" s="233">
        <f>H346+J346</f>
        <v>0</v>
      </c>
      <c r="G346" s="233">
        <f>ROUND(E346*F346,2)</f>
        <v>0</v>
      </c>
      <c r="H346" s="234"/>
      <c r="I346" s="233">
        <f>ROUND(E346*H346,2)</f>
        <v>0</v>
      </c>
      <c r="J346" s="234"/>
      <c r="K346" s="233">
        <f>ROUND(E346*J346,2)</f>
        <v>0</v>
      </c>
      <c r="L346" s="233">
        <v>12</v>
      </c>
      <c r="M346" s="233">
        <f>G346*(1+L346/100)</f>
        <v>0</v>
      </c>
      <c r="N346" s="223">
        <v>0</v>
      </c>
      <c r="O346" s="223">
        <f>ROUND(E346*N346,5)</f>
        <v>0</v>
      </c>
      <c r="P346" s="223">
        <v>0</v>
      </c>
      <c r="Q346" s="223">
        <f>ROUND(E346*P346,5)</f>
        <v>0</v>
      </c>
      <c r="R346" s="223"/>
      <c r="S346" s="223"/>
      <c r="T346" s="224">
        <v>0</v>
      </c>
      <c r="U346" s="223">
        <f>ROUND(E346*T346,2)</f>
        <v>0</v>
      </c>
      <c r="V346" s="213"/>
      <c r="W346" s="213"/>
      <c r="X346" s="213"/>
      <c r="Y346" s="213"/>
      <c r="Z346" s="213"/>
      <c r="AA346" s="213"/>
      <c r="AB346" s="213"/>
      <c r="AC346" s="213"/>
      <c r="AD346" s="213"/>
      <c r="AE346" s="213" t="s">
        <v>146</v>
      </c>
      <c r="AF346" s="213"/>
      <c r="AG346" s="213"/>
      <c r="AH346" s="213"/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ht="33.75" outlineLevel="1" x14ac:dyDescent="0.2">
      <c r="A347" s="214"/>
      <c r="B347" s="221"/>
      <c r="C347" s="267" t="s">
        <v>621</v>
      </c>
      <c r="D347" s="225"/>
      <c r="E347" s="230"/>
      <c r="F347" s="235"/>
      <c r="G347" s="236"/>
      <c r="H347" s="233"/>
      <c r="I347" s="233"/>
      <c r="J347" s="233"/>
      <c r="K347" s="233"/>
      <c r="L347" s="233"/>
      <c r="M347" s="233"/>
      <c r="N347" s="223"/>
      <c r="O347" s="223"/>
      <c r="P347" s="223"/>
      <c r="Q347" s="223"/>
      <c r="R347" s="223"/>
      <c r="S347" s="223"/>
      <c r="T347" s="224"/>
      <c r="U347" s="223"/>
      <c r="V347" s="213"/>
      <c r="W347" s="213"/>
      <c r="X347" s="213"/>
      <c r="Y347" s="213"/>
      <c r="Z347" s="213"/>
      <c r="AA347" s="213"/>
      <c r="AB347" s="213"/>
      <c r="AC347" s="213"/>
      <c r="AD347" s="213"/>
      <c r="AE347" s="213" t="s">
        <v>148</v>
      </c>
      <c r="AF347" s="213"/>
      <c r="AG347" s="213"/>
      <c r="AH347" s="213"/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6" t="str">
        <f>C347</f>
        <v>Plastová okno z plastových šestikomorových profilů, jednokřídlové, otevíravé a sklápěcí, odst. bílá, zasklení izolačními trojsklem tl. 4-16-4-16-4 do silikonového tmelu zasklívací lištou (Uw = 0,9), kování celoobvodové - odst. stříbrná, silikonové komorové těsnění.</v>
      </c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">
      <c r="A348" s="214">
        <v>198</v>
      </c>
      <c r="B348" s="221" t="s">
        <v>649</v>
      </c>
      <c r="C348" s="266" t="s">
        <v>650</v>
      </c>
      <c r="D348" s="223" t="s">
        <v>180</v>
      </c>
      <c r="E348" s="229">
        <v>12</v>
      </c>
      <c r="F348" s="233">
        <f>H348+J348</f>
        <v>0</v>
      </c>
      <c r="G348" s="233">
        <f>ROUND(E348*F348,2)</f>
        <v>0</v>
      </c>
      <c r="H348" s="234"/>
      <c r="I348" s="233">
        <f>ROUND(E348*H348,2)</f>
        <v>0</v>
      </c>
      <c r="J348" s="234"/>
      <c r="K348" s="233">
        <f>ROUND(E348*J348,2)</f>
        <v>0</v>
      </c>
      <c r="L348" s="233">
        <v>12</v>
      </c>
      <c r="M348" s="233">
        <f>G348*(1+L348/100)</f>
        <v>0</v>
      </c>
      <c r="N348" s="223">
        <v>2.0000000000000002E-5</v>
      </c>
      <c r="O348" s="223">
        <f>ROUND(E348*N348,5)</f>
        <v>2.4000000000000001E-4</v>
      </c>
      <c r="P348" s="223">
        <v>0</v>
      </c>
      <c r="Q348" s="223">
        <f>ROUND(E348*P348,5)</f>
        <v>0</v>
      </c>
      <c r="R348" s="223"/>
      <c r="S348" s="223"/>
      <c r="T348" s="224">
        <v>0.75700000000000001</v>
      </c>
      <c r="U348" s="223">
        <f>ROUND(E348*T348,2)</f>
        <v>9.08</v>
      </c>
      <c r="V348" s="213"/>
      <c r="W348" s="213"/>
      <c r="X348" s="213"/>
      <c r="Y348" s="213"/>
      <c r="Z348" s="213"/>
      <c r="AA348" s="213"/>
      <c r="AB348" s="213"/>
      <c r="AC348" s="213"/>
      <c r="AD348" s="213"/>
      <c r="AE348" s="213" t="s">
        <v>146</v>
      </c>
      <c r="AF348" s="213"/>
      <c r="AG348" s="213"/>
      <c r="AH348" s="213"/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14">
        <v>199</v>
      </c>
      <c r="B349" s="221" t="s">
        <v>651</v>
      </c>
      <c r="C349" s="266" t="s">
        <v>652</v>
      </c>
      <c r="D349" s="223" t="s">
        <v>180</v>
      </c>
      <c r="E349" s="229">
        <v>8</v>
      </c>
      <c r="F349" s="233">
        <f>H349+J349</f>
        <v>0</v>
      </c>
      <c r="G349" s="233">
        <f>ROUND(E349*F349,2)</f>
        <v>0</v>
      </c>
      <c r="H349" s="234"/>
      <c r="I349" s="233">
        <f>ROUND(E349*H349,2)</f>
        <v>0</v>
      </c>
      <c r="J349" s="234"/>
      <c r="K349" s="233">
        <f>ROUND(E349*J349,2)</f>
        <v>0</v>
      </c>
      <c r="L349" s="233">
        <v>12</v>
      </c>
      <c r="M349" s="233">
        <f>G349*(1+L349/100)</f>
        <v>0</v>
      </c>
      <c r="N349" s="223">
        <v>1.0000000000000001E-5</v>
      </c>
      <c r="O349" s="223">
        <f>ROUND(E349*N349,5)</f>
        <v>8.0000000000000007E-5</v>
      </c>
      <c r="P349" s="223">
        <v>0</v>
      </c>
      <c r="Q349" s="223">
        <f>ROUND(E349*P349,5)</f>
        <v>0</v>
      </c>
      <c r="R349" s="223"/>
      <c r="S349" s="223"/>
      <c r="T349" s="224">
        <v>0.20200000000000001</v>
      </c>
      <c r="U349" s="223">
        <f>ROUND(E349*T349,2)</f>
        <v>1.62</v>
      </c>
      <c r="V349" s="213"/>
      <c r="W349" s="213"/>
      <c r="X349" s="213"/>
      <c r="Y349" s="213"/>
      <c r="Z349" s="213"/>
      <c r="AA349" s="213"/>
      <c r="AB349" s="213"/>
      <c r="AC349" s="213"/>
      <c r="AD349" s="213"/>
      <c r="AE349" s="213" t="s">
        <v>146</v>
      </c>
      <c r="AF349" s="213"/>
      <c r="AG349" s="213"/>
      <c r="AH349" s="213"/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 x14ac:dyDescent="0.2">
      <c r="A350" s="214">
        <v>200</v>
      </c>
      <c r="B350" s="221" t="s">
        <v>653</v>
      </c>
      <c r="C350" s="266" t="s">
        <v>654</v>
      </c>
      <c r="D350" s="223" t="s">
        <v>180</v>
      </c>
      <c r="E350" s="229">
        <v>8.8000000000000007</v>
      </c>
      <c r="F350" s="233">
        <f>H350+J350</f>
        <v>0</v>
      </c>
      <c r="G350" s="233">
        <f>ROUND(E350*F350,2)</f>
        <v>0</v>
      </c>
      <c r="H350" s="234"/>
      <c r="I350" s="233">
        <f>ROUND(E350*H350,2)</f>
        <v>0</v>
      </c>
      <c r="J350" s="234"/>
      <c r="K350" s="233">
        <f>ROUND(E350*J350,2)</f>
        <v>0</v>
      </c>
      <c r="L350" s="233">
        <v>12</v>
      </c>
      <c r="M350" s="233">
        <f>G350*(1+L350/100)</f>
        <v>0</v>
      </c>
      <c r="N350" s="223">
        <v>1E-3</v>
      </c>
      <c r="O350" s="223">
        <f>ROUND(E350*N350,5)</f>
        <v>8.8000000000000005E-3</v>
      </c>
      <c r="P350" s="223">
        <v>0</v>
      </c>
      <c r="Q350" s="223">
        <f>ROUND(E350*P350,5)</f>
        <v>0</v>
      </c>
      <c r="R350" s="223"/>
      <c r="S350" s="223"/>
      <c r="T350" s="224">
        <v>0</v>
      </c>
      <c r="U350" s="223">
        <f>ROUND(E350*T350,2)</f>
        <v>0</v>
      </c>
      <c r="V350" s="213"/>
      <c r="W350" s="213"/>
      <c r="X350" s="213"/>
      <c r="Y350" s="213"/>
      <c r="Z350" s="213"/>
      <c r="AA350" s="213"/>
      <c r="AB350" s="213"/>
      <c r="AC350" s="213"/>
      <c r="AD350" s="213"/>
      <c r="AE350" s="213" t="s">
        <v>244</v>
      </c>
      <c r="AF350" s="213"/>
      <c r="AG350" s="213"/>
      <c r="AH350" s="213"/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">
      <c r="A351" s="214"/>
      <c r="B351" s="221"/>
      <c r="C351" s="268" t="s">
        <v>655</v>
      </c>
      <c r="D351" s="226"/>
      <c r="E351" s="231">
        <v>8.8000000000000007</v>
      </c>
      <c r="F351" s="233"/>
      <c r="G351" s="233"/>
      <c r="H351" s="233"/>
      <c r="I351" s="233"/>
      <c r="J351" s="233"/>
      <c r="K351" s="233"/>
      <c r="L351" s="233"/>
      <c r="M351" s="233"/>
      <c r="N351" s="223"/>
      <c r="O351" s="223"/>
      <c r="P351" s="223"/>
      <c r="Q351" s="223"/>
      <c r="R351" s="223"/>
      <c r="S351" s="223"/>
      <c r="T351" s="224"/>
      <c r="U351" s="223"/>
      <c r="V351" s="213"/>
      <c r="W351" s="213"/>
      <c r="X351" s="213"/>
      <c r="Y351" s="213"/>
      <c r="Z351" s="213"/>
      <c r="AA351" s="213"/>
      <c r="AB351" s="213"/>
      <c r="AC351" s="213"/>
      <c r="AD351" s="213"/>
      <c r="AE351" s="213" t="s">
        <v>150</v>
      </c>
      <c r="AF351" s="213">
        <v>0</v>
      </c>
      <c r="AG351" s="213"/>
      <c r="AH351" s="213"/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">
      <c r="A352" s="214">
        <v>201</v>
      </c>
      <c r="B352" s="221" t="s">
        <v>656</v>
      </c>
      <c r="C352" s="266" t="s">
        <v>657</v>
      </c>
      <c r="D352" s="223" t="s">
        <v>204</v>
      </c>
      <c r="E352" s="229">
        <v>3</v>
      </c>
      <c r="F352" s="233">
        <f>H352+J352</f>
        <v>0</v>
      </c>
      <c r="G352" s="233">
        <f>ROUND(E352*F352,2)</f>
        <v>0</v>
      </c>
      <c r="H352" s="234"/>
      <c r="I352" s="233">
        <f>ROUND(E352*H352,2)</f>
        <v>0</v>
      </c>
      <c r="J352" s="234"/>
      <c r="K352" s="233">
        <f>ROUND(E352*J352,2)</f>
        <v>0</v>
      </c>
      <c r="L352" s="233">
        <v>12</v>
      </c>
      <c r="M352" s="233">
        <f>G352*(1+L352/100)</f>
        <v>0</v>
      </c>
      <c r="N352" s="223">
        <v>0.184</v>
      </c>
      <c r="O352" s="223">
        <f>ROUND(E352*N352,5)</f>
        <v>0.55200000000000005</v>
      </c>
      <c r="P352" s="223">
        <v>0</v>
      </c>
      <c r="Q352" s="223">
        <f>ROUND(E352*P352,5)</f>
        <v>0</v>
      </c>
      <c r="R352" s="223"/>
      <c r="S352" s="223"/>
      <c r="T352" s="224">
        <v>11.17347</v>
      </c>
      <c r="U352" s="223">
        <f>ROUND(E352*T352,2)</f>
        <v>33.520000000000003</v>
      </c>
      <c r="V352" s="213"/>
      <c r="W352" s="213"/>
      <c r="X352" s="213"/>
      <c r="Y352" s="213"/>
      <c r="Z352" s="213"/>
      <c r="AA352" s="213"/>
      <c r="AB352" s="213"/>
      <c r="AC352" s="213"/>
      <c r="AD352" s="213"/>
      <c r="AE352" s="213" t="s">
        <v>146</v>
      </c>
      <c r="AF352" s="213"/>
      <c r="AG352" s="213"/>
      <c r="AH352" s="213"/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ht="33.75" outlineLevel="1" x14ac:dyDescent="0.2">
      <c r="A353" s="214"/>
      <c r="B353" s="221"/>
      <c r="C353" s="267" t="s">
        <v>658</v>
      </c>
      <c r="D353" s="225"/>
      <c r="E353" s="230"/>
      <c r="F353" s="235"/>
      <c r="G353" s="236"/>
      <c r="H353" s="233"/>
      <c r="I353" s="233"/>
      <c r="J353" s="233"/>
      <c r="K353" s="233"/>
      <c r="L353" s="233"/>
      <c r="M353" s="233"/>
      <c r="N353" s="223"/>
      <c r="O353" s="223"/>
      <c r="P353" s="223"/>
      <c r="Q353" s="223"/>
      <c r="R353" s="223"/>
      <c r="S353" s="223"/>
      <c r="T353" s="224"/>
      <c r="U353" s="223"/>
      <c r="V353" s="213"/>
      <c r="W353" s="213"/>
      <c r="X353" s="213"/>
      <c r="Y353" s="213"/>
      <c r="Z353" s="213"/>
      <c r="AA353" s="213"/>
      <c r="AB353" s="213"/>
      <c r="AC353" s="213"/>
      <c r="AD353" s="213"/>
      <c r="AE353" s="213" t="s">
        <v>148</v>
      </c>
      <c r="AF353" s="213"/>
      <c r="AG353" s="213"/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6" t="str">
        <f>C353</f>
        <v>Kuchyňská linka -délka 2200 mm, dolní část hl. cca 600 mm, v. cca 860 mm, 1 x skříňka dřezová, ostatní dolní skříňky uzavřené s policemi, horní část hl. cca 290 mm, v. cca 720 mm, pracovní deska . postforming, korpusy kuchyně z lamina tl min. 18 mm ohraněny hranou ABS.</v>
      </c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14">
        <v>202</v>
      </c>
      <c r="B354" s="221" t="s">
        <v>659</v>
      </c>
      <c r="C354" s="266" t="s">
        <v>660</v>
      </c>
      <c r="D354" s="223" t="s">
        <v>204</v>
      </c>
      <c r="E354" s="229">
        <v>2</v>
      </c>
      <c r="F354" s="233">
        <f>H354+J354</f>
        <v>0</v>
      </c>
      <c r="G354" s="233">
        <f>ROUND(E354*F354,2)</f>
        <v>0</v>
      </c>
      <c r="H354" s="234"/>
      <c r="I354" s="233">
        <f>ROUND(E354*H354,2)</f>
        <v>0</v>
      </c>
      <c r="J354" s="234"/>
      <c r="K354" s="233">
        <f>ROUND(E354*J354,2)</f>
        <v>0</v>
      </c>
      <c r="L354" s="233">
        <v>12</v>
      </c>
      <c r="M354" s="233">
        <f>G354*(1+L354/100)</f>
        <v>0</v>
      </c>
      <c r="N354" s="223">
        <v>0.184</v>
      </c>
      <c r="O354" s="223">
        <f>ROUND(E354*N354,5)</f>
        <v>0.36799999999999999</v>
      </c>
      <c r="P354" s="223">
        <v>0</v>
      </c>
      <c r="Q354" s="223">
        <f>ROUND(E354*P354,5)</f>
        <v>0</v>
      </c>
      <c r="R354" s="223"/>
      <c r="S354" s="223"/>
      <c r="T354" s="224">
        <v>11.17347</v>
      </c>
      <c r="U354" s="223">
        <f>ROUND(E354*T354,2)</f>
        <v>22.35</v>
      </c>
      <c r="V354" s="213"/>
      <c r="W354" s="213"/>
      <c r="X354" s="213"/>
      <c r="Y354" s="213"/>
      <c r="Z354" s="213"/>
      <c r="AA354" s="213"/>
      <c r="AB354" s="213"/>
      <c r="AC354" s="213"/>
      <c r="AD354" s="213"/>
      <c r="AE354" s="213" t="s">
        <v>146</v>
      </c>
      <c r="AF354" s="213"/>
      <c r="AG354" s="213"/>
      <c r="AH354" s="213"/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ht="33.75" outlineLevel="1" x14ac:dyDescent="0.2">
      <c r="A355" s="214"/>
      <c r="B355" s="221"/>
      <c r="C355" s="267" t="s">
        <v>661</v>
      </c>
      <c r="D355" s="225"/>
      <c r="E355" s="230"/>
      <c r="F355" s="235"/>
      <c r="G355" s="236"/>
      <c r="H355" s="233"/>
      <c r="I355" s="233"/>
      <c r="J355" s="233"/>
      <c r="K355" s="233"/>
      <c r="L355" s="233"/>
      <c r="M355" s="233"/>
      <c r="N355" s="223"/>
      <c r="O355" s="223"/>
      <c r="P355" s="223"/>
      <c r="Q355" s="223"/>
      <c r="R355" s="223"/>
      <c r="S355" s="223"/>
      <c r="T355" s="224"/>
      <c r="U355" s="223"/>
      <c r="V355" s="213"/>
      <c r="W355" s="213"/>
      <c r="X355" s="213"/>
      <c r="Y355" s="213"/>
      <c r="Z355" s="213"/>
      <c r="AA355" s="213"/>
      <c r="AB355" s="213"/>
      <c r="AC355" s="213"/>
      <c r="AD355" s="213"/>
      <c r="AE355" s="213" t="s">
        <v>148</v>
      </c>
      <c r="AF355" s="213"/>
      <c r="AG355" s="213"/>
      <c r="AH355" s="213"/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6" t="str">
        <f>C355</f>
        <v>Kuchyňská linka -délka 3600 mm, dolní část hl. cca 600 mm, v. cca 860 mm, 1 x skříňka dřdzová, ostatní dolní skříňky uzavřené s policemi, horní část hl. cca 290 mm, v. cca 720 mm, pracovní deska . postforming, korpusy kuchyně z lamina tl min. 18 mm ohraněny hranou ABS.</v>
      </c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14">
        <v>203</v>
      </c>
      <c r="B356" s="221" t="s">
        <v>662</v>
      </c>
      <c r="C356" s="266" t="s">
        <v>663</v>
      </c>
      <c r="D356" s="223" t="s">
        <v>204</v>
      </c>
      <c r="E356" s="229">
        <v>1</v>
      </c>
      <c r="F356" s="233">
        <f>H356+J356</f>
        <v>0</v>
      </c>
      <c r="G356" s="233">
        <f>ROUND(E356*F356,2)</f>
        <v>0</v>
      </c>
      <c r="H356" s="234"/>
      <c r="I356" s="233">
        <f>ROUND(E356*H356,2)</f>
        <v>0</v>
      </c>
      <c r="J356" s="234"/>
      <c r="K356" s="233">
        <f>ROUND(E356*J356,2)</f>
        <v>0</v>
      </c>
      <c r="L356" s="233">
        <v>12</v>
      </c>
      <c r="M356" s="233">
        <f>G356*(1+L356/100)</f>
        <v>0</v>
      </c>
      <c r="N356" s="223">
        <v>0.184</v>
      </c>
      <c r="O356" s="223">
        <f>ROUND(E356*N356,5)</f>
        <v>0.184</v>
      </c>
      <c r="P356" s="223">
        <v>0</v>
      </c>
      <c r="Q356" s="223">
        <f>ROUND(E356*P356,5)</f>
        <v>0</v>
      </c>
      <c r="R356" s="223"/>
      <c r="S356" s="223"/>
      <c r="T356" s="224">
        <v>11.17347</v>
      </c>
      <c r="U356" s="223">
        <f>ROUND(E356*T356,2)</f>
        <v>11.17</v>
      </c>
      <c r="V356" s="213"/>
      <c r="W356" s="213"/>
      <c r="X356" s="213"/>
      <c r="Y356" s="213"/>
      <c r="Z356" s="213"/>
      <c r="AA356" s="213"/>
      <c r="AB356" s="213"/>
      <c r="AC356" s="213"/>
      <c r="AD356" s="213"/>
      <c r="AE356" s="213" t="s">
        <v>146</v>
      </c>
      <c r="AF356" s="213"/>
      <c r="AG356" s="213"/>
      <c r="AH356" s="213"/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ht="33.75" outlineLevel="1" x14ac:dyDescent="0.2">
      <c r="A357" s="214"/>
      <c r="B357" s="221"/>
      <c r="C357" s="267" t="s">
        <v>664</v>
      </c>
      <c r="D357" s="225"/>
      <c r="E357" s="230"/>
      <c r="F357" s="235"/>
      <c r="G357" s="236"/>
      <c r="H357" s="233"/>
      <c r="I357" s="233"/>
      <c r="J357" s="233"/>
      <c r="K357" s="233"/>
      <c r="L357" s="233"/>
      <c r="M357" s="233"/>
      <c r="N357" s="223"/>
      <c r="O357" s="223"/>
      <c r="P357" s="223"/>
      <c r="Q357" s="223"/>
      <c r="R357" s="223"/>
      <c r="S357" s="223"/>
      <c r="T357" s="224"/>
      <c r="U357" s="223"/>
      <c r="V357" s="213"/>
      <c r="W357" s="213"/>
      <c r="X357" s="213"/>
      <c r="Y357" s="213"/>
      <c r="Z357" s="213"/>
      <c r="AA357" s="213"/>
      <c r="AB357" s="213"/>
      <c r="AC357" s="213"/>
      <c r="AD357" s="213"/>
      <c r="AE357" s="213" t="s">
        <v>148</v>
      </c>
      <c r="AF357" s="213"/>
      <c r="AG357" s="213"/>
      <c r="AH357" s="213"/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6" t="str">
        <f>C357</f>
        <v>Kuchyňská linka rohová-délka 2800 mm, dolní část hl. cca 600 mm, v. cca 860 mm, 1 x skříňka dřezová, ostatní uzavřené s policemi, horní část hl. cca 290 mm, v. cca 720 mm, pracovní deska . postforming, korpusy kuchyně z lamina tl min. 18 mm ohraněny hranou ABS.</v>
      </c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">
      <c r="A358" s="214">
        <v>204</v>
      </c>
      <c r="B358" s="221" t="s">
        <v>665</v>
      </c>
      <c r="C358" s="266" t="s">
        <v>666</v>
      </c>
      <c r="D358" s="223" t="s">
        <v>0</v>
      </c>
      <c r="E358" s="229">
        <v>8475.4500000000007</v>
      </c>
      <c r="F358" s="233">
        <f>H358+J358</f>
        <v>0</v>
      </c>
      <c r="G358" s="233">
        <f>ROUND(E358*F358,2)</f>
        <v>0</v>
      </c>
      <c r="H358" s="234"/>
      <c r="I358" s="233">
        <f>ROUND(E358*H358,2)</f>
        <v>0</v>
      </c>
      <c r="J358" s="234"/>
      <c r="K358" s="233">
        <f>ROUND(E358*J358,2)</f>
        <v>0</v>
      </c>
      <c r="L358" s="233">
        <v>12</v>
      </c>
      <c r="M358" s="233">
        <f>G358*(1+L358/100)</f>
        <v>0</v>
      </c>
      <c r="N358" s="223">
        <v>0</v>
      </c>
      <c r="O358" s="223">
        <f>ROUND(E358*N358,5)</f>
        <v>0</v>
      </c>
      <c r="P358" s="223">
        <v>0</v>
      </c>
      <c r="Q358" s="223">
        <f>ROUND(E358*P358,5)</f>
        <v>0</v>
      </c>
      <c r="R358" s="223"/>
      <c r="S358" s="223"/>
      <c r="T358" s="224">
        <v>0</v>
      </c>
      <c r="U358" s="223">
        <f>ROUND(E358*T358,2)</f>
        <v>0</v>
      </c>
      <c r="V358" s="213"/>
      <c r="W358" s="213"/>
      <c r="X358" s="213"/>
      <c r="Y358" s="213"/>
      <c r="Z358" s="213"/>
      <c r="AA358" s="213"/>
      <c r="AB358" s="213"/>
      <c r="AC358" s="213"/>
      <c r="AD358" s="213"/>
      <c r="AE358" s="213" t="s">
        <v>146</v>
      </c>
      <c r="AF358" s="213"/>
      <c r="AG358" s="213"/>
      <c r="AH358" s="213"/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x14ac:dyDescent="0.2">
      <c r="A359" s="215" t="s">
        <v>141</v>
      </c>
      <c r="B359" s="222" t="s">
        <v>102</v>
      </c>
      <c r="C359" s="269" t="s">
        <v>103</v>
      </c>
      <c r="D359" s="227"/>
      <c r="E359" s="232"/>
      <c r="F359" s="237"/>
      <c r="G359" s="237">
        <f>SUMIF(AE360:AE365,"&lt;&gt;NOR",G360:G365)</f>
        <v>0</v>
      </c>
      <c r="H359" s="237"/>
      <c r="I359" s="237">
        <f>SUM(I360:I365)</f>
        <v>0</v>
      </c>
      <c r="J359" s="237"/>
      <c r="K359" s="237">
        <f>SUM(K360:K365)</f>
        <v>0</v>
      </c>
      <c r="L359" s="237"/>
      <c r="M359" s="237">
        <f>SUM(M360:M365)</f>
        <v>0</v>
      </c>
      <c r="N359" s="227"/>
      <c r="O359" s="227">
        <f>SUM(O360:O365)</f>
        <v>1.9300000000000001E-3</v>
      </c>
      <c r="P359" s="227"/>
      <c r="Q359" s="227">
        <f>SUM(Q360:Q365)</f>
        <v>0</v>
      </c>
      <c r="R359" s="227"/>
      <c r="S359" s="227"/>
      <c r="T359" s="228"/>
      <c r="U359" s="227">
        <f>SUM(U360:U365)</f>
        <v>14.47</v>
      </c>
      <c r="AE359" t="s">
        <v>142</v>
      </c>
    </row>
    <row r="360" spans="1:60" outlineLevel="1" x14ac:dyDescent="0.2">
      <c r="A360" s="214">
        <v>205</v>
      </c>
      <c r="B360" s="221" t="s">
        <v>667</v>
      </c>
      <c r="C360" s="266" t="s">
        <v>668</v>
      </c>
      <c r="D360" s="223" t="s">
        <v>204</v>
      </c>
      <c r="E360" s="229">
        <v>1</v>
      </c>
      <c r="F360" s="233">
        <f>H360+J360</f>
        <v>0</v>
      </c>
      <c r="G360" s="233">
        <f>ROUND(E360*F360,2)</f>
        <v>0</v>
      </c>
      <c r="H360" s="234"/>
      <c r="I360" s="233">
        <f>ROUND(E360*H360,2)</f>
        <v>0</v>
      </c>
      <c r="J360" s="234"/>
      <c r="K360" s="233">
        <f>ROUND(E360*J360,2)</f>
        <v>0</v>
      </c>
      <c r="L360" s="233">
        <v>12</v>
      </c>
      <c r="M360" s="233">
        <f>G360*(1+L360/100)</f>
        <v>0</v>
      </c>
      <c r="N360" s="223">
        <v>4.2999999999999999E-4</v>
      </c>
      <c r="O360" s="223">
        <f>ROUND(E360*N360,5)</f>
        <v>4.2999999999999999E-4</v>
      </c>
      <c r="P360" s="223">
        <v>0</v>
      </c>
      <c r="Q360" s="223">
        <f>ROUND(E360*P360,5)</f>
        <v>0</v>
      </c>
      <c r="R360" s="223"/>
      <c r="S360" s="223"/>
      <c r="T360" s="224">
        <v>3.82</v>
      </c>
      <c r="U360" s="223">
        <f>ROUND(E360*T360,2)</f>
        <v>3.82</v>
      </c>
      <c r="V360" s="213"/>
      <c r="W360" s="213"/>
      <c r="X360" s="213"/>
      <c r="Y360" s="213"/>
      <c r="Z360" s="213"/>
      <c r="AA360" s="213"/>
      <c r="AB360" s="213"/>
      <c r="AC360" s="213"/>
      <c r="AD360" s="213"/>
      <c r="AE360" s="213" t="s">
        <v>146</v>
      </c>
      <c r="AF360" s="213"/>
      <c r="AG360" s="213"/>
      <c r="AH360" s="213"/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">
      <c r="A361" s="214">
        <v>206</v>
      </c>
      <c r="B361" s="221" t="s">
        <v>669</v>
      </c>
      <c r="C361" s="266" t="s">
        <v>670</v>
      </c>
      <c r="D361" s="223" t="s">
        <v>671</v>
      </c>
      <c r="E361" s="229">
        <v>25</v>
      </c>
      <c r="F361" s="233">
        <f>H361+J361</f>
        <v>0</v>
      </c>
      <c r="G361" s="233">
        <f>ROUND(E361*F361,2)</f>
        <v>0</v>
      </c>
      <c r="H361" s="234"/>
      <c r="I361" s="233">
        <f>ROUND(E361*H361,2)</f>
        <v>0</v>
      </c>
      <c r="J361" s="234"/>
      <c r="K361" s="233">
        <f>ROUND(E361*J361,2)</f>
        <v>0</v>
      </c>
      <c r="L361" s="233">
        <v>12</v>
      </c>
      <c r="M361" s="233">
        <f>G361*(1+L361/100)</f>
        <v>0</v>
      </c>
      <c r="N361" s="223">
        <v>6.0000000000000002E-5</v>
      </c>
      <c r="O361" s="223">
        <f>ROUND(E361*N361,5)</f>
        <v>1.5E-3</v>
      </c>
      <c r="P361" s="223">
        <v>0</v>
      </c>
      <c r="Q361" s="223">
        <f>ROUND(E361*P361,5)</f>
        <v>0</v>
      </c>
      <c r="R361" s="223"/>
      <c r="S361" s="223"/>
      <c r="T361" s="224">
        <v>0.42599999999999999</v>
      </c>
      <c r="U361" s="223">
        <f>ROUND(E361*T361,2)</f>
        <v>10.65</v>
      </c>
      <c r="V361" s="213"/>
      <c r="W361" s="213"/>
      <c r="X361" s="213"/>
      <c r="Y361" s="213"/>
      <c r="Z361" s="213"/>
      <c r="AA361" s="213"/>
      <c r="AB361" s="213"/>
      <c r="AC361" s="213"/>
      <c r="AD361" s="213"/>
      <c r="AE361" s="213" t="s">
        <v>146</v>
      </c>
      <c r="AF361" s="213"/>
      <c r="AG361" s="213"/>
      <c r="AH361" s="213"/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">
      <c r="A362" s="214"/>
      <c r="B362" s="221"/>
      <c r="C362" s="267" t="s">
        <v>672</v>
      </c>
      <c r="D362" s="225"/>
      <c r="E362" s="230"/>
      <c r="F362" s="235"/>
      <c r="G362" s="236"/>
      <c r="H362" s="233"/>
      <c r="I362" s="233"/>
      <c r="J362" s="233"/>
      <c r="K362" s="233"/>
      <c r="L362" s="233"/>
      <c r="M362" s="233"/>
      <c r="N362" s="223"/>
      <c r="O362" s="223"/>
      <c r="P362" s="223"/>
      <c r="Q362" s="223"/>
      <c r="R362" s="223"/>
      <c r="S362" s="223"/>
      <c r="T362" s="224"/>
      <c r="U362" s="223"/>
      <c r="V362" s="213"/>
      <c r="W362" s="213"/>
      <c r="X362" s="213"/>
      <c r="Y362" s="213"/>
      <c r="Z362" s="213"/>
      <c r="AA362" s="213"/>
      <c r="AB362" s="213"/>
      <c r="AC362" s="213"/>
      <c r="AD362" s="213"/>
      <c r="AE362" s="213" t="s">
        <v>148</v>
      </c>
      <c r="AF362" s="213"/>
      <c r="AG362" s="213"/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6" t="str">
        <f>C362</f>
        <v>Nosná konstrukce dřevěného madla.</v>
      </c>
      <c r="BB362" s="213"/>
      <c r="BC362" s="213"/>
      <c r="BD362" s="213"/>
      <c r="BE362" s="213"/>
      <c r="BF362" s="213"/>
      <c r="BG362" s="213"/>
      <c r="BH362" s="213"/>
    </row>
    <row r="363" spans="1:60" ht="22.5" outlineLevel="1" x14ac:dyDescent="0.2">
      <c r="A363" s="214">
        <v>207</v>
      </c>
      <c r="B363" s="221" t="s">
        <v>673</v>
      </c>
      <c r="C363" s="266" t="s">
        <v>674</v>
      </c>
      <c r="D363" s="223" t="s">
        <v>204</v>
      </c>
      <c r="E363" s="229">
        <v>1</v>
      </c>
      <c r="F363" s="233">
        <f>H363+J363</f>
        <v>0</v>
      </c>
      <c r="G363" s="233">
        <f>ROUND(E363*F363,2)</f>
        <v>0</v>
      </c>
      <c r="H363" s="234"/>
      <c r="I363" s="233">
        <f>ROUND(E363*H363,2)</f>
        <v>0</v>
      </c>
      <c r="J363" s="234"/>
      <c r="K363" s="233">
        <f>ROUND(E363*J363,2)</f>
        <v>0</v>
      </c>
      <c r="L363" s="233">
        <v>12</v>
      </c>
      <c r="M363" s="233">
        <f>G363*(1+L363/100)</f>
        <v>0</v>
      </c>
      <c r="N363" s="223">
        <v>0</v>
      </c>
      <c r="O363" s="223">
        <f>ROUND(E363*N363,5)</f>
        <v>0</v>
      </c>
      <c r="P363" s="223">
        <v>0</v>
      </c>
      <c r="Q363" s="223">
        <f>ROUND(E363*P363,5)</f>
        <v>0</v>
      </c>
      <c r="R363" s="223"/>
      <c r="S363" s="223"/>
      <c r="T363" s="224">
        <v>0</v>
      </c>
      <c r="U363" s="223">
        <f>ROUND(E363*T363,2)</f>
        <v>0</v>
      </c>
      <c r="V363" s="213"/>
      <c r="W363" s="213"/>
      <c r="X363" s="213"/>
      <c r="Y363" s="213"/>
      <c r="Z363" s="213"/>
      <c r="AA363" s="213"/>
      <c r="AB363" s="213"/>
      <c r="AC363" s="213"/>
      <c r="AD363" s="213"/>
      <c r="AE363" s="213" t="s">
        <v>146</v>
      </c>
      <c r="AF363" s="213"/>
      <c r="AG363" s="213"/>
      <c r="AH363" s="213"/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ht="33.75" outlineLevel="1" x14ac:dyDescent="0.2">
      <c r="A364" s="214"/>
      <c r="B364" s="221"/>
      <c r="C364" s="267" t="s">
        <v>675</v>
      </c>
      <c r="D364" s="225"/>
      <c r="E364" s="230"/>
      <c r="F364" s="235"/>
      <c r="G364" s="236"/>
      <c r="H364" s="233"/>
      <c r="I364" s="233"/>
      <c r="J364" s="233"/>
      <c r="K364" s="233"/>
      <c r="L364" s="233"/>
      <c r="M364" s="233"/>
      <c r="N364" s="223"/>
      <c r="O364" s="223"/>
      <c r="P364" s="223"/>
      <c r="Q364" s="223"/>
      <c r="R364" s="223"/>
      <c r="S364" s="223"/>
      <c r="T364" s="224"/>
      <c r="U364" s="223"/>
      <c r="V364" s="213"/>
      <c r="W364" s="213"/>
      <c r="X364" s="213"/>
      <c r="Y364" s="213"/>
      <c r="Z364" s="213"/>
      <c r="AA364" s="213"/>
      <c r="AB364" s="213"/>
      <c r="AC364" s="213"/>
      <c r="AD364" s="213"/>
      <c r="AE364" s="213" t="s">
        <v>148</v>
      </c>
      <c r="AF364" s="213"/>
      <c r="AG364" s="213"/>
      <c r="AH364" s="213"/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6" t="str">
        <f>C364</f>
        <v>Dveřní křídlo ocelové zateplené (Ud = 1,2), jednokřídlové, otevíravé, plné, povrch pozink. plech, odstín šedá, kování se stříbrným povrchem, koule - klika, zámek vložkový, s požární odolností EI C2 30 DP1 se samozaviračem, včetně zárubně.</v>
      </c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">
      <c r="A365" s="214">
        <v>208</v>
      </c>
      <c r="B365" s="221" t="s">
        <v>676</v>
      </c>
      <c r="C365" s="266" t="s">
        <v>677</v>
      </c>
      <c r="D365" s="223" t="s">
        <v>0</v>
      </c>
      <c r="E365" s="229">
        <v>333.53</v>
      </c>
      <c r="F365" s="233">
        <f>H365+J365</f>
        <v>0</v>
      </c>
      <c r="G365" s="233">
        <f>ROUND(E365*F365,2)</f>
        <v>0</v>
      </c>
      <c r="H365" s="234"/>
      <c r="I365" s="233">
        <f>ROUND(E365*H365,2)</f>
        <v>0</v>
      </c>
      <c r="J365" s="234"/>
      <c r="K365" s="233">
        <f>ROUND(E365*J365,2)</f>
        <v>0</v>
      </c>
      <c r="L365" s="233">
        <v>12</v>
      </c>
      <c r="M365" s="233">
        <f>G365*(1+L365/100)</f>
        <v>0</v>
      </c>
      <c r="N365" s="223">
        <v>0</v>
      </c>
      <c r="O365" s="223">
        <f>ROUND(E365*N365,5)</f>
        <v>0</v>
      </c>
      <c r="P365" s="223">
        <v>0</v>
      </c>
      <c r="Q365" s="223">
        <f>ROUND(E365*P365,5)</f>
        <v>0</v>
      </c>
      <c r="R365" s="223"/>
      <c r="S365" s="223"/>
      <c r="T365" s="224">
        <v>0</v>
      </c>
      <c r="U365" s="223">
        <f>ROUND(E365*T365,2)</f>
        <v>0</v>
      </c>
      <c r="V365" s="213"/>
      <c r="W365" s="213"/>
      <c r="X365" s="213"/>
      <c r="Y365" s="213"/>
      <c r="Z365" s="213"/>
      <c r="AA365" s="213"/>
      <c r="AB365" s="213"/>
      <c r="AC365" s="213"/>
      <c r="AD365" s="213"/>
      <c r="AE365" s="213" t="s">
        <v>146</v>
      </c>
      <c r="AF365" s="213"/>
      <c r="AG365" s="213"/>
      <c r="AH365" s="213"/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x14ac:dyDescent="0.2">
      <c r="A366" s="215" t="s">
        <v>141</v>
      </c>
      <c r="B366" s="222" t="s">
        <v>104</v>
      </c>
      <c r="C366" s="269" t="s">
        <v>105</v>
      </c>
      <c r="D366" s="227"/>
      <c r="E366" s="232"/>
      <c r="F366" s="237"/>
      <c r="G366" s="237">
        <f>SUMIF(AE367:AE390,"&lt;&gt;NOR",G367:G390)</f>
        <v>0</v>
      </c>
      <c r="H366" s="237"/>
      <c r="I366" s="237">
        <f>SUM(I367:I390)</f>
        <v>0</v>
      </c>
      <c r="J366" s="237"/>
      <c r="K366" s="237">
        <f>SUM(K367:K390)</f>
        <v>0</v>
      </c>
      <c r="L366" s="237"/>
      <c r="M366" s="237">
        <f>SUM(M367:M390)</f>
        <v>0</v>
      </c>
      <c r="N366" s="227"/>
      <c r="O366" s="227">
        <f>SUM(O367:O390)</f>
        <v>0.57765</v>
      </c>
      <c r="P366" s="227"/>
      <c r="Q366" s="227">
        <f>SUM(Q367:Q390)</f>
        <v>0</v>
      </c>
      <c r="R366" s="227"/>
      <c r="S366" s="227"/>
      <c r="T366" s="228"/>
      <c r="U366" s="227">
        <f>SUM(U367:U390)</f>
        <v>135.24</v>
      </c>
      <c r="AE366" t="s">
        <v>142</v>
      </c>
    </row>
    <row r="367" spans="1:60" ht="22.5" outlineLevel="1" x14ac:dyDescent="0.2">
      <c r="A367" s="214">
        <v>209</v>
      </c>
      <c r="B367" s="221" t="s">
        <v>678</v>
      </c>
      <c r="C367" s="266" t="s">
        <v>679</v>
      </c>
      <c r="D367" s="223" t="s">
        <v>155</v>
      </c>
      <c r="E367" s="229">
        <v>65.45</v>
      </c>
      <c r="F367" s="233">
        <f>H367+J367</f>
        <v>0</v>
      </c>
      <c r="G367" s="233">
        <f>ROUND(E367*F367,2)</f>
        <v>0</v>
      </c>
      <c r="H367" s="234"/>
      <c r="I367" s="233">
        <f>ROUND(E367*H367,2)</f>
        <v>0</v>
      </c>
      <c r="J367" s="234"/>
      <c r="K367" s="233">
        <f>ROUND(E367*J367,2)</f>
        <v>0</v>
      </c>
      <c r="L367" s="233">
        <v>12</v>
      </c>
      <c r="M367" s="233">
        <f>G367*(1+L367/100)</f>
        <v>0</v>
      </c>
      <c r="N367" s="223">
        <v>0</v>
      </c>
      <c r="O367" s="223">
        <f>ROUND(E367*N367,5)</f>
        <v>0</v>
      </c>
      <c r="P367" s="223">
        <v>0</v>
      </c>
      <c r="Q367" s="223">
        <f>ROUND(E367*P367,5)</f>
        <v>0</v>
      </c>
      <c r="R367" s="223"/>
      <c r="S367" s="223"/>
      <c r="T367" s="224">
        <v>1.6E-2</v>
      </c>
      <c r="U367" s="223">
        <f>ROUND(E367*T367,2)</f>
        <v>1.05</v>
      </c>
      <c r="V367" s="213"/>
      <c r="W367" s="213"/>
      <c r="X367" s="213"/>
      <c r="Y367" s="213"/>
      <c r="Z367" s="213"/>
      <c r="AA367" s="213"/>
      <c r="AB367" s="213"/>
      <c r="AC367" s="213"/>
      <c r="AD367" s="213"/>
      <c r="AE367" s="213" t="s">
        <v>146</v>
      </c>
      <c r="AF367" s="213"/>
      <c r="AG367" s="213"/>
      <c r="AH367" s="213"/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14"/>
      <c r="B368" s="221"/>
      <c r="C368" s="268" t="s">
        <v>680</v>
      </c>
      <c r="D368" s="226"/>
      <c r="E368" s="231">
        <v>36.950000000000003</v>
      </c>
      <c r="F368" s="233"/>
      <c r="G368" s="233"/>
      <c r="H368" s="233"/>
      <c r="I368" s="233"/>
      <c r="J368" s="233"/>
      <c r="K368" s="233"/>
      <c r="L368" s="233"/>
      <c r="M368" s="233"/>
      <c r="N368" s="223"/>
      <c r="O368" s="223"/>
      <c r="P368" s="223"/>
      <c r="Q368" s="223"/>
      <c r="R368" s="223"/>
      <c r="S368" s="223"/>
      <c r="T368" s="224"/>
      <c r="U368" s="223"/>
      <c r="V368" s="213"/>
      <c r="W368" s="213"/>
      <c r="X368" s="213"/>
      <c r="Y368" s="213"/>
      <c r="Z368" s="213"/>
      <c r="AA368" s="213"/>
      <c r="AB368" s="213"/>
      <c r="AC368" s="213"/>
      <c r="AD368" s="213"/>
      <c r="AE368" s="213" t="s">
        <v>150</v>
      </c>
      <c r="AF368" s="213">
        <v>0</v>
      </c>
      <c r="AG368" s="213"/>
      <c r="AH368" s="213"/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">
      <c r="A369" s="214"/>
      <c r="B369" s="221"/>
      <c r="C369" s="268" t="s">
        <v>681</v>
      </c>
      <c r="D369" s="226"/>
      <c r="E369" s="231">
        <v>28.5</v>
      </c>
      <c r="F369" s="233"/>
      <c r="G369" s="233"/>
      <c r="H369" s="233"/>
      <c r="I369" s="233"/>
      <c r="J369" s="233"/>
      <c r="K369" s="233"/>
      <c r="L369" s="233"/>
      <c r="M369" s="233"/>
      <c r="N369" s="223"/>
      <c r="O369" s="223"/>
      <c r="P369" s="223"/>
      <c r="Q369" s="223"/>
      <c r="R369" s="223"/>
      <c r="S369" s="223"/>
      <c r="T369" s="224"/>
      <c r="U369" s="223"/>
      <c r="V369" s="213"/>
      <c r="W369" s="213"/>
      <c r="X369" s="213"/>
      <c r="Y369" s="213"/>
      <c r="Z369" s="213"/>
      <c r="AA369" s="213"/>
      <c r="AB369" s="213"/>
      <c r="AC369" s="213"/>
      <c r="AD369" s="213"/>
      <c r="AE369" s="213" t="s">
        <v>150</v>
      </c>
      <c r="AF369" s="213">
        <v>0</v>
      </c>
      <c r="AG369" s="213"/>
      <c r="AH369" s="213"/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14">
        <v>210</v>
      </c>
      <c r="B370" s="221" t="s">
        <v>682</v>
      </c>
      <c r="C370" s="266" t="s">
        <v>683</v>
      </c>
      <c r="D370" s="223" t="s">
        <v>155</v>
      </c>
      <c r="E370" s="229">
        <v>65.45</v>
      </c>
      <c r="F370" s="233">
        <f>H370+J370</f>
        <v>0</v>
      </c>
      <c r="G370" s="233">
        <f>ROUND(E370*F370,2)</f>
        <v>0</v>
      </c>
      <c r="H370" s="234"/>
      <c r="I370" s="233">
        <f>ROUND(E370*H370,2)</f>
        <v>0</v>
      </c>
      <c r="J370" s="234"/>
      <c r="K370" s="233">
        <f>ROUND(E370*J370,2)</f>
        <v>0</v>
      </c>
      <c r="L370" s="233">
        <v>12</v>
      </c>
      <c r="M370" s="233">
        <f>G370*(1+L370/100)</f>
        <v>0</v>
      </c>
      <c r="N370" s="223">
        <v>2.1000000000000001E-4</v>
      </c>
      <c r="O370" s="223">
        <f>ROUND(E370*N370,5)</f>
        <v>1.374E-2</v>
      </c>
      <c r="P370" s="223">
        <v>0</v>
      </c>
      <c r="Q370" s="223">
        <f>ROUND(E370*P370,5)</f>
        <v>0</v>
      </c>
      <c r="R370" s="223"/>
      <c r="S370" s="223"/>
      <c r="T370" s="224">
        <v>0.05</v>
      </c>
      <c r="U370" s="223">
        <f>ROUND(E370*T370,2)</f>
        <v>3.27</v>
      </c>
      <c r="V370" s="213"/>
      <c r="W370" s="213"/>
      <c r="X370" s="213"/>
      <c r="Y370" s="213"/>
      <c r="Z370" s="213"/>
      <c r="AA370" s="213"/>
      <c r="AB370" s="213"/>
      <c r="AC370" s="213"/>
      <c r="AD370" s="213"/>
      <c r="AE370" s="213" t="s">
        <v>146</v>
      </c>
      <c r="AF370" s="213"/>
      <c r="AG370" s="213"/>
      <c r="AH370" s="213"/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">
      <c r="A371" s="214"/>
      <c r="B371" s="221"/>
      <c r="C371" s="268" t="s">
        <v>680</v>
      </c>
      <c r="D371" s="226"/>
      <c r="E371" s="231">
        <v>36.950000000000003</v>
      </c>
      <c r="F371" s="233"/>
      <c r="G371" s="233"/>
      <c r="H371" s="233"/>
      <c r="I371" s="233"/>
      <c r="J371" s="233"/>
      <c r="K371" s="233"/>
      <c r="L371" s="233"/>
      <c r="M371" s="233"/>
      <c r="N371" s="223"/>
      <c r="O371" s="223"/>
      <c r="P371" s="223"/>
      <c r="Q371" s="223"/>
      <c r="R371" s="223"/>
      <c r="S371" s="223"/>
      <c r="T371" s="224"/>
      <c r="U371" s="223"/>
      <c r="V371" s="213"/>
      <c r="W371" s="213"/>
      <c r="X371" s="213"/>
      <c r="Y371" s="213"/>
      <c r="Z371" s="213"/>
      <c r="AA371" s="213"/>
      <c r="AB371" s="213"/>
      <c r="AC371" s="213"/>
      <c r="AD371" s="213"/>
      <c r="AE371" s="213" t="s">
        <v>150</v>
      </c>
      <c r="AF371" s="213">
        <v>0</v>
      </c>
      <c r="AG371" s="213"/>
      <c r="AH371" s="213"/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14"/>
      <c r="B372" s="221"/>
      <c r="C372" s="268" t="s">
        <v>681</v>
      </c>
      <c r="D372" s="226"/>
      <c r="E372" s="231">
        <v>28.5</v>
      </c>
      <c r="F372" s="233"/>
      <c r="G372" s="233"/>
      <c r="H372" s="233"/>
      <c r="I372" s="233"/>
      <c r="J372" s="233"/>
      <c r="K372" s="233"/>
      <c r="L372" s="233"/>
      <c r="M372" s="233"/>
      <c r="N372" s="223"/>
      <c r="O372" s="223"/>
      <c r="P372" s="223"/>
      <c r="Q372" s="223"/>
      <c r="R372" s="223"/>
      <c r="S372" s="223"/>
      <c r="T372" s="224"/>
      <c r="U372" s="223"/>
      <c r="V372" s="213"/>
      <c r="W372" s="213"/>
      <c r="X372" s="213"/>
      <c r="Y372" s="213"/>
      <c r="Z372" s="213"/>
      <c r="AA372" s="213"/>
      <c r="AB372" s="213"/>
      <c r="AC372" s="213"/>
      <c r="AD372" s="213"/>
      <c r="AE372" s="213" t="s">
        <v>150</v>
      </c>
      <c r="AF372" s="213">
        <v>0</v>
      </c>
      <c r="AG372" s="213"/>
      <c r="AH372" s="213"/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14">
        <v>211</v>
      </c>
      <c r="B373" s="221" t="s">
        <v>684</v>
      </c>
      <c r="C373" s="266" t="s">
        <v>685</v>
      </c>
      <c r="D373" s="223" t="s">
        <v>155</v>
      </c>
      <c r="E373" s="229">
        <v>25.32</v>
      </c>
      <c r="F373" s="233">
        <f>H373+J373</f>
        <v>0</v>
      </c>
      <c r="G373" s="233">
        <f>ROUND(E373*F373,2)</f>
        <v>0</v>
      </c>
      <c r="H373" s="234"/>
      <c r="I373" s="233">
        <f>ROUND(E373*H373,2)</f>
        <v>0</v>
      </c>
      <c r="J373" s="234"/>
      <c r="K373" s="233">
        <f>ROUND(E373*J373,2)</f>
        <v>0</v>
      </c>
      <c r="L373" s="233">
        <v>12</v>
      </c>
      <c r="M373" s="233">
        <f>G373*(1+L373/100)</f>
        <v>0</v>
      </c>
      <c r="N373" s="223">
        <v>3.6800000000000001E-3</v>
      </c>
      <c r="O373" s="223">
        <f>ROUND(E373*N373,5)</f>
        <v>9.3179999999999999E-2</v>
      </c>
      <c r="P373" s="223">
        <v>0</v>
      </c>
      <c r="Q373" s="223">
        <f>ROUND(E373*P373,5)</f>
        <v>0</v>
      </c>
      <c r="R373" s="223"/>
      <c r="S373" s="223"/>
      <c r="T373" s="224">
        <v>0.38500000000000001</v>
      </c>
      <c r="U373" s="223">
        <f>ROUND(E373*T373,2)</f>
        <v>9.75</v>
      </c>
      <c r="V373" s="213"/>
      <c r="W373" s="213"/>
      <c r="X373" s="213"/>
      <c r="Y373" s="213"/>
      <c r="Z373" s="213"/>
      <c r="AA373" s="213"/>
      <c r="AB373" s="213"/>
      <c r="AC373" s="213"/>
      <c r="AD373" s="213"/>
      <c r="AE373" s="213" t="s">
        <v>146</v>
      </c>
      <c r="AF373" s="213"/>
      <c r="AG373" s="213"/>
      <c r="AH373" s="213"/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">
      <c r="A374" s="214"/>
      <c r="B374" s="221"/>
      <c r="C374" s="268" t="s">
        <v>686</v>
      </c>
      <c r="D374" s="226"/>
      <c r="E374" s="231">
        <v>12.61</v>
      </c>
      <c r="F374" s="233"/>
      <c r="G374" s="233"/>
      <c r="H374" s="233"/>
      <c r="I374" s="233"/>
      <c r="J374" s="233"/>
      <c r="K374" s="233"/>
      <c r="L374" s="233"/>
      <c r="M374" s="233"/>
      <c r="N374" s="223"/>
      <c r="O374" s="223"/>
      <c r="P374" s="223"/>
      <c r="Q374" s="223"/>
      <c r="R374" s="223"/>
      <c r="S374" s="223"/>
      <c r="T374" s="224"/>
      <c r="U374" s="223"/>
      <c r="V374" s="213"/>
      <c r="W374" s="213"/>
      <c r="X374" s="213"/>
      <c r="Y374" s="213"/>
      <c r="Z374" s="213"/>
      <c r="AA374" s="213"/>
      <c r="AB374" s="213"/>
      <c r="AC374" s="213"/>
      <c r="AD374" s="213"/>
      <c r="AE374" s="213" t="s">
        <v>150</v>
      </c>
      <c r="AF374" s="213">
        <v>0</v>
      </c>
      <c r="AG374" s="213"/>
      <c r="AH374" s="213"/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14"/>
      <c r="B375" s="221"/>
      <c r="C375" s="268" t="s">
        <v>687</v>
      </c>
      <c r="D375" s="226"/>
      <c r="E375" s="231">
        <v>12.71</v>
      </c>
      <c r="F375" s="233"/>
      <c r="G375" s="233"/>
      <c r="H375" s="233"/>
      <c r="I375" s="233"/>
      <c r="J375" s="233"/>
      <c r="K375" s="233"/>
      <c r="L375" s="233"/>
      <c r="M375" s="233"/>
      <c r="N375" s="223"/>
      <c r="O375" s="223"/>
      <c r="P375" s="223"/>
      <c r="Q375" s="223"/>
      <c r="R375" s="223"/>
      <c r="S375" s="223"/>
      <c r="T375" s="224"/>
      <c r="U375" s="223"/>
      <c r="V375" s="213"/>
      <c r="W375" s="213"/>
      <c r="X375" s="213"/>
      <c r="Y375" s="213"/>
      <c r="Z375" s="213"/>
      <c r="AA375" s="213"/>
      <c r="AB375" s="213"/>
      <c r="AC375" s="213"/>
      <c r="AD375" s="213"/>
      <c r="AE375" s="213" t="s">
        <v>150</v>
      </c>
      <c r="AF375" s="213">
        <v>0</v>
      </c>
      <c r="AG375" s="213"/>
      <c r="AH375" s="213"/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14">
        <v>212</v>
      </c>
      <c r="B376" s="221" t="s">
        <v>688</v>
      </c>
      <c r="C376" s="266" t="s">
        <v>689</v>
      </c>
      <c r="D376" s="223" t="s">
        <v>180</v>
      </c>
      <c r="E376" s="229">
        <v>23.55</v>
      </c>
      <c r="F376" s="233">
        <f>H376+J376</f>
        <v>0</v>
      </c>
      <c r="G376" s="233">
        <f>ROUND(E376*F376,2)</f>
        <v>0</v>
      </c>
      <c r="H376" s="234"/>
      <c r="I376" s="233">
        <f>ROUND(E376*H376,2)</f>
        <v>0</v>
      </c>
      <c r="J376" s="234"/>
      <c r="K376" s="233">
        <f>ROUND(E376*J376,2)</f>
        <v>0</v>
      </c>
      <c r="L376" s="233">
        <v>12</v>
      </c>
      <c r="M376" s="233">
        <f>G376*(1+L376/100)</f>
        <v>0</v>
      </c>
      <c r="N376" s="223">
        <v>2.4399999999999999E-3</v>
      </c>
      <c r="O376" s="223">
        <f>ROUND(E376*N376,5)</f>
        <v>5.7459999999999997E-2</v>
      </c>
      <c r="P376" s="223">
        <v>0</v>
      </c>
      <c r="Q376" s="223">
        <f>ROUND(E376*P376,5)</f>
        <v>0</v>
      </c>
      <c r="R376" s="223"/>
      <c r="S376" s="223"/>
      <c r="T376" s="224">
        <v>0.45600000000000002</v>
      </c>
      <c r="U376" s="223">
        <f>ROUND(E376*T376,2)</f>
        <v>10.74</v>
      </c>
      <c r="V376" s="213"/>
      <c r="W376" s="213"/>
      <c r="X376" s="213"/>
      <c r="Y376" s="213"/>
      <c r="Z376" s="213"/>
      <c r="AA376" s="213"/>
      <c r="AB376" s="213"/>
      <c r="AC376" s="213"/>
      <c r="AD376" s="213"/>
      <c r="AE376" s="213" t="s">
        <v>146</v>
      </c>
      <c r="AF376" s="213"/>
      <c r="AG376" s="213"/>
      <c r="AH376" s="213"/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14">
        <v>213</v>
      </c>
      <c r="B377" s="221" t="s">
        <v>690</v>
      </c>
      <c r="C377" s="266" t="s">
        <v>691</v>
      </c>
      <c r="D377" s="223" t="s">
        <v>180</v>
      </c>
      <c r="E377" s="229">
        <v>27</v>
      </c>
      <c r="F377" s="233">
        <f>H377+J377</f>
        <v>0</v>
      </c>
      <c r="G377" s="233">
        <f>ROUND(E377*F377,2)</f>
        <v>0</v>
      </c>
      <c r="H377" s="234"/>
      <c r="I377" s="233">
        <f>ROUND(E377*H377,2)</f>
        <v>0</v>
      </c>
      <c r="J377" s="234"/>
      <c r="K377" s="233">
        <f>ROUND(E377*J377,2)</f>
        <v>0</v>
      </c>
      <c r="L377" s="233">
        <v>12</v>
      </c>
      <c r="M377" s="233">
        <f>G377*(1+L377/100)</f>
        <v>0</v>
      </c>
      <c r="N377" s="223">
        <v>2.0200000000000001E-3</v>
      </c>
      <c r="O377" s="223">
        <f>ROUND(E377*N377,5)</f>
        <v>5.4539999999999998E-2</v>
      </c>
      <c r="P377" s="223">
        <v>0</v>
      </c>
      <c r="Q377" s="223">
        <f>ROUND(E377*P377,5)</f>
        <v>0</v>
      </c>
      <c r="R377" s="223"/>
      <c r="S377" s="223"/>
      <c r="T377" s="224">
        <v>0.23</v>
      </c>
      <c r="U377" s="223">
        <f>ROUND(E377*T377,2)</f>
        <v>6.21</v>
      </c>
      <c r="V377" s="213"/>
      <c r="W377" s="213"/>
      <c r="X377" s="213"/>
      <c r="Y377" s="213"/>
      <c r="Z377" s="213"/>
      <c r="AA377" s="213"/>
      <c r="AB377" s="213"/>
      <c r="AC377" s="213"/>
      <c r="AD377" s="213"/>
      <c r="AE377" s="213" t="s">
        <v>146</v>
      </c>
      <c r="AF377" s="213"/>
      <c r="AG377" s="213"/>
      <c r="AH377" s="213"/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14">
        <v>214</v>
      </c>
      <c r="B378" s="221" t="s">
        <v>692</v>
      </c>
      <c r="C378" s="266" t="s">
        <v>693</v>
      </c>
      <c r="D378" s="223" t="s">
        <v>155</v>
      </c>
      <c r="E378" s="229">
        <v>65.45</v>
      </c>
      <c r="F378" s="233">
        <f>H378+J378</f>
        <v>0</v>
      </c>
      <c r="G378" s="233">
        <f>ROUND(E378*F378,2)</f>
        <v>0</v>
      </c>
      <c r="H378" s="234"/>
      <c r="I378" s="233">
        <f>ROUND(E378*H378,2)</f>
        <v>0</v>
      </c>
      <c r="J378" s="234"/>
      <c r="K378" s="233">
        <f>ROUND(E378*J378,2)</f>
        <v>0</v>
      </c>
      <c r="L378" s="233">
        <v>12</v>
      </c>
      <c r="M378" s="233">
        <f>G378*(1+L378/100)</f>
        <v>0</v>
      </c>
      <c r="N378" s="223">
        <v>5.0400000000000002E-3</v>
      </c>
      <c r="O378" s="223">
        <f>ROUND(E378*N378,5)</f>
        <v>0.32987</v>
      </c>
      <c r="P378" s="223">
        <v>0</v>
      </c>
      <c r="Q378" s="223">
        <f>ROUND(E378*P378,5)</f>
        <v>0</v>
      </c>
      <c r="R378" s="223"/>
      <c r="S378" s="223"/>
      <c r="T378" s="224">
        <v>0.97799999999999998</v>
      </c>
      <c r="U378" s="223">
        <f>ROUND(E378*T378,2)</f>
        <v>64.010000000000005</v>
      </c>
      <c r="V378" s="213"/>
      <c r="W378" s="213"/>
      <c r="X378" s="213"/>
      <c r="Y378" s="213"/>
      <c r="Z378" s="213"/>
      <c r="AA378" s="213"/>
      <c r="AB378" s="213"/>
      <c r="AC378" s="213"/>
      <c r="AD378" s="213"/>
      <c r="AE378" s="213" t="s">
        <v>146</v>
      </c>
      <c r="AF378" s="213"/>
      <c r="AG378" s="213"/>
      <c r="AH378" s="213"/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14"/>
      <c r="B379" s="221"/>
      <c r="C379" s="268" t="s">
        <v>680</v>
      </c>
      <c r="D379" s="226"/>
      <c r="E379" s="231">
        <v>36.950000000000003</v>
      </c>
      <c r="F379" s="233"/>
      <c r="G379" s="233"/>
      <c r="H379" s="233"/>
      <c r="I379" s="233"/>
      <c r="J379" s="233"/>
      <c r="K379" s="233"/>
      <c r="L379" s="233"/>
      <c r="M379" s="233"/>
      <c r="N379" s="223"/>
      <c r="O379" s="223"/>
      <c r="P379" s="223"/>
      <c r="Q379" s="223"/>
      <c r="R379" s="223"/>
      <c r="S379" s="223"/>
      <c r="T379" s="224"/>
      <c r="U379" s="223"/>
      <c r="V379" s="213"/>
      <c r="W379" s="213"/>
      <c r="X379" s="213"/>
      <c r="Y379" s="213"/>
      <c r="Z379" s="213"/>
      <c r="AA379" s="213"/>
      <c r="AB379" s="213"/>
      <c r="AC379" s="213"/>
      <c r="AD379" s="213"/>
      <c r="AE379" s="213" t="s">
        <v>150</v>
      </c>
      <c r="AF379" s="213">
        <v>0</v>
      </c>
      <c r="AG379" s="213"/>
      <c r="AH379" s="213"/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">
      <c r="A380" s="214"/>
      <c r="B380" s="221"/>
      <c r="C380" s="268" t="s">
        <v>681</v>
      </c>
      <c r="D380" s="226"/>
      <c r="E380" s="231">
        <v>28.5</v>
      </c>
      <c r="F380" s="233"/>
      <c r="G380" s="233"/>
      <c r="H380" s="233"/>
      <c r="I380" s="233"/>
      <c r="J380" s="233"/>
      <c r="K380" s="233"/>
      <c r="L380" s="233"/>
      <c r="M380" s="233"/>
      <c r="N380" s="223"/>
      <c r="O380" s="223"/>
      <c r="P380" s="223"/>
      <c r="Q380" s="223"/>
      <c r="R380" s="223"/>
      <c r="S380" s="223"/>
      <c r="T380" s="224"/>
      <c r="U380" s="223"/>
      <c r="V380" s="213"/>
      <c r="W380" s="213"/>
      <c r="X380" s="213"/>
      <c r="Y380" s="213"/>
      <c r="Z380" s="213"/>
      <c r="AA380" s="213"/>
      <c r="AB380" s="213"/>
      <c r="AC380" s="213"/>
      <c r="AD380" s="213"/>
      <c r="AE380" s="213" t="s">
        <v>150</v>
      </c>
      <c r="AF380" s="213">
        <v>0</v>
      </c>
      <c r="AG380" s="213"/>
      <c r="AH380" s="213"/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">
      <c r="A381" s="214">
        <v>215</v>
      </c>
      <c r="B381" s="221" t="s">
        <v>694</v>
      </c>
      <c r="C381" s="266" t="s">
        <v>695</v>
      </c>
      <c r="D381" s="223" t="s">
        <v>180</v>
      </c>
      <c r="E381" s="229">
        <v>67.2</v>
      </c>
      <c r="F381" s="233">
        <f>H381+J381</f>
        <v>0</v>
      </c>
      <c r="G381" s="233">
        <f>ROUND(E381*F381,2)</f>
        <v>0</v>
      </c>
      <c r="H381" s="234"/>
      <c r="I381" s="233">
        <f>ROUND(E381*H381,2)</f>
        <v>0</v>
      </c>
      <c r="J381" s="234"/>
      <c r="K381" s="233">
        <f>ROUND(E381*J381,2)</f>
        <v>0</v>
      </c>
      <c r="L381" s="233">
        <v>12</v>
      </c>
      <c r="M381" s="233">
        <f>G381*(1+L381/100)</f>
        <v>0</v>
      </c>
      <c r="N381" s="223">
        <v>3.2000000000000003E-4</v>
      </c>
      <c r="O381" s="223">
        <f>ROUND(E381*N381,5)</f>
        <v>2.1499999999999998E-2</v>
      </c>
      <c r="P381" s="223">
        <v>0</v>
      </c>
      <c r="Q381" s="223">
        <f>ROUND(E381*P381,5)</f>
        <v>0</v>
      </c>
      <c r="R381" s="223"/>
      <c r="S381" s="223"/>
      <c r="T381" s="224">
        <v>0.23599999999999999</v>
      </c>
      <c r="U381" s="223">
        <f>ROUND(E381*T381,2)</f>
        <v>15.86</v>
      </c>
      <c r="V381" s="213"/>
      <c r="W381" s="213"/>
      <c r="X381" s="213"/>
      <c r="Y381" s="213"/>
      <c r="Z381" s="213"/>
      <c r="AA381" s="213"/>
      <c r="AB381" s="213"/>
      <c r="AC381" s="213"/>
      <c r="AD381" s="213"/>
      <c r="AE381" s="213" t="s">
        <v>146</v>
      </c>
      <c r="AF381" s="213"/>
      <c r="AG381" s="213"/>
      <c r="AH381" s="213"/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">
      <c r="A382" s="214"/>
      <c r="B382" s="221"/>
      <c r="C382" s="268" t="s">
        <v>696</v>
      </c>
      <c r="D382" s="226"/>
      <c r="E382" s="231">
        <v>42</v>
      </c>
      <c r="F382" s="233"/>
      <c r="G382" s="233"/>
      <c r="H382" s="233"/>
      <c r="I382" s="233"/>
      <c r="J382" s="233"/>
      <c r="K382" s="233"/>
      <c r="L382" s="233"/>
      <c r="M382" s="233"/>
      <c r="N382" s="223"/>
      <c r="O382" s="223"/>
      <c r="P382" s="223"/>
      <c r="Q382" s="223"/>
      <c r="R382" s="223"/>
      <c r="S382" s="223"/>
      <c r="T382" s="224"/>
      <c r="U382" s="223"/>
      <c r="V382" s="213"/>
      <c r="W382" s="213"/>
      <c r="X382" s="213"/>
      <c r="Y382" s="213"/>
      <c r="Z382" s="213"/>
      <c r="AA382" s="213"/>
      <c r="AB382" s="213"/>
      <c r="AC382" s="213"/>
      <c r="AD382" s="213"/>
      <c r="AE382" s="213" t="s">
        <v>150</v>
      </c>
      <c r="AF382" s="213">
        <v>0</v>
      </c>
      <c r="AG382" s="213"/>
      <c r="AH382" s="213"/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14"/>
      <c r="B383" s="221"/>
      <c r="C383" s="268" t="s">
        <v>697</v>
      </c>
      <c r="D383" s="226"/>
      <c r="E383" s="231">
        <v>25.2</v>
      </c>
      <c r="F383" s="233"/>
      <c r="G383" s="233"/>
      <c r="H383" s="233"/>
      <c r="I383" s="233"/>
      <c r="J383" s="233"/>
      <c r="K383" s="233"/>
      <c r="L383" s="233"/>
      <c r="M383" s="233"/>
      <c r="N383" s="223"/>
      <c r="O383" s="223"/>
      <c r="P383" s="223"/>
      <c r="Q383" s="223"/>
      <c r="R383" s="223"/>
      <c r="S383" s="223"/>
      <c r="T383" s="224"/>
      <c r="U383" s="223"/>
      <c r="V383" s="213"/>
      <c r="W383" s="213"/>
      <c r="X383" s="213"/>
      <c r="Y383" s="213"/>
      <c r="Z383" s="213"/>
      <c r="AA383" s="213"/>
      <c r="AB383" s="213"/>
      <c r="AC383" s="213"/>
      <c r="AD383" s="213"/>
      <c r="AE383" s="213" t="s">
        <v>150</v>
      </c>
      <c r="AF383" s="213">
        <v>0</v>
      </c>
      <c r="AG383" s="213"/>
      <c r="AH383" s="213"/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14">
        <v>216</v>
      </c>
      <c r="B384" s="221" t="s">
        <v>698</v>
      </c>
      <c r="C384" s="266" t="s">
        <v>699</v>
      </c>
      <c r="D384" s="223" t="s">
        <v>180</v>
      </c>
      <c r="E384" s="229">
        <v>23</v>
      </c>
      <c r="F384" s="233">
        <f>H384+J384</f>
        <v>0</v>
      </c>
      <c r="G384" s="233">
        <f>ROUND(E384*F384,2)</f>
        <v>0</v>
      </c>
      <c r="H384" s="234"/>
      <c r="I384" s="233">
        <f>ROUND(E384*H384,2)</f>
        <v>0</v>
      </c>
      <c r="J384" s="234"/>
      <c r="K384" s="233">
        <f>ROUND(E384*J384,2)</f>
        <v>0</v>
      </c>
      <c r="L384" s="233">
        <v>12</v>
      </c>
      <c r="M384" s="233">
        <f>G384*(1+L384/100)</f>
        <v>0</v>
      </c>
      <c r="N384" s="223">
        <v>3.2000000000000003E-4</v>
      </c>
      <c r="O384" s="223">
        <f>ROUND(E384*N384,5)</f>
        <v>7.3600000000000002E-3</v>
      </c>
      <c r="P384" s="223">
        <v>0</v>
      </c>
      <c r="Q384" s="223">
        <f>ROUND(E384*P384,5)</f>
        <v>0</v>
      </c>
      <c r="R384" s="223"/>
      <c r="S384" s="223"/>
      <c r="T384" s="224">
        <v>0.377</v>
      </c>
      <c r="U384" s="223">
        <f>ROUND(E384*T384,2)</f>
        <v>8.67</v>
      </c>
      <c r="V384" s="213"/>
      <c r="W384" s="213"/>
      <c r="X384" s="213"/>
      <c r="Y384" s="213"/>
      <c r="Z384" s="213"/>
      <c r="AA384" s="213"/>
      <c r="AB384" s="213"/>
      <c r="AC384" s="213"/>
      <c r="AD384" s="213"/>
      <c r="AE384" s="213" t="s">
        <v>146</v>
      </c>
      <c r="AF384" s="213"/>
      <c r="AG384" s="213"/>
      <c r="AH384" s="213"/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1" x14ac:dyDescent="0.2">
      <c r="A385" s="214">
        <v>217</v>
      </c>
      <c r="B385" s="221" t="s">
        <v>700</v>
      </c>
      <c r="C385" s="266" t="s">
        <v>701</v>
      </c>
      <c r="D385" s="223" t="s">
        <v>155</v>
      </c>
      <c r="E385" s="229">
        <v>94.132499999999993</v>
      </c>
      <c r="F385" s="233">
        <f>H385+J385</f>
        <v>0</v>
      </c>
      <c r="G385" s="233">
        <f>ROUND(E385*F385,2)</f>
        <v>0</v>
      </c>
      <c r="H385" s="234"/>
      <c r="I385" s="233">
        <f>ROUND(E385*H385,2)</f>
        <v>0</v>
      </c>
      <c r="J385" s="234"/>
      <c r="K385" s="233">
        <f>ROUND(E385*J385,2)</f>
        <v>0</v>
      </c>
      <c r="L385" s="233">
        <v>12</v>
      </c>
      <c r="M385" s="233">
        <f>G385*(1+L385/100)</f>
        <v>0</v>
      </c>
      <c r="N385" s="223">
        <v>0</v>
      </c>
      <c r="O385" s="223">
        <f>ROUND(E385*N385,5)</f>
        <v>0</v>
      </c>
      <c r="P385" s="223">
        <v>0</v>
      </c>
      <c r="Q385" s="223">
        <f>ROUND(E385*P385,5)</f>
        <v>0</v>
      </c>
      <c r="R385" s="223"/>
      <c r="S385" s="223"/>
      <c r="T385" s="224">
        <v>0</v>
      </c>
      <c r="U385" s="223">
        <f>ROUND(E385*T385,2)</f>
        <v>0</v>
      </c>
      <c r="V385" s="213"/>
      <c r="W385" s="213"/>
      <c r="X385" s="213"/>
      <c r="Y385" s="213"/>
      <c r="Z385" s="213"/>
      <c r="AA385" s="213"/>
      <c r="AB385" s="213"/>
      <c r="AC385" s="213"/>
      <c r="AD385" s="213"/>
      <c r="AE385" s="213" t="s">
        <v>244</v>
      </c>
      <c r="AF385" s="213"/>
      <c r="AG385" s="213"/>
      <c r="AH385" s="213"/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">
      <c r="A386" s="214"/>
      <c r="B386" s="221"/>
      <c r="C386" s="268" t="s">
        <v>702</v>
      </c>
      <c r="D386" s="226"/>
      <c r="E386" s="231">
        <v>94.132499999999993</v>
      </c>
      <c r="F386" s="233"/>
      <c r="G386" s="233"/>
      <c r="H386" s="233"/>
      <c r="I386" s="233"/>
      <c r="J386" s="233"/>
      <c r="K386" s="233"/>
      <c r="L386" s="233"/>
      <c r="M386" s="233"/>
      <c r="N386" s="223"/>
      <c r="O386" s="223"/>
      <c r="P386" s="223"/>
      <c r="Q386" s="223"/>
      <c r="R386" s="223"/>
      <c r="S386" s="223"/>
      <c r="T386" s="224"/>
      <c r="U386" s="223"/>
      <c r="V386" s="213"/>
      <c r="W386" s="213"/>
      <c r="X386" s="213"/>
      <c r="Y386" s="213"/>
      <c r="Z386" s="213"/>
      <c r="AA386" s="213"/>
      <c r="AB386" s="213"/>
      <c r="AC386" s="213"/>
      <c r="AD386" s="213"/>
      <c r="AE386" s="213" t="s">
        <v>150</v>
      </c>
      <c r="AF386" s="213">
        <v>0</v>
      </c>
      <c r="AG386" s="213"/>
      <c r="AH386" s="213"/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14">
        <v>218</v>
      </c>
      <c r="B387" s="221" t="s">
        <v>703</v>
      </c>
      <c r="C387" s="266" t="s">
        <v>704</v>
      </c>
      <c r="D387" s="223" t="s">
        <v>155</v>
      </c>
      <c r="E387" s="229">
        <v>59.7</v>
      </c>
      <c r="F387" s="233">
        <f>H387+J387</f>
        <v>0</v>
      </c>
      <c r="G387" s="233">
        <f>ROUND(E387*F387,2)</f>
        <v>0</v>
      </c>
      <c r="H387" s="234"/>
      <c r="I387" s="233">
        <f>ROUND(E387*H387,2)</f>
        <v>0</v>
      </c>
      <c r="J387" s="234"/>
      <c r="K387" s="233">
        <f>ROUND(E387*J387,2)</f>
        <v>0</v>
      </c>
      <c r="L387" s="233">
        <v>12</v>
      </c>
      <c r="M387" s="233">
        <f>G387*(1+L387/100)</f>
        <v>0</v>
      </c>
      <c r="N387" s="223">
        <v>0</v>
      </c>
      <c r="O387" s="223">
        <f>ROUND(E387*N387,5)</f>
        <v>0</v>
      </c>
      <c r="P387" s="223">
        <v>0</v>
      </c>
      <c r="Q387" s="223">
        <f>ROUND(E387*P387,5)</f>
        <v>0</v>
      </c>
      <c r="R387" s="223"/>
      <c r="S387" s="223"/>
      <c r="T387" s="224">
        <v>0.03</v>
      </c>
      <c r="U387" s="223">
        <f>ROUND(E387*T387,2)</f>
        <v>1.79</v>
      </c>
      <c r="V387" s="213"/>
      <c r="W387" s="213"/>
      <c r="X387" s="213"/>
      <c r="Y387" s="213"/>
      <c r="Z387" s="213"/>
      <c r="AA387" s="213"/>
      <c r="AB387" s="213"/>
      <c r="AC387" s="213"/>
      <c r="AD387" s="213"/>
      <c r="AE387" s="213" t="s">
        <v>146</v>
      </c>
      <c r="AF387" s="213"/>
      <c r="AG387" s="213"/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">
      <c r="A388" s="214">
        <v>219</v>
      </c>
      <c r="B388" s="221" t="s">
        <v>705</v>
      </c>
      <c r="C388" s="266" t="s">
        <v>706</v>
      </c>
      <c r="D388" s="223" t="s">
        <v>180</v>
      </c>
      <c r="E388" s="229">
        <v>90.2</v>
      </c>
      <c r="F388" s="233">
        <f>H388+J388</f>
        <v>0</v>
      </c>
      <c r="G388" s="233">
        <f>ROUND(E388*F388,2)</f>
        <v>0</v>
      </c>
      <c r="H388" s="234"/>
      <c r="I388" s="233">
        <f>ROUND(E388*H388,2)</f>
        <v>0</v>
      </c>
      <c r="J388" s="234"/>
      <c r="K388" s="233">
        <f>ROUND(E388*J388,2)</f>
        <v>0</v>
      </c>
      <c r="L388" s="233">
        <v>12</v>
      </c>
      <c r="M388" s="233">
        <f>G388*(1+L388/100)</f>
        <v>0</v>
      </c>
      <c r="N388" s="223">
        <v>0</v>
      </c>
      <c r="O388" s="223">
        <f>ROUND(E388*N388,5)</f>
        <v>0</v>
      </c>
      <c r="P388" s="223">
        <v>0</v>
      </c>
      <c r="Q388" s="223">
        <f>ROUND(E388*P388,5)</f>
        <v>0</v>
      </c>
      <c r="R388" s="223"/>
      <c r="S388" s="223"/>
      <c r="T388" s="224">
        <v>0.154</v>
      </c>
      <c r="U388" s="223">
        <f>ROUND(E388*T388,2)</f>
        <v>13.89</v>
      </c>
      <c r="V388" s="213"/>
      <c r="W388" s="213"/>
      <c r="X388" s="213"/>
      <c r="Y388" s="213"/>
      <c r="Z388" s="213"/>
      <c r="AA388" s="213"/>
      <c r="AB388" s="213"/>
      <c r="AC388" s="213"/>
      <c r="AD388" s="213"/>
      <c r="AE388" s="213" t="s">
        <v>146</v>
      </c>
      <c r="AF388" s="213"/>
      <c r="AG388" s="213"/>
      <c r="AH388" s="213"/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">
      <c r="A389" s="214"/>
      <c r="B389" s="221"/>
      <c r="C389" s="268" t="s">
        <v>707</v>
      </c>
      <c r="D389" s="226"/>
      <c r="E389" s="231">
        <v>90.2</v>
      </c>
      <c r="F389" s="233"/>
      <c r="G389" s="233"/>
      <c r="H389" s="233"/>
      <c r="I389" s="233"/>
      <c r="J389" s="233"/>
      <c r="K389" s="233"/>
      <c r="L389" s="233"/>
      <c r="M389" s="233"/>
      <c r="N389" s="223"/>
      <c r="O389" s="223"/>
      <c r="P389" s="223"/>
      <c r="Q389" s="223"/>
      <c r="R389" s="223"/>
      <c r="S389" s="223"/>
      <c r="T389" s="224"/>
      <c r="U389" s="223"/>
      <c r="V389" s="213"/>
      <c r="W389" s="213"/>
      <c r="X389" s="213"/>
      <c r="Y389" s="213"/>
      <c r="Z389" s="213"/>
      <c r="AA389" s="213"/>
      <c r="AB389" s="213"/>
      <c r="AC389" s="213"/>
      <c r="AD389" s="213"/>
      <c r="AE389" s="213" t="s">
        <v>150</v>
      </c>
      <c r="AF389" s="213">
        <v>0</v>
      </c>
      <c r="AG389" s="213"/>
      <c r="AH389" s="213"/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1" x14ac:dyDescent="0.2">
      <c r="A390" s="214">
        <v>220</v>
      </c>
      <c r="B390" s="221" t="s">
        <v>708</v>
      </c>
      <c r="C390" s="266" t="s">
        <v>709</v>
      </c>
      <c r="D390" s="223" t="s">
        <v>0</v>
      </c>
      <c r="E390" s="229">
        <v>1928.97</v>
      </c>
      <c r="F390" s="233">
        <f>H390+J390</f>
        <v>0</v>
      </c>
      <c r="G390" s="233">
        <f>ROUND(E390*F390,2)</f>
        <v>0</v>
      </c>
      <c r="H390" s="234"/>
      <c r="I390" s="233">
        <f>ROUND(E390*H390,2)</f>
        <v>0</v>
      </c>
      <c r="J390" s="234"/>
      <c r="K390" s="233">
        <f>ROUND(E390*J390,2)</f>
        <v>0</v>
      </c>
      <c r="L390" s="233">
        <v>12</v>
      </c>
      <c r="M390" s="233">
        <f>G390*(1+L390/100)</f>
        <v>0</v>
      </c>
      <c r="N390" s="223">
        <v>0</v>
      </c>
      <c r="O390" s="223">
        <f>ROUND(E390*N390,5)</f>
        <v>0</v>
      </c>
      <c r="P390" s="223">
        <v>0</v>
      </c>
      <c r="Q390" s="223">
        <f>ROUND(E390*P390,5)</f>
        <v>0</v>
      </c>
      <c r="R390" s="223"/>
      <c r="S390" s="223"/>
      <c r="T390" s="224">
        <v>0</v>
      </c>
      <c r="U390" s="223">
        <f>ROUND(E390*T390,2)</f>
        <v>0</v>
      </c>
      <c r="V390" s="213"/>
      <c r="W390" s="213"/>
      <c r="X390" s="213"/>
      <c r="Y390" s="213"/>
      <c r="Z390" s="213"/>
      <c r="AA390" s="213"/>
      <c r="AB390" s="213"/>
      <c r="AC390" s="213"/>
      <c r="AD390" s="213"/>
      <c r="AE390" s="213" t="s">
        <v>146</v>
      </c>
      <c r="AF390" s="213"/>
      <c r="AG390" s="213"/>
      <c r="AH390" s="213"/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x14ac:dyDescent="0.2">
      <c r="A391" s="215" t="s">
        <v>141</v>
      </c>
      <c r="B391" s="222" t="s">
        <v>106</v>
      </c>
      <c r="C391" s="269" t="s">
        <v>107</v>
      </c>
      <c r="D391" s="227"/>
      <c r="E391" s="232"/>
      <c r="F391" s="237"/>
      <c r="G391" s="237">
        <f>SUMIF(AE392:AE410,"&lt;&gt;NOR",G392:G410)</f>
        <v>0</v>
      </c>
      <c r="H391" s="237"/>
      <c r="I391" s="237">
        <f>SUM(I392:I410)</f>
        <v>0</v>
      </c>
      <c r="J391" s="237"/>
      <c r="K391" s="237">
        <f>SUM(K392:K410)</f>
        <v>0</v>
      </c>
      <c r="L391" s="237"/>
      <c r="M391" s="237">
        <f>SUM(M392:M410)</f>
        <v>0</v>
      </c>
      <c r="N391" s="227"/>
      <c r="O391" s="227">
        <f>SUM(O392:O410)</f>
        <v>0.64999999999999991</v>
      </c>
      <c r="P391" s="227"/>
      <c r="Q391" s="227">
        <f>SUM(Q392:Q410)</f>
        <v>0.18884999999999999</v>
      </c>
      <c r="R391" s="227"/>
      <c r="S391" s="227"/>
      <c r="T391" s="228"/>
      <c r="U391" s="227">
        <f>SUM(U392:U410)</f>
        <v>146.79</v>
      </c>
      <c r="AE391" t="s">
        <v>142</v>
      </c>
    </row>
    <row r="392" spans="1:60" outlineLevel="1" x14ac:dyDescent="0.2">
      <c r="A392" s="214">
        <v>221</v>
      </c>
      <c r="B392" s="221" t="s">
        <v>710</v>
      </c>
      <c r="C392" s="266" t="s">
        <v>711</v>
      </c>
      <c r="D392" s="223" t="s">
        <v>155</v>
      </c>
      <c r="E392" s="229">
        <v>188.85</v>
      </c>
      <c r="F392" s="233">
        <f>H392+J392</f>
        <v>0</v>
      </c>
      <c r="G392" s="233">
        <f>ROUND(E392*F392,2)</f>
        <v>0</v>
      </c>
      <c r="H392" s="234"/>
      <c r="I392" s="233">
        <f>ROUND(E392*H392,2)</f>
        <v>0</v>
      </c>
      <c r="J392" s="234"/>
      <c r="K392" s="233">
        <f>ROUND(E392*J392,2)</f>
        <v>0</v>
      </c>
      <c r="L392" s="233">
        <v>12</v>
      </c>
      <c r="M392" s="233">
        <f>G392*(1+L392/100)</f>
        <v>0</v>
      </c>
      <c r="N392" s="223">
        <v>0</v>
      </c>
      <c r="O392" s="223">
        <f>ROUND(E392*N392,5)</f>
        <v>0</v>
      </c>
      <c r="P392" s="223">
        <v>1E-3</v>
      </c>
      <c r="Q392" s="223">
        <f>ROUND(E392*P392,5)</f>
        <v>0.18884999999999999</v>
      </c>
      <c r="R392" s="223"/>
      <c r="S392" s="223"/>
      <c r="T392" s="224">
        <v>0.105</v>
      </c>
      <c r="U392" s="223">
        <f>ROUND(E392*T392,2)</f>
        <v>19.829999999999998</v>
      </c>
      <c r="V392" s="213"/>
      <c r="W392" s="213"/>
      <c r="X392" s="213"/>
      <c r="Y392" s="213"/>
      <c r="Z392" s="213"/>
      <c r="AA392" s="213"/>
      <c r="AB392" s="213"/>
      <c r="AC392" s="213"/>
      <c r="AD392" s="213"/>
      <c r="AE392" s="213" t="s">
        <v>146</v>
      </c>
      <c r="AF392" s="213"/>
      <c r="AG392" s="213"/>
      <c r="AH392" s="213"/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">
      <c r="A393" s="214"/>
      <c r="B393" s="221"/>
      <c r="C393" s="268" t="s">
        <v>712</v>
      </c>
      <c r="D393" s="226"/>
      <c r="E393" s="231">
        <v>90.15</v>
      </c>
      <c r="F393" s="233"/>
      <c r="G393" s="233"/>
      <c r="H393" s="233"/>
      <c r="I393" s="233"/>
      <c r="J393" s="233"/>
      <c r="K393" s="233"/>
      <c r="L393" s="233"/>
      <c r="M393" s="233"/>
      <c r="N393" s="223"/>
      <c r="O393" s="223"/>
      <c r="P393" s="223"/>
      <c r="Q393" s="223"/>
      <c r="R393" s="223"/>
      <c r="S393" s="223"/>
      <c r="T393" s="224"/>
      <c r="U393" s="223"/>
      <c r="V393" s="213"/>
      <c r="W393" s="213"/>
      <c r="X393" s="213"/>
      <c r="Y393" s="213"/>
      <c r="Z393" s="213"/>
      <c r="AA393" s="213"/>
      <c r="AB393" s="213"/>
      <c r="AC393" s="213"/>
      <c r="AD393" s="213"/>
      <c r="AE393" s="213" t="s">
        <v>150</v>
      </c>
      <c r="AF393" s="213">
        <v>0</v>
      </c>
      <c r="AG393" s="213"/>
      <c r="AH393" s="213"/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">
      <c r="A394" s="214"/>
      <c r="B394" s="221"/>
      <c r="C394" s="268" t="s">
        <v>713</v>
      </c>
      <c r="D394" s="226"/>
      <c r="E394" s="231">
        <v>98.7</v>
      </c>
      <c r="F394" s="233"/>
      <c r="G394" s="233"/>
      <c r="H394" s="233"/>
      <c r="I394" s="233"/>
      <c r="J394" s="233"/>
      <c r="K394" s="233"/>
      <c r="L394" s="233"/>
      <c r="M394" s="233"/>
      <c r="N394" s="223"/>
      <c r="O394" s="223"/>
      <c r="P394" s="223"/>
      <c r="Q394" s="223"/>
      <c r="R394" s="223"/>
      <c r="S394" s="223"/>
      <c r="T394" s="224"/>
      <c r="U394" s="223"/>
      <c r="V394" s="213"/>
      <c r="W394" s="213"/>
      <c r="X394" s="213"/>
      <c r="Y394" s="213"/>
      <c r="Z394" s="213"/>
      <c r="AA394" s="213"/>
      <c r="AB394" s="213"/>
      <c r="AC394" s="213"/>
      <c r="AD394" s="213"/>
      <c r="AE394" s="213" t="s">
        <v>150</v>
      </c>
      <c r="AF394" s="213">
        <v>0</v>
      </c>
      <c r="AG394" s="213"/>
      <c r="AH394" s="213"/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ht="22.5" outlineLevel="1" x14ac:dyDescent="0.2">
      <c r="A395" s="214">
        <v>222</v>
      </c>
      <c r="B395" s="221" t="s">
        <v>714</v>
      </c>
      <c r="C395" s="266" t="s">
        <v>715</v>
      </c>
      <c r="D395" s="223" t="s">
        <v>155</v>
      </c>
      <c r="E395" s="229">
        <v>175.25</v>
      </c>
      <c r="F395" s="233">
        <f>H395+J395</f>
        <v>0</v>
      </c>
      <c r="G395" s="233">
        <f>ROUND(E395*F395,2)</f>
        <v>0</v>
      </c>
      <c r="H395" s="234"/>
      <c r="I395" s="233">
        <f>ROUND(E395*H395,2)</f>
        <v>0</v>
      </c>
      <c r="J395" s="234"/>
      <c r="K395" s="233">
        <f>ROUND(E395*J395,2)</f>
        <v>0</v>
      </c>
      <c r="L395" s="233">
        <v>12</v>
      </c>
      <c r="M395" s="233">
        <f>G395*(1+L395/100)</f>
        <v>0</v>
      </c>
      <c r="N395" s="223">
        <v>0</v>
      </c>
      <c r="O395" s="223">
        <f>ROUND(E395*N395,5)</f>
        <v>0</v>
      </c>
      <c r="P395" s="223">
        <v>0</v>
      </c>
      <c r="Q395" s="223">
        <f>ROUND(E395*P395,5)</f>
        <v>0</v>
      </c>
      <c r="R395" s="223"/>
      <c r="S395" s="223"/>
      <c r="T395" s="224">
        <v>1.6E-2</v>
      </c>
      <c r="U395" s="223">
        <f>ROUND(E395*T395,2)</f>
        <v>2.8</v>
      </c>
      <c r="V395" s="213"/>
      <c r="W395" s="213"/>
      <c r="X395" s="213"/>
      <c r="Y395" s="213"/>
      <c r="Z395" s="213"/>
      <c r="AA395" s="213"/>
      <c r="AB395" s="213"/>
      <c r="AC395" s="213"/>
      <c r="AD395" s="213"/>
      <c r="AE395" s="213" t="s">
        <v>146</v>
      </c>
      <c r="AF395" s="213"/>
      <c r="AG395" s="213"/>
      <c r="AH395" s="213"/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14"/>
      <c r="B396" s="221"/>
      <c r="C396" s="268" t="s">
        <v>716</v>
      </c>
      <c r="D396" s="226"/>
      <c r="E396" s="231">
        <v>77.55</v>
      </c>
      <c r="F396" s="233"/>
      <c r="G396" s="233"/>
      <c r="H396" s="233"/>
      <c r="I396" s="233"/>
      <c r="J396" s="233"/>
      <c r="K396" s="233"/>
      <c r="L396" s="233"/>
      <c r="M396" s="233"/>
      <c r="N396" s="223"/>
      <c r="O396" s="223"/>
      <c r="P396" s="223"/>
      <c r="Q396" s="223"/>
      <c r="R396" s="223"/>
      <c r="S396" s="223"/>
      <c r="T396" s="224"/>
      <c r="U396" s="223"/>
      <c r="V396" s="213"/>
      <c r="W396" s="213"/>
      <c r="X396" s="213"/>
      <c r="Y396" s="213"/>
      <c r="Z396" s="213"/>
      <c r="AA396" s="213"/>
      <c r="AB396" s="213"/>
      <c r="AC396" s="213"/>
      <c r="AD396" s="213"/>
      <c r="AE396" s="213" t="s">
        <v>150</v>
      </c>
      <c r="AF396" s="213">
        <v>0</v>
      </c>
      <c r="AG396" s="213"/>
      <c r="AH396" s="213"/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14"/>
      <c r="B397" s="221"/>
      <c r="C397" s="268" t="s">
        <v>717</v>
      </c>
      <c r="D397" s="226"/>
      <c r="E397" s="231">
        <v>97.7</v>
      </c>
      <c r="F397" s="233"/>
      <c r="G397" s="233"/>
      <c r="H397" s="233"/>
      <c r="I397" s="233"/>
      <c r="J397" s="233"/>
      <c r="K397" s="233"/>
      <c r="L397" s="233"/>
      <c r="M397" s="233"/>
      <c r="N397" s="223"/>
      <c r="O397" s="223"/>
      <c r="P397" s="223"/>
      <c r="Q397" s="223"/>
      <c r="R397" s="223"/>
      <c r="S397" s="223"/>
      <c r="T397" s="224"/>
      <c r="U397" s="223"/>
      <c r="V397" s="213"/>
      <c r="W397" s="213"/>
      <c r="X397" s="213"/>
      <c r="Y397" s="213"/>
      <c r="Z397" s="213"/>
      <c r="AA397" s="213"/>
      <c r="AB397" s="213"/>
      <c r="AC397" s="213"/>
      <c r="AD397" s="213"/>
      <c r="AE397" s="213" t="s">
        <v>150</v>
      </c>
      <c r="AF397" s="213">
        <v>0</v>
      </c>
      <c r="AG397" s="213"/>
      <c r="AH397" s="213"/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14">
        <v>223</v>
      </c>
      <c r="B398" s="221" t="s">
        <v>718</v>
      </c>
      <c r="C398" s="266" t="s">
        <v>719</v>
      </c>
      <c r="D398" s="223" t="s">
        <v>155</v>
      </c>
      <c r="E398" s="229">
        <v>175.25</v>
      </c>
      <c r="F398" s="233">
        <f>H398+J398</f>
        <v>0</v>
      </c>
      <c r="G398" s="233">
        <f>ROUND(E398*F398,2)</f>
        <v>0</v>
      </c>
      <c r="H398" s="234"/>
      <c r="I398" s="233">
        <f>ROUND(E398*H398,2)</f>
        <v>0</v>
      </c>
      <c r="J398" s="234"/>
      <c r="K398" s="233">
        <f>ROUND(E398*J398,2)</f>
        <v>0</v>
      </c>
      <c r="L398" s="233">
        <v>12</v>
      </c>
      <c r="M398" s="233">
        <f>G398*(1+L398/100)</f>
        <v>0</v>
      </c>
      <c r="N398" s="223">
        <v>0</v>
      </c>
      <c r="O398" s="223">
        <f>ROUND(E398*N398,5)</f>
        <v>0</v>
      </c>
      <c r="P398" s="223">
        <v>0</v>
      </c>
      <c r="Q398" s="223">
        <f>ROUND(E398*P398,5)</f>
        <v>0</v>
      </c>
      <c r="R398" s="223"/>
      <c r="S398" s="223"/>
      <c r="T398" s="224">
        <v>0.14699999999999999</v>
      </c>
      <c r="U398" s="223">
        <f>ROUND(E398*T398,2)</f>
        <v>25.76</v>
      </c>
      <c r="V398" s="213"/>
      <c r="W398" s="213"/>
      <c r="X398" s="213"/>
      <c r="Y398" s="213"/>
      <c r="Z398" s="213"/>
      <c r="AA398" s="213"/>
      <c r="AB398" s="213"/>
      <c r="AC398" s="213"/>
      <c r="AD398" s="213"/>
      <c r="AE398" s="213" t="s">
        <v>146</v>
      </c>
      <c r="AF398" s="213"/>
      <c r="AG398" s="213"/>
      <c r="AH398" s="213"/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14"/>
      <c r="B399" s="221"/>
      <c r="C399" s="268" t="s">
        <v>716</v>
      </c>
      <c r="D399" s="226"/>
      <c r="E399" s="231">
        <v>77.55</v>
      </c>
      <c r="F399" s="233"/>
      <c r="G399" s="233"/>
      <c r="H399" s="233"/>
      <c r="I399" s="233"/>
      <c r="J399" s="233"/>
      <c r="K399" s="233"/>
      <c r="L399" s="233"/>
      <c r="M399" s="233"/>
      <c r="N399" s="223"/>
      <c r="O399" s="223"/>
      <c r="P399" s="223"/>
      <c r="Q399" s="223"/>
      <c r="R399" s="223"/>
      <c r="S399" s="223"/>
      <c r="T399" s="224"/>
      <c r="U399" s="223"/>
      <c r="V399" s="213"/>
      <c r="W399" s="213"/>
      <c r="X399" s="213"/>
      <c r="Y399" s="213"/>
      <c r="Z399" s="213"/>
      <c r="AA399" s="213"/>
      <c r="AB399" s="213"/>
      <c r="AC399" s="213"/>
      <c r="AD399" s="213"/>
      <c r="AE399" s="213" t="s">
        <v>150</v>
      </c>
      <c r="AF399" s="213">
        <v>0</v>
      </c>
      <c r="AG399" s="213"/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14"/>
      <c r="B400" s="221"/>
      <c r="C400" s="268" t="s">
        <v>717</v>
      </c>
      <c r="D400" s="226"/>
      <c r="E400" s="231">
        <v>97.7</v>
      </c>
      <c r="F400" s="233"/>
      <c r="G400" s="233"/>
      <c r="H400" s="233"/>
      <c r="I400" s="233"/>
      <c r="J400" s="233"/>
      <c r="K400" s="233"/>
      <c r="L400" s="233"/>
      <c r="M400" s="233"/>
      <c r="N400" s="223"/>
      <c r="O400" s="223"/>
      <c r="P400" s="223"/>
      <c r="Q400" s="223"/>
      <c r="R400" s="223"/>
      <c r="S400" s="223"/>
      <c r="T400" s="224"/>
      <c r="U400" s="223"/>
      <c r="V400" s="213"/>
      <c r="W400" s="213"/>
      <c r="X400" s="213"/>
      <c r="Y400" s="213"/>
      <c r="Z400" s="213"/>
      <c r="AA400" s="213"/>
      <c r="AB400" s="213"/>
      <c r="AC400" s="213"/>
      <c r="AD400" s="213"/>
      <c r="AE400" s="213" t="s">
        <v>150</v>
      </c>
      <c r="AF400" s="213">
        <v>0</v>
      </c>
      <c r="AG400" s="213"/>
      <c r="AH400" s="213"/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14">
        <v>224</v>
      </c>
      <c r="B401" s="221" t="s">
        <v>720</v>
      </c>
      <c r="C401" s="266" t="s">
        <v>721</v>
      </c>
      <c r="D401" s="223" t="s">
        <v>155</v>
      </c>
      <c r="E401" s="229">
        <v>175.25</v>
      </c>
      <c r="F401" s="233">
        <f>H401+J401</f>
        <v>0</v>
      </c>
      <c r="G401" s="233">
        <f>ROUND(E401*F401,2)</f>
        <v>0</v>
      </c>
      <c r="H401" s="234"/>
      <c r="I401" s="233">
        <f>ROUND(E401*H401,2)</f>
        <v>0</v>
      </c>
      <c r="J401" s="234"/>
      <c r="K401" s="233">
        <f>ROUND(E401*J401,2)</f>
        <v>0</v>
      </c>
      <c r="L401" s="233">
        <v>12</v>
      </c>
      <c r="M401" s="233">
        <f>G401*(1+L401/100)</f>
        <v>0</v>
      </c>
      <c r="N401" s="223">
        <v>0</v>
      </c>
      <c r="O401" s="223">
        <f>ROUND(E401*N401,5)</f>
        <v>0</v>
      </c>
      <c r="P401" s="223">
        <v>0</v>
      </c>
      <c r="Q401" s="223">
        <f>ROUND(E401*P401,5)</f>
        <v>0</v>
      </c>
      <c r="R401" s="223"/>
      <c r="S401" s="223"/>
      <c r="T401" s="224">
        <v>4.5999999999999999E-2</v>
      </c>
      <c r="U401" s="223">
        <f>ROUND(E401*T401,2)</f>
        <v>8.06</v>
      </c>
      <c r="V401" s="213"/>
      <c r="W401" s="213"/>
      <c r="X401" s="213"/>
      <c r="Y401" s="213"/>
      <c r="Z401" s="213"/>
      <c r="AA401" s="213"/>
      <c r="AB401" s="213"/>
      <c r="AC401" s="213"/>
      <c r="AD401" s="213"/>
      <c r="AE401" s="213" t="s">
        <v>146</v>
      </c>
      <c r="AF401" s="213"/>
      <c r="AG401" s="213"/>
      <c r="AH401" s="213"/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14"/>
      <c r="B402" s="221"/>
      <c r="C402" s="268" t="s">
        <v>716</v>
      </c>
      <c r="D402" s="226"/>
      <c r="E402" s="231">
        <v>77.55</v>
      </c>
      <c r="F402" s="233"/>
      <c r="G402" s="233"/>
      <c r="H402" s="233"/>
      <c r="I402" s="233"/>
      <c r="J402" s="233"/>
      <c r="K402" s="233"/>
      <c r="L402" s="233"/>
      <c r="M402" s="233"/>
      <c r="N402" s="223"/>
      <c r="O402" s="223"/>
      <c r="P402" s="223"/>
      <c r="Q402" s="223"/>
      <c r="R402" s="223"/>
      <c r="S402" s="223"/>
      <c r="T402" s="224"/>
      <c r="U402" s="223"/>
      <c r="V402" s="213"/>
      <c r="W402" s="213"/>
      <c r="X402" s="213"/>
      <c r="Y402" s="213"/>
      <c r="Z402" s="213"/>
      <c r="AA402" s="213"/>
      <c r="AB402" s="213"/>
      <c r="AC402" s="213"/>
      <c r="AD402" s="213"/>
      <c r="AE402" s="213" t="s">
        <v>150</v>
      </c>
      <c r="AF402" s="213">
        <v>0</v>
      </c>
      <c r="AG402" s="213"/>
      <c r="AH402" s="213"/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">
      <c r="A403" s="214"/>
      <c r="B403" s="221"/>
      <c r="C403" s="268" t="s">
        <v>717</v>
      </c>
      <c r="D403" s="226"/>
      <c r="E403" s="231">
        <v>97.7</v>
      </c>
      <c r="F403" s="233"/>
      <c r="G403" s="233"/>
      <c r="H403" s="233"/>
      <c r="I403" s="233"/>
      <c r="J403" s="233"/>
      <c r="K403" s="233"/>
      <c r="L403" s="233"/>
      <c r="M403" s="233"/>
      <c r="N403" s="223"/>
      <c r="O403" s="223"/>
      <c r="P403" s="223"/>
      <c r="Q403" s="223"/>
      <c r="R403" s="223"/>
      <c r="S403" s="223"/>
      <c r="T403" s="224"/>
      <c r="U403" s="223"/>
      <c r="V403" s="213"/>
      <c r="W403" s="213"/>
      <c r="X403" s="213"/>
      <c r="Y403" s="213"/>
      <c r="Z403" s="213"/>
      <c r="AA403" s="213"/>
      <c r="AB403" s="213"/>
      <c r="AC403" s="213"/>
      <c r="AD403" s="213"/>
      <c r="AE403" s="213" t="s">
        <v>150</v>
      </c>
      <c r="AF403" s="213">
        <v>0</v>
      </c>
      <c r="AG403" s="213"/>
      <c r="AH403" s="213"/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ht="22.5" outlineLevel="1" x14ac:dyDescent="0.2">
      <c r="A404" s="214">
        <v>225</v>
      </c>
      <c r="B404" s="221" t="s">
        <v>722</v>
      </c>
      <c r="C404" s="266" t="s">
        <v>723</v>
      </c>
      <c r="D404" s="223" t="s">
        <v>155</v>
      </c>
      <c r="E404" s="229">
        <v>175.25</v>
      </c>
      <c r="F404" s="233">
        <f>H404+J404</f>
        <v>0</v>
      </c>
      <c r="G404" s="233">
        <f>ROUND(E404*F404,2)</f>
        <v>0</v>
      </c>
      <c r="H404" s="234"/>
      <c r="I404" s="233">
        <f>ROUND(E404*H404,2)</f>
        <v>0</v>
      </c>
      <c r="J404" s="234"/>
      <c r="K404" s="233">
        <f>ROUND(E404*J404,2)</f>
        <v>0</v>
      </c>
      <c r="L404" s="233">
        <v>12</v>
      </c>
      <c r="M404" s="233">
        <f>G404*(1+L404/100)</f>
        <v>0</v>
      </c>
      <c r="N404" s="223">
        <v>3.63E-3</v>
      </c>
      <c r="O404" s="223">
        <f>ROUND(E404*N404,5)</f>
        <v>0.63615999999999995</v>
      </c>
      <c r="P404" s="223">
        <v>0</v>
      </c>
      <c r="Q404" s="223">
        <f>ROUND(E404*P404,5)</f>
        <v>0</v>
      </c>
      <c r="R404" s="223"/>
      <c r="S404" s="223"/>
      <c r="T404" s="224">
        <v>0.38</v>
      </c>
      <c r="U404" s="223">
        <f>ROUND(E404*T404,2)</f>
        <v>66.599999999999994</v>
      </c>
      <c r="V404" s="213"/>
      <c r="W404" s="213"/>
      <c r="X404" s="213"/>
      <c r="Y404" s="213"/>
      <c r="Z404" s="213"/>
      <c r="AA404" s="213"/>
      <c r="AB404" s="213"/>
      <c r="AC404" s="213"/>
      <c r="AD404" s="213"/>
      <c r="AE404" s="213" t="s">
        <v>146</v>
      </c>
      <c r="AF404" s="213"/>
      <c r="AG404" s="213"/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">
      <c r="A405" s="214"/>
      <c r="B405" s="221"/>
      <c r="C405" s="268" t="s">
        <v>716</v>
      </c>
      <c r="D405" s="226"/>
      <c r="E405" s="231">
        <v>77.55</v>
      </c>
      <c r="F405" s="233"/>
      <c r="G405" s="233"/>
      <c r="H405" s="233"/>
      <c r="I405" s="233"/>
      <c r="J405" s="233"/>
      <c r="K405" s="233"/>
      <c r="L405" s="233"/>
      <c r="M405" s="233"/>
      <c r="N405" s="223"/>
      <c r="O405" s="223"/>
      <c r="P405" s="223"/>
      <c r="Q405" s="223"/>
      <c r="R405" s="223"/>
      <c r="S405" s="223"/>
      <c r="T405" s="224"/>
      <c r="U405" s="223"/>
      <c r="V405" s="213"/>
      <c r="W405" s="213"/>
      <c r="X405" s="213"/>
      <c r="Y405" s="213"/>
      <c r="Z405" s="213"/>
      <c r="AA405" s="213"/>
      <c r="AB405" s="213"/>
      <c r="AC405" s="213"/>
      <c r="AD405" s="213"/>
      <c r="AE405" s="213" t="s">
        <v>150</v>
      </c>
      <c r="AF405" s="213">
        <v>0</v>
      </c>
      <c r="AG405" s="213"/>
      <c r="AH405" s="213"/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14"/>
      <c r="B406" s="221"/>
      <c r="C406" s="268" t="s">
        <v>717</v>
      </c>
      <c r="D406" s="226"/>
      <c r="E406" s="231">
        <v>97.7</v>
      </c>
      <c r="F406" s="233"/>
      <c r="G406" s="233"/>
      <c r="H406" s="233"/>
      <c r="I406" s="233"/>
      <c r="J406" s="233"/>
      <c r="K406" s="233"/>
      <c r="L406" s="233"/>
      <c r="M406" s="233"/>
      <c r="N406" s="223"/>
      <c r="O406" s="223"/>
      <c r="P406" s="223"/>
      <c r="Q406" s="223"/>
      <c r="R406" s="223"/>
      <c r="S406" s="223"/>
      <c r="T406" s="224"/>
      <c r="U406" s="223"/>
      <c r="V406" s="213"/>
      <c r="W406" s="213"/>
      <c r="X406" s="213"/>
      <c r="Y406" s="213"/>
      <c r="Z406" s="213"/>
      <c r="AA406" s="213"/>
      <c r="AB406" s="213"/>
      <c r="AC406" s="213"/>
      <c r="AD406" s="213"/>
      <c r="AE406" s="213" t="s">
        <v>150</v>
      </c>
      <c r="AF406" s="213">
        <v>0</v>
      </c>
      <c r="AG406" s="213"/>
      <c r="AH406" s="213"/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ht="22.5" outlineLevel="1" x14ac:dyDescent="0.2">
      <c r="A407" s="214">
        <v>226</v>
      </c>
      <c r="B407" s="221" t="s">
        <v>724</v>
      </c>
      <c r="C407" s="266" t="s">
        <v>725</v>
      </c>
      <c r="D407" s="223" t="s">
        <v>180</v>
      </c>
      <c r="E407" s="229">
        <v>173</v>
      </c>
      <c r="F407" s="233">
        <f>H407+J407</f>
        <v>0</v>
      </c>
      <c r="G407" s="233">
        <f>ROUND(E407*F407,2)</f>
        <v>0</v>
      </c>
      <c r="H407" s="234"/>
      <c r="I407" s="233">
        <f>ROUND(E407*H407,2)</f>
        <v>0</v>
      </c>
      <c r="J407" s="234"/>
      <c r="K407" s="233">
        <f>ROUND(E407*J407,2)</f>
        <v>0</v>
      </c>
      <c r="L407" s="233">
        <v>12</v>
      </c>
      <c r="M407" s="233">
        <f>G407*(1+L407/100)</f>
        <v>0</v>
      </c>
      <c r="N407" s="223">
        <v>8.0000000000000007E-5</v>
      </c>
      <c r="O407" s="223">
        <f>ROUND(E407*N407,5)</f>
        <v>1.384E-2</v>
      </c>
      <c r="P407" s="223">
        <v>0</v>
      </c>
      <c r="Q407" s="223">
        <f>ROUND(E407*P407,5)</f>
        <v>0</v>
      </c>
      <c r="R407" s="223"/>
      <c r="S407" s="223"/>
      <c r="T407" s="224">
        <v>0.13719999999999999</v>
      </c>
      <c r="U407" s="223">
        <f>ROUND(E407*T407,2)</f>
        <v>23.74</v>
      </c>
      <c r="V407" s="213"/>
      <c r="W407" s="213"/>
      <c r="X407" s="213"/>
      <c r="Y407" s="213"/>
      <c r="Z407" s="213"/>
      <c r="AA407" s="213"/>
      <c r="AB407" s="213"/>
      <c r="AC407" s="213"/>
      <c r="AD407" s="213"/>
      <c r="AE407" s="213" t="s">
        <v>146</v>
      </c>
      <c r="AF407" s="213"/>
      <c r="AG407" s="213"/>
      <c r="AH407" s="213"/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">
      <c r="A408" s="214"/>
      <c r="B408" s="221"/>
      <c r="C408" s="268" t="s">
        <v>726</v>
      </c>
      <c r="D408" s="226"/>
      <c r="E408" s="231">
        <v>84.15</v>
      </c>
      <c r="F408" s="233"/>
      <c r="G408" s="233"/>
      <c r="H408" s="233"/>
      <c r="I408" s="233"/>
      <c r="J408" s="233"/>
      <c r="K408" s="233"/>
      <c r="L408" s="233"/>
      <c r="M408" s="233"/>
      <c r="N408" s="223"/>
      <c r="O408" s="223"/>
      <c r="P408" s="223"/>
      <c r="Q408" s="223"/>
      <c r="R408" s="223"/>
      <c r="S408" s="223"/>
      <c r="T408" s="224"/>
      <c r="U408" s="223"/>
      <c r="V408" s="213"/>
      <c r="W408" s="213"/>
      <c r="X408" s="213"/>
      <c r="Y408" s="213"/>
      <c r="Z408" s="213"/>
      <c r="AA408" s="213"/>
      <c r="AB408" s="213"/>
      <c r="AC408" s="213"/>
      <c r="AD408" s="213"/>
      <c r="AE408" s="213" t="s">
        <v>150</v>
      </c>
      <c r="AF408" s="213">
        <v>0</v>
      </c>
      <c r="AG408" s="213"/>
      <c r="AH408" s="213"/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14"/>
      <c r="B409" s="221"/>
      <c r="C409" s="268" t="s">
        <v>727</v>
      </c>
      <c r="D409" s="226"/>
      <c r="E409" s="231">
        <v>88.85</v>
      </c>
      <c r="F409" s="233"/>
      <c r="G409" s="233"/>
      <c r="H409" s="233"/>
      <c r="I409" s="233"/>
      <c r="J409" s="233"/>
      <c r="K409" s="233"/>
      <c r="L409" s="233"/>
      <c r="M409" s="233"/>
      <c r="N409" s="223"/>
      <c r="O409" s="223"/>
      <c r="P409" s="223"/>
      <c r="Q409" s="223"/>
      <c r="R409" s="223"/>
      <c r="S409" s="223"/>
      <c r="T409" s="224"/>
      <c r="U409" s="223"/>
      <c r="V409" s="213"/>
      <c r="W409" s="213"/>
      <c r="X409" s="213"/>
      <c r="Y409" s="213"/>
      <c r="Z409" s="213"/>
      <c r="AA409" s="213"/>
      <c r="AB409" s="213"/>
      <c r="AC409" s="213"/>
      <c r="AD409" s="213"/>
      <c r="AE409" s="213" t="s">
        <v>150</v>
      </c>
      <c r="AF409" s="213">
        <v>0</v>
      </c>
      <c r="AG409" s="213"/>
      <c r="AH409" s="213"/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14">
        <v>227</v>
      </c>
      <c r="B410" s="221" t="s">
        <v>728</v>
      </c>
      <c r="C410" s="266" t="s">
        <v>729</v>
      </c>
      <c r="D410" s="223" t="s">
        <v>0</v>
      </c>
      <c r="E410" s="229">
        <v>1681.85</v>
      </c>
      <c r="F410" s="233">
        <f>H410+J410</f>
        <v>0</v>
      </c>
      <c r="G410" s="233">
        <f>ROUND(E410*F410,2)</f>
        <v>0</v>
      </c>
      <c r="H410" s="234"/>
      <c r="I410" s="233">
        <f>ROUND(E410*H410,2)</f>
        <v>0</v>
      </c>
      <c r="J410" s="234"/>
      <c r="K410" s="233">
        <f>ROUND(E410*J410,2)</f>
        <v>0</v>
      </c>
      <c r="L410" s="233">
        <v>12</v>
      </c>
      <c r="M410" s="233">
        <f>G410*(1+L410/100)</f>
        <v>0</v>
      </c>
      <c r="N410" s="223">
        <v>0</v>
      </c>
      <c r="O410" s="223">
        <f>ROUND(E410*N410,5)</f>
        <v>0</v>
      </c>
      <c r="P410" s="223">
        <v>0</v>
      </c>
      <c r="Q410" s="223">
        <f>ROUND(E410*P410,5)</f>
        <v>0</v>
      </c>
      <c r="R410" s="223"/>
      <c r="S410" s="223"/>
      <c r="T410" s="224">
        <v>0</v>
      </c>
      <c r="U410" s="223">
        <f>ROUND(E410*T410,2)</f>
        <v>0</v>
      </c>
      <c r="V410" s="213"/>
      <c r="W410" s="213"/>
      <c r="X410" s="213"/>
      <c r="Y410" s="213"/>
      <c r="Z410" s="213"/>
      <c r="AA410" s="213"/>
      <c r="AB410" s="213"/>
      <c r="AC410" s="213"/>
      <c r="AD410" s="213"/>
      <c r="AE410" s="213" t="s">
        <v>146</v>
      </c>
      <c r="AF410" s="213"/>
      <c r="AG410" s="213"/>
      <c r="AH410" s="213"/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x14ac:dyDescent="0.2">
      <c r="A411" s="215" t="s">
        <v>141</v>
      </c>
      <c r="B411" s="222" t="s">
        <v>108</v>
      </c>
      <c r="C411" s="269" t="s">
        <v>109</v>
      </c>
      <c r="D411" s="227"/>
      <c r="E411" s="232"/>
      <c r="F411" s="237"/>
      <c r="G411" s="237">
        <f>SUMIF(AE412:AE422,"&lt;&gt;NOR",G412:G422)</f>
        <v>0</v>
      </c>
      <c r="H411" s="237"/>
      <c r="I411" s="237">
        <f>SUM(I412:I422)</f>
        <v>0</v>
      </c>
      <c r="J411" s="237"/>
      <c r="K411" s="237">
        <f>SUM(K412:K422)</f>
        <v>0</v>
      </c>
      <c r="L411" s="237"/>
      <c r="M411" s="237">
        <f>SUM(M412:M422)</f>
        <v>0</v>
      </c>
      <c r="N411" s="227"/>
      <c r="O411" s="227">
        <f>SUM(O412:O422)</f>
        <v>0.43101</v>
      </c>
      <c r="P411" s="227"/>
      <c r="Q411" s="227">
        <f>SUM(Q412:Q422)</f>
        <v>0</v>
      </c>
      <c r="R411" s="227"/>
      <c r="S411" s="227"/>
      <c r="T411" s="228"/>
      <c r="U411" s="227">
        <f>SUM(U412:U422)</f>
        <v>176.91</v>
      </c>
      <c r="AE411" t="s">
        <v>142</v>
      </c>
    </row>
    <row r="412" spans="1:60" outlineLevel="1" x14ac:dyDescent="0.2">
      <c r="A412" s="214">
        <v>228</v>
      </c>
      <c r="B412" s="221" t="s">
        <v>730</v>
      </c>
      <c r="C412" s="266" t="s">
        <v>731</v>
      </c>
      <c r="D412" s="223" t="s">
        <v>155</v>
      </c>
      <c r="E412" s="229">
        <v>110.8</v>
      </c>
      <c r="F412" s="233">
        <f>H412+J412</f>
        <v>0</v>
      </c>
      <c r="G412" s="233">
        <f>ROUND(E412*F412,2)</f>
        <v>0</v>
      </c>
      <c r="H412" s="234"/>
      <c r="I412" s="233">
        <f>ROUND(E412*H412,2)</f>
        <v>0</v>
      </c>
      <c r="J412" s="234"/>
      <c r="K412" s="233">
        <f>ROUND(E412*J412,2)</f>
        <v>0</v>
      </c>
      <c r="L412" s="233">
        <v>12</v>
      </c>
      <c r="M412" s="233">
        <f>G412*(1+L412/100)</f>
        <v>0</v>
      </c>
      <c r="N412" s="223">
        <v>2.1000000000000001E-4</v>
      </c>
      <c r="O412" s="223">
        <f>ROUND(E412*N412,5)</f>
        <v>2.3269999999999999E-2</v>
      </c>
      <c r="P412" s="223">
        <v>0</v>
      </c>
      <c r="Q412" s="223">
        <f>ROUND(E412*P412,5)</f>
        <v>0</v>
      </c>
      <c r="R412" s="223"/>
      <c r="S412" s="223"/>
      <c r="T412" s="224">
        <v>0.05</v>
      </c>
      <c r="U412" s="223">
        <f>ROUND(E412*T412,2)</f>
        <v>5.54</v>
      </c>
      <c r="V412" s="213"/>
      <c r="W412" s="213"/>
      <c r="X412" s="213"/>
      <c r="Y412" s="213"/>
      <c r="Z412" s="213"/>
      <c r="AA412" s="213"/>
      <c r="AB412" s="213"/>
      <c r="AC412" s="213"/>
      <c r="AD412" s="213"/>
      <c r="AE412" s="213" t="s">
        <v>146</v>
      </c>
      <c r="AF412" s="213"/>
      <c r="AG412" s="213"/>
      <c r="AH412" s="213"/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14"/>
      <c r="B413" s="221"/>
      <c r="C413" s="268" t="s">
        <v>732</v>
      </c>
      <c r="D413" s="226"/>
      <c r="E413" s="231">
        <v>54.85</v>
      </c>
      <c r="F413" s="233"/>
      <c r="G413" s="233"/>
      <c r="H413" s="233"/>
      <c r="I413" s="233"/>
      <c r="J413" s="233"/>
      <c r="K413" s="233"/>
      <c r="L413" s="233"/>
      <c r="M413" s="233"/>
      <c r="N413" s="223"/>
      <c r="O413" s="223"/>
      <c r="P413" s="223"/>
      <c r="Q413" s="223"/>
      <c r="R413" s="223"/>
      <c r="S413" s="223"/>
      <c r="T413" s="224"/>
      <c r="U413" s="223"/>
      <c r="V413" s="213"/>
      <c r="W413" s="213"/>
      <c r="X413" s="213"/>
      <c r="Y413" s="213"/>
      <c r="Z413" s="213"/>
      <c r="AA413" s="213"/>
      <c r="AB413" s="213"/>
      <c r="AC413" s="213"/>
      <c r="AD413" s="213"/>
      <c r="AE413" s="213" t="s">
        <v>150</v>
      </c>
      <c r="AF413" s="213">
        <v>0</v>
      </c>
      <c r="AG413" s="213"/>
      <c r="AH413" s="213"/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14"/>
      <c r="B414" s="221"/>
      <c r="C414" s="268" t="s">
        <v>733</v>
      </c>
      <c r="D414" s="226"/>
      <c r="E414" s="231">
        <v>55.95</v>
      </c>
      <c r="F414" s="233"/>
      <c r="G414" s="233"/>
      <c r="H414" s="233"/>
      <c r="I414" s="233"/>
      <c r="J414" s="233"/>
      <c r="K414" s="233"/>
      <c r="L414" s="233"/>
      <c r="M414" s="233"/>
      <c r="N414" s="223"/>
      <c r="O414" s="223"/>
      <c r="P414" s="223"/>
      <c r="Q414" s="223"/>
      <c r="R414" s="223"/>
      <c r="S414" s="223"/>
      <c r="T414" s="224"/>
      <c r="U414" s="223"/>
      <c r="V414" s="213"/>
      <c r="W414" s="213"/>
      <c r="X414" s="213"/>
      <c r="Y414" s="213"/>
      <c r="Z414" s="213"/>
      <c r="AA414" s="213"/>
      <c r="AB414" s="213"/>
      <c r="AC414" s="213"/>
      <c r="AD414" s="213"/>
      <c r="AE414" s="213" t="s">
        <v>150</v>
      </c>
      <c r="AF414" s="213">
        <v>0</v>
      </c>
      <c r="AG414" s="213"/>
      <c r="AH414" s="213"/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">
      <c r="A415" s="214">
        <v>229</v>
      </c>
      <c r="B415" s="221" t="s">
        <v>684</v>
      </c>
      <c r="C415" s="266" t="s">
        <v>685</v>
      </c>
      <c r="D415" s="223" t="s">
        <v>155</v>
      </c>
      <c r="E415" s="229">
        <v>110.8</v>
      </c>
      <c r="F415" s="233">
        <f>H415+J415</f>
        <v>0</v>
      </c>
      <c r="G415" s="233">
        <f>ROUND(E415*F415,2)</f>
        <v>0</v>
      </c>
      <c r="H415" s="234"/>
      <c r="I415" s="233">
        <f>ROUND(E415*H415,2)</f>
        <v>0</v>
      </c>
      <c r="J415" s="234"/>
      <c r="K415" s="233">
        <f>ROUND(E415*J415,2)</f>
        <v>0</v>
      </c>
      <c r="L415" s="233">
        <v>12</v>
      </c>
      <c r="M415" s="233">
        <f>G415*(1+L415/100)</f>
        <v>0</v>
      </c>
      <c r="N415" s="223">
        <v>3.6800000000000001E-3</v>
      </c>
      <c r="O415" s="223">
        <f>ROUND(E415*N415,5)</f>
        <v>0.40773999999999999</v>
      </c>
      <c r="P415" s="223">
        <v>0</v>
      </c>
      <c r="Q415" s="223">
        <f>ROUND(E415*P415,5)</f>
        <v>0</v>
      </c>
      <c r="R415" s="223"/>
      <c r="S415" s="223"/>
      <c r="T415" s="224">
        <v>0.38500000000000001</v>
      </c>
      <c r="U415" s="223">
        <f>ROUND(E415*T415,2)</f>
        <v>42.66</v>
      </c>
      <c r="V415" s="213"/>
      <c r="W415" s="213"/>
      <c r="X415" s="213"/>
      <c r="Y415" s="213"/>
      <c r="Z415" s="213"/>
      <c r="AA415" s="213"/>
      <c r="AB415" s="213"/>
      <c r="AC415" s="213"/>
      <c r="AD415" s="213"/>
      <c r="AE415" s="213" t="s">
        <v>146</v>
      </c>
      <c r="AF415" s="213"/>
      <c r="AG415" s="213"/>
      <c r="AH415" s="213"/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14">
        <v>230</v>
      </c>
      <c r="B416" s="221" t="s">
        <v>734</v>
      </c>
      <c r="C416" s="266" t="s">
        <v>735</v>
      </c>
      <c r="D416" s="223" t="s">
        <v>155</v>
      </c>
      <c r="E416" s="229">
        <v>110.8</v>
      </c>
      <c r="F416" s="233">
        <f>H416+J416</f>
        <v>0</v>
      </c>
      <c r="G416" s="233">
        <f>ROUND(E416*F416,2)</f>
        <v>0</v>
      </c>
      <c r="H416" s="234"/>
      <c r="I416" s="233">
        <f>ROUND(E416*H416,2)</f>
        <v>0</v>
      </c>
      <c r="J416" s="234"/>
      <c r="K416" s="233">
        <f>ROUND(E416*J416,2)</f>
        <v>0</v>
      </c>
      <c r="L416" s="233">
        <v>12</v>
      </c>
      <c r="M416" s="233">
        <f>G416*(1+L416/100)</f>
        <v>0</v>
      </c>
      <c r="N416" s="223">
        <v>0</v>
      </c>
      <c r="O416" s="223">
        <f>ROUND(E416*N416,5)</f>
        <v>0</v>
      </c>
      <c r="P416" s="223">
        <v>0</v>
      </c>
      <c r="Q416" s="223">
        <f>ROUND(E416*P416,5)</f>
        <v>0</v>
      </c>
      <c r="R416" s="223"/>
      <c r="S416" s="223"/>
      <c r="T416" s="224">
        <v>1.1399999999999999</v>
      </c>
      <c r="U416" s="223">
        <f>ROUND(E416*T416,2)</f>
        <v>126.31</v>
      </c>
      <c r="V416" s="213"/>
      <c r="W416" s="213"/>
      <c r="X416" s="213"/>
      <c r="Y416" s="213"/>
      <c r="Z416" s="213"/>
      <c r="AA416" s="213"/>
      <c r="AB416" s="213"/>
      <c r="AC416" s="213"/>
      <c r="AD416" s="213"/>
      <c r="AE416" s="213" t="s">
        <v>146</v>
      </c>
      <c r="AF416" s="213"/>
      <c r="AG416" s="213"/>
      <c r="AH416" s="213"/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">
      <c r="A417" s="214"/>
      <c r="B417" s="221"/>
      <c r="C417" s="268" t="s">
        <v>732</v>
      </c>
      <c r="D417" s="226"/>
      <c r="E417" s="231">
        <v>54.85</v>
      </c>
      <c r="F417" s="233"/>
      <c r="G417" s="233"/>
      <c r="H417" s="233"/>
      <c r="I417" s="233"/>
      <c r="J417" s="233"/>
      <c r="K417" s="233"/>
      <c r="L417" s="233"/>
      <c r="M417" s="233"/>
      <c r="N417" s="223"/>
      <c r="O417" s="223"/>
      <c r="P417" s="223"/>
      <c r="Q417" s="223"/>
      <c r="R417" s="223"/>
      <c r="S417" s="223"/>
      <c r="T417" s="224"/>
      <c r="U417" s="223"/>
      <c r="V417" s="213"/>
      <c r="W417" s="213"/>
      <c r="X417" s="213"/>
      <c r="Y417" s="213"/>
      <c r="Z417" s="213"/>
      <c r="AA417" s="213"/>
      <c r="AB417" s="213"/>
      <c r="AC417" s="213"/>
      <c r="AD417" s="213"/>
      <c r="AE417" s="213" t="s">
        <v>150</v>
      </c>
      <c r="AF417" s="213">
        <v>0</v>
      </c>
      <c r="AG417" s="213"/>
      <c r="AH417" s="213"/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1" x14ac:dyDescent="0.2">
      <c r="A418" s="214"/>
      <c r="B418" s="221"/>
      <c r="C418" s="268" t="s">
        <v>733</v>
      </c>
      <c r="D418" s="226"/>
      <c r="E418" s="231">
        <v>55.95</v>
      </c>
      <c r="F418" s="233"/>
      <c r="G418" s="233"/>
      <c r="H418" s="233"/>
      <c r="I418" s="233"/>
      <c r="J418" s="233"/>
      <c r="K418" s="233"/>
      <c r="L418" s="233"/>
      <c r="M418" s="233"/>
      <c r="N418" s="223"/>
      <c r="O418" s="223"/>
      <c r="P418" s="223"/>
      <c r="Q418" s="223"/>
      <c r="R418" s="223"/>
      <c r="S418" s="223"/>
      <c r="T418" s="224"/>
      <c r="U418" s="223"/>
      <c r="V418" s="213"/>
      <c r="W418" s="213"/>
      <c r="X418" s="213"/>
      <c r="Y418" s="213"/>
      <c r="Z418" s="213"/>
      <c r="AA418" s="213"/>
      <c r="AB418" s="213"/>
      <c r="AC418" s="213"/>
      <c r="AD418" s="213"/>
      <c r="AE418" s="213" t="s">
        <v>150</v>
      </c>
      <c r="AF418" s="213">
        <v>0</v>
      </c>
      <c r="AG418" s="213"/>
      <c r="AH418" s="213"/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1" x14ac:dyDescent="0.2">
      <c r="A419" s="214">
        <v>231</v>
      </c>
      <c r="B419" s="221" t="s">
        <v>736</v>
      </c>
      <c r="C419" s="266" t="s">
        <v>737</v>
      </c>
      <c r="D419" s="223" t="s">
        <v>180</v>
      </c>
      <c r="E419" s="229">
        <v>4.5</v>
      </c>
      <c r="F419" s="233">
        <f>H419+J419</f>
        <v>0</v>
      </c>
      <c r="G419" s="233">
        <f>ROUND(E419*F419,2)</f>
        <v>0</v>
      </c>
      <c r="H419" s="234"/>
      <c r="I419" s="233">
        <f>ROUND(E419*H419,2)</f>
        <v>0</v>
      </c>
      <c r="J419" s="234"/>
      <c r="K419" s="233">
        <f>ROUND(E419*J419,2)</f>
        <v>0</v>
      </c>
      <c r="L419" s="233">
        <v>12</v>
      </c>
      <c r="M419" s="233">
        <f>G419*(1+L419/100)</f>
        <v>0</v>
      </c>
      <c r="N419" s="223">
        <v>0</v>
      </c>
      <c r="O419" s="223">
        <f>ROUND(E419*N419,5)</f>
        <v>0</v>
      </c>
      <c r="P419" s="223">
        <v>0</v>
      </c>
      <c r="Q419" s="223">
        <f>ROUND(E419*P419,5)</f>
        <v>0</v>
      </c>
      <c r="R419" s="223"/>
      <c r="S419" s="223"/>
      <c r="T419" s="224">
        <v>0.53400000000000003</v>
      </c>
      <c r="U419" s="223">
        <f>ROUND(E419*T419,2)</f>
        <v>2.4</v>
      </c>
      <c r="V419" s="213"/>
      <c r="W419" s="213"/>
      <c r="X419" s="213"/>
      <c r="Y419" s="213"/>
      <c r="Z419" s="213"/>
      <c r="AA419" s="213"/>
      <c r="AB419" s="213"/>
      <c r="AC419" s="213"/>
      <c r="AD419" s="213"/>
      <c r="AE419" s="213" t="s">
        <v>146</v>
      </c>
      <c r="AF419" s="213"/>
      <c r="AG419" s="213"/>
      <c r="AH419" s="213"/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14">
        <v>232</v>
      </c>
      <c r="B420" s="221" t="s">
        <v>738</v>
      </c>
      <c r="C420" s="266" t="s">
        <v>739</v>
      </c>
      <c r="D420" s="223" t="s">
        <v>155</v>
      </c>
      <c r="E420" s="229">
        <v>117.75749999999999</v>
      </c>
      <c r="F420" s="233">
        <f>H420+J420</f>
        <v>0</v>
      </c>
      <c r="G420" s="233">
        <f>ROUND(E420*F420,2)</f>
        <v>0</v>
      </c>
      <c r="H420" s="234"/>
      <c r="I420" s="233">
        <f>ROUND(E420*H420,2)</f>
        <v>0</v>
      </c>
      <c r="J420" s="234"/>
      <c r="K420" s="233">
        <f>ROUND(E420*J420,2)</f>
        <v>0</v>
      </c>
      <c r="L420" s="233">
        <v>12</v>
      </c>
      <c r="M420" s="233">
        <f>G420*(1+L420/100)</f>
        <v>0</v>
      </c>
      <c r="N420" s="223">
        <v>0</v>
      </c>
      <c r="O420" s="223">
        <f>ROUND(E420*N420,5)</f>
        <v>0</v>
      </c>
      <c r="P420" s="223">
        <v>0</v>
      </c>
      <c r="Q420" s="223">
        <f>ROUND(E420*P420,5)</f>
        <v>0</v>
      </c>
      <c r="R420" s="223"/>
      <c r="S420" s="223"/>
      <c r="T420" s="224">
        <v>0</v>
      </c>
      <c r="U420" s="223">
        <f>ROUND(E420*T420,2)</f>
        <v>0</v>
      </c>
      <c r="V420" s="213"/>
      <c r="W420" s="213"/>
      <c r="X420" s="213"/>
      <c r="Y420" s="213"/>
      <c r="Z420" s="213"/>
      <c r="AA420" s="213"/>
      <c r="AB420" s="213"/>
      <c r="AC420" s="213"/>
      <c r="AD420" s="213"/>
      <c r="AE420" s="213" t="s">
        <v>244</v>
      </c>
      <c r="AF420" s="213"/>
      <c r="AG420" s="213"/>
      <c r="AH420" s="213"/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14"/>
      <c r="B421" s="221"/>
      <c r="C421" s="268" t="s">
        <v>740</v>
      </c>
      <c r="D421" s="226"/>
      <c r="E421" s="231">
        <v>117.75749999999999</v>
      </c>
      <c r="F421" s="233"/>
      <c r="G421" s="233"/>
      <c r="H421" s="233"/>
      <c r="I421" s="233"/>
      <c r="J421" s="233"/>
      <c r="K421" s="233"/>
      <c r="L421" s="233"/>
      <c r="M421" s="233"/>
      <c r="N421" s="223"/>
      <c r="O421" s="223"/>
      <c r="P421" s="223"/>
      <c r="Q421" s="223"/>
      <c r="R421" s="223"/>
      <c r="S421" s="223"/>
      <c r="T421" s="224"/>
      <c r="U421" s="223"/>
      <c r="V421" s="213"/>
      <c r="W421" s="213"/>
      <c r="X421" s="213"/>
      <c r="Y421" s="213"/>
      <c r="Z421" s="213"/>
      <c r="AA421" s="213"/>
      <c r="AB421" s="213"/>
      <c r="AC421" s="213"/>
      <c r="AD421" s="213"/>
      <c r="AE421" s="213" t="s">
        <v>150</v>
      </c>
      <c r="AF421" s="213">
        <v>0</v>
      </c>
      <c r="AG421" s="213"/>
      <c r="AH421" s="213"/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14">
        <v>233</v>
      </c>
      <c r="B422" s="221" t="s">
        <v>741</v>
      </c>
      <c r="C422" s="266" t="s">
        <v>742</v>
      </c>
      <c r="D422" s="223" t="s">
        <v>0</v>
      </c>
      <c r="E422" s="229">
        <v>2466.65</v>
      </c>
      <c r="F422" s="233">
        <f>H422+J422</f>
        <v>0</v>
      </c>
      <c r="G422" s="233">
        <f>ROUND(E422*F422,2)</f>
        <v>0</v>
      </c>
      <c r="H422" s="234"/>
      <c r="I422" s="233">
        <f>ROUND(E422*H422,2)</f>
        <v>0</v>
      </c>
      <c r="J422" s="234"/>
      <c r="K422" s="233">
        <f>ROUND(E422*J422,2)</f>
        <v>0</v>
      </c>
      <c r="L422" s="233">
        <v>12</v>
      </c>
      <c r="M422" s="233">
        <f>G422*(1+L422/100)</f>
        <v>0</v>
      </c>
      <c r="N422" s="223">
        <v>0</v>
      </c>
      <c r="O422" s="223">
        <f>ROUND(E422*N422,5)</f>
        <v>0</v>
      </c>
      <c r="P422" s="223">
        <v>0</v>
      </c>
      <c r="Q422" s="223">
        <f>ROUND(E422*P422,5)</f>
        <v>0</v>
      </c>
      <c r="R422" s="223"/>
      <c r="S422" s="223"/>
      <c r="T422" s="224">
        <v>0</v>
      </c>
      <c r="U422" s="223">
        <f>ROUND(E422*T422,2)</f>
        <v>0</v>
      </c>
      <c r="V422" s="213"/>
      <c r="W422" s="213"/>
      <c r="X422" s="213"/>
      <c r="Y422" s="213"/>
      <c r="Z422" s="213"/>
      <c r="AA422" s="213"/>
      <c r="AB422" s="213"/>
      <c r="AC422" s="213"/>
      <c r="AD422" s="213"/>
      <c r="AE422" s="213" t="s">
        <v>146</v>
      </c>
      <c r="AF422" s="213"/>
      <c r="AG422" s="213"/>
      <c r="AH422" s="213"/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x14ac:dyDescent="0.2">
      <c r="A423" s="215" t="s">
        <v>141</v>
      </c>
      <c r="B423" s="222" t="s">
        <v>110</v>
      </c>
      <c r="C423" s="269" t="s">
        <v>111</v>
      </c>
      <c r="D423" s="227"/>
      <c r="E423" s="232"/>
      <c r="F423" s="237"/>
      <c r="G423" s="237">
        <f>SUMIF(AE424:AE426,"&lt;&gt;NOR",G424:G426)</f>
        <v>0</v>
      </c>
      <c r="H423" s="237"/>
      <c r="I423" s="237">
        <f>SUM(I424:I426)</f>
        <v>0</v>
      </c>
      <c r="J423" s="237"/>
      <c r="K423" s="237">
        <f>SUM(K424:K426)</f>
        <v>0</v>
      </c>
      <c r="L423" s="237"/>
      <c r="M423" s="237">
        <f>SUM(M424:M426)</f>
        <v>0</v>
      </c>
      <c r="N423" s="227"/>
      <c r="O423" s="227">
        <f>SUM(O424:O426)</f>
        <v>7.8640000000000002E-2</v>
      </c>
      <c r="P423" s="227"/>
      <c r="Q423" s="227">
        <f>SUM(Q424:Q426)</f>
        <v>0</v>
      </c>
      <c r="R423" s="227"/>
      <c r="S423" s="227"/>
      <c r="T423" s="228"/>
      <c r="U423" s="227">
        <f>SUM(U424:U426)</f>
        <v>74.97</v>
      </c>
      <c r="AE423" t="s">
        <v>142</v>
      </c>
    </row>
    <row r="424" spans="1:60" outlineLevel="1" x14ac:dyDescent="0.2">
      <c r="A424" s="214">
        <v>234</v>
      </c>
      <c r="B424" s="221" t="s">
        <v>743</v>
      </c>
      <c r="C424" s="266" t="s">
        <v>744</v>
      </c>
      <c r="D424" s="223" t="s">
        <v>155</v>
      </c>
      <c r="E424" s="229">
        <v>470</v>
      </c>
      <c r="F424" s="233">
        <f>H424+J424</f>
        <v>0</v>
      </c>
      <c r="G424" s="233">
        <f>ROUND(E424*F424,2)</f>
        <v>0</v>
      </c>
      <c r="H424" s="234"/>
      <c r="I424" s="233">
        <f>ROUND(E424*H424,2)</f>
        <v>0</v>
      </c>
      <c r="J424" s="234"/>
      <c r="K424" s="233">
        <f>ROUND(E424*J424,2)</f>
        <v>0</v>
      </c>
      <c r="L424" s="233">
        <v>12</v>
      </c>
      <c r="M424" s="233">
        <f>G424*(1+L424/100)</f>
        <v>0</v>
      </c>
      <c r="N424" s="223">
        <v>1.6000000000000001E-4</v>
      </c>
      <c r="O424" s="223">
        <f>ROUND(E424*N424,5)</f>
        <v>7.5200000000000003E-2</v>
      </c>
      <c r="P424" s="223">
        <v>0</v>
      </c>
      <c r="Q424" s="223">
        <f>ROUND(E424*P424,5)</f>
        <v>0</v>
      </c>
      <c r="R424" s="223"/>
      <c r="S424" s="223"/>
      <c r="T424" s="224">
        <v>0.15</v>
      </c>
      <c r="U424" s="223">
        <f>ROUND(E424*T424,2)</f>
        <v>70.5</v>
      </c>
      <c r="V424" s="213"/>
      <c r="W424" s="213"/>
      <c r="X424" s="213"/>
      <c r="Y424" s="213"/>
      <c r="Z424" s="213"/>
      <c r="AA424" s="213"/>
      <c r="AB424" s="213"/>
      <c r="AC424" s="213"/>
      <c r="AD424" s="213"/>
      <c r="AE424" s="213" t="s">
        <v>146</v>
      </c>
      <c r="AF424" s="213"/>
      <c r="AG424" s="213"/>
      <c r="AH424" s="213"/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1" x14ac:dyDescent="0.2">
      <c r="A425" s="214">
        <v>235</v>
      </c>
      <c r="B425" s="221" t="s">
        <v>745</v>
      </c>
      <c r="C425" s="266" t="s">
        <v>746</v>
      </c>
      <c r="D425" s="223" t="s">
        <v>155</v>
      </c>
      <c r="E425" s="229">
        <v>11.1</v>
      </c>
      <c r="F425" s="233">
        <f>H425+J425</f>
        <v>0</v>
      </c>
      <c r="G425" s="233">
        <f>ROUND(E425*F425,2)</f>
        <v>0</v>
      </c>
      <c r="H425" s="234"/>
      <c r="I425" s="233">
        <f>ROUND(E425*H425,2)</f>
        <v>0</v>
      </c>
      <c r="J425" s="234"/>
      <c r="K425" s="233">
        <f>ROUND(E425*J425,2)</f>
        <v>0</v>
      </c>
      <c r="L425" s="233">
        <v>12</v>
      </c>
      <c r="M425" s="233">
        <f>G425*(1+L425/100)</f>
        <v>0</v>
      </c>
      <c r="N425" s="223">
        <v>3.1E-4</v>
      </c>
      <c r="O425" s="223">
        <f>ROUND(E425*N425,5)</f>
        <v>3.4399999999999999E-3</v>
      </c>
      <c r="P425" s="223">
        <v>0</v>
      </c>
      <c r="Q425" s="223">
        <f>ROUND(E425*P425,5)</f>
        <v>0</v>
      </c>
      <c r="R425" s="223"/>
      <c r="S425" s="223"/>
      <c r="T425" s="224">
        <v>0.40300000000000002</v>
      </c>
      <c r="U425" s="223">
        <f>ROUND(E425*T425,2)</f>
        <v>4.47</v>
      </c>
      <c r="V425" s="213"/>
      <c r="W425" s="213"/>
      <c r="X425" s="213"/>
      <c r="Y425" s="213"/>
      <c r="Z425" s="213"/>
      <c r="AA425" s="213"/>
      <c r="AB425" s="213"/>
      <c r="AC425" s="213"/>
      <c r="AD425" s="213"/>
      <c r="AE425" s="213" t="s">
        <v>146</v>
      </c>
      <c r="AF425" s="213"/>
      <c r="AG425" s="213"/>
      <c r="AH425" s="213"/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1" x14ac:dyDescent="0.2">
      <c r="A426" s="214"/>
      <c r="B426" s="221"/>
      <c r="C426" s="268" t="s">
        <v>747</v>
      </c>
      <c r="D426" s="226"/>
      <c r="E426" s="231">
        <v>11.1</v>
      </c>
      <c r="F426" s="233"/>
      <c r="G426" s="233"/>
      <c r="H426" s="233"/>
      <c r="I426" s="233"/>
      <c r="J426" s="233"/>
      <c r="K426" s="233"/>
      <c r="L426" s="233"/>
      <c r="M426" s="233"/>
      <c r="N426" s="223"/>
      <c r="O426" s="223"/>
      <c r="P426" s="223"/>
      <c r="Q426" s="223"/>
      <c r="R426" s="223"/>
      <c r="S426" s="223"/>
      <c r="T426" s="224"/>
      <c r="U426" s="223"/>
      <c r="V426" s="213"/>
      <c r="W426" s="213"/>
      <c r="X426" s="213"/>
      <c r="Y426" s="213"/>
      <c r="Z426" s="213"/>
      <c r="AA426" s="213"/>
      <c r="AB426" s="213"/>
      <c r="AC426" s="213"/>
      <c r="AD426" s="213"/>
      <c r="AE426" s="213" t="s">
        <v>150</v>
      </c>
      <c r="AF426" s="213">
        <v>0</v>
      </c>
      <c r="AG426" s="213"/>
      <c r="AH426" s="213"/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x14ac:dyDescent="0.2">
      <c r="A427" s="215" t="s">
        <v>141</v>
      </c>
      <c r="B427" s="222" t="s">
        <v>112</v>
      </c>
      <c r="C427" s="269" t="s">
        <v>113</v>
      </c>
      <c r="D427" s="227"/>
      <c r="E427" s="232"/>
      <c r="F427" s="237"/>
      <c r="G427" s="237">
        <f>SUMIF(AE428:AE432,"&lt;&gt;NOR",G428:G432)</f>
        <v>0</v>
      </c>
      <c r="H427" s="237"/>
      <c r="I427" s="237">
        <f>SUM(I428:I432)</f>
        <v>0</v>
      </c>
      <c r="J427" s="237"/>
      <c r="K427" s="237">
        <f>SUM(K428:K432)</f>
        <v>0</v>
      </c>
      <c r="L427" s="237"/>
      <c r="M427" s="237">
        <f>SUM(M428:M432)</f>
        <v>0</v>
      </c>
      <c r="N427" s="227"/>
      <c r="O427" s="227">
        <f>SUM(O428:O432)</f>
        <v>0.77591999999999994</v>
      </c>
      <c r="P427" s="227"/>
      <c r="Q427" s="227">
        <f>SUM(Q428:Q432)</f>
        <v>0</v>
      </c>
      <c r="R427" s="227"/>
      <c r="S427" s="227"/>
      <c r="T427" s="228"/>
      <c r="U427" s="227">
        <f>SUM(U428:U432)</f>
        <v>175.93</v>
      </c>
      <c r="AE427" t="s">
        <v>142</v>
      </c>
    </row>
    <row r="428" spans="1:60" ht="22.5" outlineLevel="1" x14ac:dyDescent="0.2">
      <c r="A428" s="214">
        <v>236</v>
      </c>
      <c r="B428" s="221" t="s">
        <v>748</v>
      </c>
      <c r="C428" s="266" t="s">
        <v>749</v>
      </c>
      <c r="D428" s="223" t="s">
        <v>180</v>
      </c>
      <c r="E428" s="229">
        <v>210</v>
      </c>
      <c r="F428" s="233">
        <f>H428+J428</f>
        <v>0</v>
      </c>
      <c r="G428" s="233">
        <f>ROUND(E428*F428,2)</f>
        <v>0</v>
      </c>
      <c r="H428" s="234"/>
      <c r="I428" s="233">
        <f>ROUND(E428*H428,2)</f>
        <v>0</v>
      </c>
      <c r="J428" s="234"/>
      <c r="K428" s="233">
        <f>ROUND(E428*J428,2)</f>
        <v>0</v>
      </c>
      <c r="L428" s="233">
        <v>12</v>
      </c>
      <c r="M428" s="233">
        <f>G428*(1+L428/100)</f>
        <v>0</v>
      </c>
      <c r="N428" s="223">
        <v>0</v>
      </c>
      <c r="O428" s="223">
        <f>ROUND(E428*N428,5)</f>
        <v>0</v>
      </c>
      <c r="P428" s="223">
        <v>0</v>
      </c>
      <c r="Q428" s="223">
        <f>ROUND(E428*P428,5)</f>
        <v>0</v>
      </c>
      <c r="R428" s="223"/>
      <c r="S428" s="223"/>
      <c r="T428" s="224">
        <v>2.375E-2</v>
      </c>
      <c r="U428" s="223">
        <f>ROUND(E428*T428,2)</f>
        <v>4.99</v>
      </c>
      <c r="V428" s="213"/>
      <c r="W428" s="213"/>
      <c r="X428" s="213"/>
      <c r="Y428" s="213"/>
      <c r="Z428" s="213"/>
      <c r="AA428" s="213"/>
      <c r="AB428" s="213"/>
      <c r="AC428" s="213"/>
      <c r="AD428" s="213"/>
      <c r="AE428" s="213" t="s">
        <v>146</v>
      </c>
      <c r="AF428" s="213"/>
      <c r="AG428" s="213"/>
      <c r="AH428" s="213"/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14">
        <v>237</v>
      </c>
      <c r="B429" s="221" t="s">
        <v>750</v>
      </c>
      <c r="C429" s="266" t="s">
        <v>751</v>
      </c>
      <c r="D429" s="223" t="s">
        <v>155</v>
      </c>
      <c r="E429" s="229">
        <v>1272</v>
      </c>
      <c r="F429" s="233">
        <f>H429+J429</f>
        <v>0</v>
      </c>
      <c r="G429" s="233">
        <f>ROUND(E429*F429,2)</f>
        <v>0</v>
      </c>
      <c r="H429" s="234"/>
      <c r="I429" s="233">
        <f>ROUND(E429*H429,2)</f>
        <v>0</v>
      </c>
      <c r="J429" s="234"/>
      <c r="K429" s="233">
        <f>ROUND(E429*J429,2)</f>
        <v>0</v>
      </c>
      <c r="L429" s="233">
        <v>12</v>
      </c>
      <c r="M429" s="233">
        <f>G429*(1+L429/100)</f>
        <v>0</v>
      </c>
      <c r="N429" s="223">
        <v>1.4999999999999999E-4</v>
      </c>
      <c r="O429" s="223">
        <f>ROUND(E429*N429,5)</f>
        <v>0.1908</v>
      </c>
      <c r="P429" s="223">
        <v>0</v>
      </c>
      <c r="Q429" s="223">
        <f>ROUND(E429*P429,5)</f>
        <v>0</v>
      </c>
      <c r="R429" s="223"/>
      <c r="S429" s="223"/>
      <c r="T429" s="224">
        <v>3.2480000000000002E-2</v>
      </c>
      <c r="U429" s="223">
        <f>ROUND(E429*T429,2)</f>
        <v>41.31</v>
      </c>
      <c r="V429" s="213"/>
      <c r="W429" s="213"/>
      <c r="X429" s="213"/>
      <c r="Y429" s="213"/>
      <c r="Z429" s="213"/>
      <c r="AA429" s="213"/>
      <c r="AB429" s="213"/>
      <c r="AC429" s="213"/>
      <c r="AD429" s="213"/>
      <c r="AE429" s="213" t="s">
        <v>146</v>
      </c>
      <c r="AF429" s="213"/>
      <c r="AG429" s="213"/>
      <c r="AH429" s="213"/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">
      <c r="A430" s="214"/>
      <c r="B430" s="221"/>
      <c r="C430" s="268" t="s">
        <v>752</v>
      </c>
      <c r="D430" s="226"/>
      <c r="E430" s="231">
        <v>693</v>
      </c>
      <c r="F430" s="233"/>
      <c r="G430" s="233"/>
      <c r="H430" s="233"/>
      <c r="I430" s="233"/>
      <c r="J430" s="233"/>
      <c r="K430" s="233"/>
      <c r="L430" s="233"/>
      <c r="M430" s="233"/>
      <c r="N430" s="223"/>
      <c r="O430" s="223"/>
      <c r="P430" s="223"/>
      <c r="Q430" s="223"/>
      <c r="R430" s="223"/>
      <c r="S430" s="223"/>
      <c r="T430" s="224"/>
      <c r="U430" s="223"/>
      <c r="V430" s="213"/>
      <c r="W430" s="213"/>
      <c r="X430" s="213"/>
      <c r="Y430" s="213"/>
      <c r="Z430" s="213"/>
      <c r="AA430" s="213"/>
      <c r="AB430" s="213"/>
      <c r="AC430" s="213"/>
      <c r="AD430" s="213"/>
      <c r="AE430" s="213" t="s">
        <v>150</v>
      </c>
      <c r="AF430" s="213">
        <v>0</v>
      </c>
      <c r="AG430" s="213"/>
      <c r="AH430" s="213"/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">
      <c r="A431" s="214"/>
      <c r="B431" s="221"/>
      <c r="C431" s="268" t="s">
        <v>753</v>
      </c>
      <c r="D431" s="226"/>
      <c r="E431" s="231">
        <v>579</v>
      </c>
      <c r="F431" s="233"/>
      <c r="G431" s="233"/>
      <c r="H431" s="233"/>
      <c r="I431" s="233"/>
      <c r="J431" s="233"/>
      <c r="K431" s="233"/>
      <c r="L431" s="233"/>
      <c r="M431" s="233"/>
      <c r="N431" s="223"/>
      <c r="O431" s="223"/>
      <c r="P431" s="223"/>
      <c r="Q431" s="223"/>
      <c r="R431" s="223"/>
      <c r="S431" s="223"/>
      <c r="T431" s="224"/>
      <c r="U431" s="223"/>
      <c r="V431" s="213"/>
      <c r="W431" s="213"/>
      <c r="X431" s="213"/>
      <c r="Y431" s="213"/>
      <c r="Z431" s="213"/>
      <c r="AA431" s="213"/>
      <c r="AB431" s="213"/>
      <c r="AC431" s="213"/>
      <c r="AD431" s="213"/>
      <c r="AE431" s="213" t="s">
        <v>150</v>
      </c>
      <c r="AF431" s="213">
        <v>0</v>
      </c>
      <c r="AG431" s="213"/>
      <c r="AH431" s="213"/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1" x14ac:dyDescent="0.2">
      <c r="A432" s="214">
        <v>238</v>
      </c>
      <c r="B432" s="221" t="s">
        <v>754</v>
      </c>
      <c r="C432" s="266" t="s">
        <v>755</v>
      </c>
      <c r="D432" s="223" t="s">
        <v>155</v>
      </c>
      <c r="E432" s="229">
        <v>1272</v>
      </c>
      <c r="F432" s="233">
        <f>H432+J432</f>
        <v>0</v>
      </c>
      <c r="G432" s="233">
        <f>ROUND(E432*F432,2)</f>
        <v>0</v>
      </c>
      <c r="H432" s="234"/>
      <c r="I432" s="233">
        <f>ROUND(E432*H432,2)</f>
        <v>0</v>
      </c>
      <c r="J432" s="234"/>
      <c r="K432" s="233">
        <f>ROUND(E432*J432,2)</f>
        <v>0</v>
      </c>
      <c r="L432" s="233">
        <v>12</v>
      </c>
      <c r="M432" s="233">
        <f>G432*(1+L432/100)</f>
        <v>0</v>
      </c>
      <c r="N432" s="223">
        <v>4.6000000000000001E-4</v>
      </c>
      <c r="O432" s="223">
        <f>ROUND(E432*N432,5)</f>
        <v>0.58511999999999997</v>
      </c>
      <c r="P432" s="223">
        <v>0</v>
      </c>
      <c r="Q432" s="223">
        <f>ROUND(E432*P432,5)</f>
        <v>0</v>
      </c>
      <c r="R432" s="223"/>
      <c r="S432" s="223"/>
      <c r="T432" s="224">
        <v>0.10191</v>
      </c>
      <c r="U432" s="223">
        <f>ROUND(E432*T432,2)</f>
        <v>129.63</v>
      </c>
      <c r="V432" s="213"/>
      <c r="W432" s="213"/>
      <c r="X432" s="213"/>
      <c r="Y432" s="213"/>
      <c r="Z432" s="213"/>
      <c r="AA432" s="213"/>
      <c r="AB432" s="213"/>
      <c r="AC432" s="213"/>
      <c r="AD432" s="213"/>
      <c r="AE432" s="213" t="s">
        <v>146</v>
      </c>
      <c r="AF432" s="213"/>
      <c r="AG432" s="213"/>
      <c r="AH432" s="213"/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x14ac:dyDescent="0.2">
      <c r="A433" s="215" t="s">
        <v>141</v>
      </c>
      <c r="B433" s="222" t="s">
        <v>114</v>
      </c>
      <c r="C433" s="269" t="s">
        <v>26</v>
      </c>
      <c r="D433" s="227"/>
      <c r="E433" s="232"/>
      <c r="F433" s="237"/>
      <c r="G433" s="237">
        <f>SUMIF(AE434:AE434,"&lt;&gt;NOR",G434:G434)</f>
        <v>0</v>
      </c>
      <c r="H433" s="237"/>
      <c r="I433" s="237">
        <f>SUM(I434:I434)</f>
        <v>0</v>
      </c>
      <c r="J433" s="237"/>
      <c r="K433" s="237">
        <f>SUM(K434:K434)</f>
        <v>0</v>
      </c>
      <c r="L433" s="237"/>
      <c r="M433" s="237">
        <f>SUM(M434:M434)</f>
        <v>0</v>
      </c>
      <c r="N433" s="227"/>
      <c r="O433" s="227">
        <f>SUM(O434:O434)</f>
        <v>0</v>
      </c>
      <c r="P433" s="227"/>
      <c r="Q433" s="227">
        <f>SUM(Q434:Q434)</f>
        <v>0</v>
      </c>
      <c r="R433" s="227"/>
      <c r="S433" s="227"/>
      <c r="T433" s="228"/>
      <c r="U433" s="227">
        <f>SUM(U434:U434)</f>
        <v>0</v>
      </c>
      <c r="AE433" t="s">
        <v>142</v>
      </c>
    </row>
    <row r="434" spans="1:60" outlineLevel="1" x14ac:dyDescent="0.2">
      <c r="A434" s="245">
        <v>239</v>
      </c>
      <c r="B434" s="246" t="s">
        <v>756</v>
      </c>
      <c r="C434" s="270" t="s">
        <v>757</v>
      </c>
      <c r="D434" s="247" t="s">
        <v>758</v>
      </c>
      <c r="E434" s="248">
        <v>1</v>
      </c>
      <c r="F434" s="249">
        <f>H434+J434</f>
        <v>0</v>
      </c>
      <c r="G434" s="249">
        <f>ROUND(E434*F434,2)</f>
        <v>0</v>
      </c>
      <c r="H434" s="250"/>
      <c r="I434" s="249">
        <f>ROUND(E434*H434,2)</f>
        <v>0</v>
      </c>
      <c r="J434" s="250"/>
      <c r="K434" s="249">
        <f>ROUND(E434*J434,2)</f>
        <v>0</v>
      </c>
      <c r="L434" s="249">
        <v>12</v>
      </c>
      <c r="M434" s="249">
        <f>G434*(1+L434/100)</f>
        <v>0</v>
      </c>
      <c r="N434" s="247">
        <v>0</v>
      </c>
      <c r="O434" s="247">
        <f>ROUND(E434*N434,5)</f>
        <v>0</v>
      </c>
      <c r="P434" s="247">
        <v>0</v>
      </c>
      <c r="Q434" s="247">
        <f>ROUND(E434*P434,5)</f>
        <v>0</v>
      </c>
      <c r="R434" s="247"/>
      <c r="S434" s="247"/>
      <c r="T434" s="251">
        <v>0</v>
      </c>
      <c r="U434" s="247">
        <f>ROUND(E434*T434,2)</f>
        <v>0</v>
      </c>
      <c r="V434" s="213"/>
      <c r="W434" s="213"/>
      <c r="X434" s="213"/>
      <c r="Y434" s="213"/>
      <c r="Z434" s="213"/>
      <c r="AA434" s="213"/>
      <c r="AB434" s="213"/>
      <c r="AC434" s="213"/>
      <c r="AD434" s="213"/>
      <c r="AE434" s="213" t="s">
        <v>146</v>
      </c>
      <c r="AF434" s="213"/>
      <c r="AG434" s="213"/>
      <c r="AH434" s="213"/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x14ac:dyDescent="0.2">
      <c r="A435" s="6"/>
      <c r="B435" s="7" t="s">
        <v>759</v>
      </c>
      <c r="C435" s="271" t="s">
        <v>759</v>
      </c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AC435">
        <v>12</v>
      </c>
      <c r="AD435">
        <v>21</v>
      </c>
    </row>
    <row r="436" spans="1:60" x14ac:dyDescent="0.2">
      <c r="A436" s="252"/>
      <c r="B436" s="253" t="s">
        <v>28</v>
      </c>
      <c r="C436" s="272" t="s">
        <v>759</v>
      </c>
      <c r="D436" s="254"/>
      <c r="E436" s="254"/>
      <c r="F436" s="254"/>
      <c r="G436" s="265">
        <f>G8+G22+G32+G69+G88+G98+G101+G111+G119+G128+G144+G149+G157+G181+G214+G217+G228+G246+G267+G296+G301+G359+G366+G391+G411+G423+G427+G433</f>
        <v>0</v>
      </c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AC436">
        <f>SUMIF(L7:L434,AC435,G7:G434)</f>
        <v>0</v>
      </c>
      <c r="AD436">
        <f>SUMIF(L7:L434,AD435,G7:G434)</f>
        <v>0</v>
      </c>
      <c r="AE436" t="s">
        <v>760</v>
      </c>
    </row>
    <row r="437" spans="1:60" x14ac:dyDescent="0.2">
      <c r="A437" s="6"/>
      <c r="B437" s="7" t="s">
        <v>759</v>
      </c>
      <c r="C437" s="271" t="s">
        <v>759</v>
      </c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</row>
    <row r="438" spans="1:60" x14ac:dyDescent="0.2">
      <c r="A438" s="6"/>
      <c r="B438" s="7" t="s">
        <v>759</v>
      </c>
      <c r="C438" s="271" t="s">
        <v>759</v>
      </c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</row>
    <row r="439" spans="1:60" x14ac:dyDescent="0.2">
      <c r="A439" s="255" t="s">
        <v>761</v>
      </c>
      <c r="B439" s="255"/>
      <c r="C439" s="273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</row>
    <row r="440" spans="1:60" x14ac:dyDescent="0.2">
      <c r="A440" s="256"/>
      <c r="B440" s="257"/>
      <c r="C440" s="274"/>
      <c r="D440" s="257"/>
      <c r="E440" s="257"/>
      <c r="F440" s="257"/>
      <c r="G440" s="258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AE440" t="s">
        <v>762</v>
      </c>
    </row>
    <row r="441" spans="1:60" x14ac:dyDescent="0.2">
      <c r="A441" s="259"/>
      <c r="B441" s="260"/>
      <c r="C441" s="275"/>
      <c r="D441" s="260"/>
      <c r="E441" s="260"/>
      <c r="F441" s="260"/>
      <c r="G441" s="261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</row>
    <row r="442" spans="1:60" x14ac:dyDescent="0.2">
      <c r="A442" s="259"/>
      <c r="B442" s="260"/>
      <c r="C442" s="275"/>
      <c r="D442" s="260"/>
      <c r="E442" s="260"/>
      <c r="F442" s="260"/>
      <c r="G442" s="261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</row>
    <row r="443" spans="1:60" x14ac:dyDescent="0.2">
      <c r="A443" s="259"/>
      <c r="B443" s="260"/>
      <c r="C443" s="275"/>
      <c r="D443" s="260"/>
      <c r="E443" s="260"/>
      <c r="F443" s="260"/>
      <c r="G443" s="261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</row>
    <row r="444" spans="1:60" x14ac:dyDescent="0.2">
      <c r="A444" s="262"/>
      <c r="B444" s="263"/>
      <c r="C444" s="276"/>
      <c r="D444" s="263"/>
      <c r="E444" s="263"/>
      <c r="F444" s="263"/>
      <c r="G444" s="264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</row>
    <row r="445" spans="1:60" x14ac:dyDescent="0.2">
      <c r="A445" s="6"/>
      <c r="B445" s="7" t="s">
        <v>759</v>
      </c>
      <c r="C445" s="271" t="s">
        <v>759</v>
      </c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</row>
    <row r="446" spans="1:60" x14ac:dyDescent="0.2">
      <c r="C446" s="277"/>
      <c r="AE446" t="s">
        <v>763</v>
      </c>
    </row>
  </sheetData>
  <mergeCells count="34">
    <mergeCell ref="C362:G362"/>
    <mergeCell ref="C364:G364"/>
    <mergeCell ref="A439:C439"/>
    <mergeCell ref="A440:G444"/>
    <mergeCell ref="C343:G343"/>
    <mergeCell ref="C345:G345"/>
    <mergeCell ref="C347:G347"/>
    <mergeCell ref="C353:G353"/>
    <mergeCell ref="C355:G355"/>
    <mergeCell ref="C357:G357"/>
    <mergeCell ref="C331:G331"/>
    <mergeCell ref="C333:G333"/>
    <mergeCell ref="C335:G335"/>
    <mergeCell ref="C337:G337"/>
    <mergeCell ref="C339:G339"/>
    <mergeCell ref="C341:G341"/>
    <mergeCell ref="C319:G319"/>
    <mergeCell ref="C321:G321"/>
    <mergeCell ref="C323:G323"/>
    <mergeCell ref="C325:G325"/>
    <mergeCell ref="C327:G327"/>
    <mergeCell ref="C329:G329"/>
    <mergeCell ref="C62:G62"/>
    <mergeCell ref="C90:G90"/>
    <mergeCell ref="C96:G96"/>
    <mergeCell ref="C203:G203"/>
    <mergeCell ref="C315:G315"/>
    <mergeCell ref="C317:G317"/>
    <mergeCell ref="A1:G1"/>
    <mergeCell ref="C2:G2"/>
    <mergeCell ref="C3:G3"/>
    <mergeCell ref="C4:G4"/>
    <mergeCell ref="C10:G10"/>
    <mergeCell ref="C51:G51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2024-08-01T09:16:09Z</dcterms:modified>
</cp:coreProperties>
</file>