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avykresy\akce2024\Bytovka Kerhartice\ZTI pracovní\Finál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Pol'!$A$1:$U$211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6" i="1" l="1"/>
  <c r="H55" i="1"/>
  <c r="H54" i="1"/>
  <c r="H53" i="1"/>
  <c r="H52" i="1"/>
  <c r="H51" i="1"/>
  <c r="H50" i="1"/>
  <c r="H49" i="1"/>
  <c r="G56" i="1"/>
  <c r="G55" i="1"/>
  <c r="G54" i="1"/>
  <c r="G53" i="1"/>
  <c r="G52" i="1"/>
  <c r="G51" i="1"/>
  <c r="G50" i="1"/>
  <c r="G49" i="1"/>
  <c r="G39" i="1"/>
  <c r="F39" i="1"/>
  <c r="H39" i="1" s="1"/>
  <c r="H40" i="1" s="1"/>
  <c r="G201" i="12"/>
  <c r="AC201" i="12"/>
  <c r="AD201" i="12"/>
  <c r="F9" i="12"/>
  <c r="G9" i="12"/>
  <c r="G8" i="12" s="1"/>
  <c r="I9" i="12"/>
  <c r="K9" i="12"/>
  <c r="K8" i="12" s="1"/>
  <c r="O9" i="12"/>
  <c r="Q9" i="12"/>
  <c r="Q8" i="12" s="1"/>
  <c r="U9" i="12"/>
  <c r="U8" i="12" s="1"/>
  <c r="F16" i="12"/>
  <c r="G16" i="12"/>
  <c r="M16" i="12" s="1"/>
  <c r="I16" i="12"/>
  <c r="K16" i="12"/>
  <c r="O16" i="12"/>
  <c r="O8" i="12" s="1"/>
  <c r="Q16" i="12"/>
  <c r="U16" i="12"/>
  <c r="F24" i="12"/>
  <c r="G24" i="12"/>
  <c r="I24" i="12"/>
  <c r="K24" i="12"/>
  <c r="M24" i="12"/>
  <c r="O24" i="12"/>
  <c r="Q24" i="12"/>
  <c r="U24" i="12"/>
  <c r="F29" i="12"/>
  <c r="G29" i="12"/>
  <c r="M29" i="12" s="1"/>
  <c r="I29" i="12"/>
  <c r="I8" i="12" s="1"/>
  <c r="K29" i="12"/>
  <c r="O29" i="12"/>
  <c r="Q29" i="12"/>
  <c r="U29" i="12"/>
  <c r="F35" i="12"/>
  <c r="G35" i="12"/>
  <c r="M35" i="12" s="1"/>
  <c r="I35" i="12"/>
  <c r="K35" i="12"/>
  <c r="O35" i="12"/>
  <c r="Q35" i="12"/>
  <c r="U35" i="12"/>
  <c r="O36" i="12"/>
  <c r="Q36" i="12"/>
  <c r="F37" i="12"/>
  <c r="G37" i="12"/>
  <c r="G36" i="12" s="1"/>
  <c r="I37" i="12"/>
  <c r="I36" i="12" s="1"/>
  <c r="K37" i="12"/>
  <c r="K36" i="12" s="1"/>
  <c r="M37" i="12"/>
  <c r="M36" i="12" s="1"/>
  <c r="O37" i="12"/>
  <c r="Q37" i="12"/>
  <c r="U37" i="12"/>
  <c r="U36" i="12" s="1"/>
  <c r="G42" i="12"/>
  <c r="I42" i="12"/>
  <c r="K42" i="12"/>
  <c r="F43" i="12"/>
  <c r="G43" i="12"/>
  <c r="M43" i="12" s="1"/>
  <c r="M42" i="12" s="1"/>
  <c r="I43" i="12"/>
  <c r="K43" i="12"/>
  <c r="O43" i="12"/>
  <c r="O42" i="12" s="1"/>
  <c r="Q43" i="12"/>
  <c r="Q42" i="12" s="1"/>
  <c r="U43" i="12"/>
  <c r="U42" i="12" s="1"/>
  <c r="O44" i="12"/>
  <c r="Q44" i="12"/>
  <c r="F45" i="12"/>
  <c r="G45" i="12"/>
  <c r="G44" i="12" s="1"/>
  <c r="I45" i="12"/>
  <c r="I44" i="12" s="1"/>
  <c r="K45" i="12"/>
  <c r="K44" i="12" s="1"/>
  <c r="M45" i="12"/>
  <c r="M44" i="12" s="1"/>
  <c r="O45" i="12"/>
  <c r="Q45" i="12"/>
  <c r="U45" i="12"/>
  <c r="U44" i="12" s="1"/>
  <c r="G52" i="12"/>
  <c r="I52" i="12"/>
  <c r="U52" i="12"/>
  <c r="F53" i="12"/>
  <c r="G53" i="12"/>
  <c r="M53" i="12" s="1"/>
  <c r="M52" i="12" s="1"/>
  <c r="I53" i="12"/>
  <c r="K53" i="12"/>
  <c r="O53" i="12"/>
  <c r="O52" i="12" s="1"/>
  <c r="Q53" i="12"/>
  <c r="Q52" i="12" s="1"/>
  <c r="U53" i="12"/>
  <c r="F54" i="12"/>
  <c r="G54" i="12"/>
  <c r="I54" i="12"/>
  <c r="K54" i="12"/>
  <c r="K52" i="12" s="1"/>
  <c r="M54" i="12"/>
  <c r="O54" i="12"/>
  <c r="Q54" i="12"/>
  <c r="U54" i="12"/>
  <c r="F57" i="12"/>
  <c r="G57" i="12" s="1"/>
  <c r="I57" i="12"/>
  <c r="K57" i="12"/>
  <c r="O57" i="12"/>
  <c r="O56" i="12" s="1"/>
  <c r="Q57" i="12"/>
  <c r="Q56" i="12" s="1"/>
  <c r="U57" i="12"/>
  <c r="U56" i="12" s="1"/>
  <c r="F60" i="12"/>
  <c r="G60" i="12" s="1"/>
  <c r="M60" i="12" s="1"/>
  <c r="I60" i="12"/>
  <c r="K60" i="12"/>
  <c r="O60" i="12"/>
  <c r="Q60" i="12"/>
  <c r="U60" i="12"/>
  <c r="F62" i="12"/>
  <c r="G62" i="12"/>
  <c r="I62" i="12"/>
  <c r="I56" i="12" s="1"/>
  <c r="K62" i="12"/>
  <c r="K56" i="12" s="1"/>
  <c r="M62" i="12"/>
  <c r="O62" i="12"/>
  <c r="Q62" i="12"/>
  <c r="U62" i="12"/>
  <c r="F67" i="12"/>
  <c r="G67" i="12" s="1"/>
  <c r="M67" i="12" s="1"/>
  <c r="I67" i="12"/>
  <c r="K67" i="12"/>
  <c r="O67" i="12"/>
  <c r="Q67" i="12"/>
  <c r="U67" i="12"/>
  <c r="F72" i="12"/>
  <c r="G72" i="12" s="1"/>
  <c r="M72" i="12" s="1"/>
  <c r="I72" i="12"/>
  <c r="K72" i="12"/>
  <c r="O72" i="12"/>
  <c r="Q72" i="12"/>
  <c r="U72" i="12"/>
  <c r="F73" i="12"/>
  <c r="G73" i="12"/>
  <c r="I73" i="12"/>
  <c r="K73" i="12"/>
  <c r="M73" i="12"/>
  <c r="O73" i="12"/>
  <c r="Q73" i="12"/>
  <c r="U73" i="12"/>
  <c r="F75" i="12"/>
  <c r="G75" i="12" s="1"/>
  <c r="M75" i="12" s="1"/>
  <c r="I75" i="12"/>
  <c r="K75" i="12"/>
  <c r="O75" i="12"/>
  <c r="Q75" i="12"/>
  <c r="U75" i="12"/>
  <c r="F77" i="12"/>
  <c r="G77" i="12" s="1"/>
  <c r="M77" i="12" s="1"/>
  <c r="I77" i="12"/>
  <c r="K77" i="12"/>
  <c r="O77" i="12"/>
  <c r="Q77" i="12"/>
  <c r="U77" i="12"/>
  <c r="F78" i="12"/>
  <c r="G78" i="12"/>
  <c r="I78" i="12"/>
  <c r="K78" i="12"/>
  <c r="M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/>
  <c r="I81" i="12"/>
  <c r="K81" i="12"/>
  <c r="M81" i="12"/>
  <c r="O81" i="12"/>
  <c r="Q81" i="12"/>
  <c r="U81" i="12"/>
  <c r="F82" i="12"/>
  <c r="G82" i="12" s="1"/>
  <c r="M82" i="12" s="1"/>
  <c r="I82" i="12"/>
  <c r="K82" i="12"/>
  <c r="O82" i="12"/>
  <c r="Q82" i="12"/>
  <c r="U82" i="12"/>
  <c r="F83" i="12"/>
  <c r="G83" i="12" s="1"/>
  <c r="M83" i="12" s="1"/>
  <c r="I83" i="12"/>
  <c r="K83" i="12"/>
  <c r="O83" i="12"/>
  <c r="Q83" i="12"/>
  <c r="U83" i="12"/>
  <c r="F84" i="12"/>
  <c r="G84" i="12"/>
  <c r="I84" i="12"/>
  <c r="K84" i="12"/>
  <c r="M84" i="12"/>
  <c r="O84" i="12"/>
  <c r="Q84" i="12"/>
  <c r="U84" i="12"/>
  <c r="F85" i="12"/>
  <c r="G85" i="12" s="1"/>
  <c r="M85" i="12" s="1"/>
  <c r="I85" i="12"/>
  <c r="K85" i="12"/>
  <c r="O85" i="12"/>
  <c r="Q85" i="12"/>
  <c r="U85" i="12"/>
  <c r="F86" i="12"/>
  <c r="G86" i="12" s="1"/>
  <c r="M86" i="12" s="1"/>
  <c r="I86" i="12"/>
  <c r="K86" i="12"/>
  <c r="O86" i="12"/>
  <c r="Q86" i="12"/>
  <c r="U86" i="12"/>
  <c r="F87" i="12"/>
  <c r="G87" i="12"/>
  <c r="I87" i="12"/>
  <c r="K87" i="12"/>
  <c r="M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/>
  <c r="I90" i="12"/>
  <c r="K90" i="12"/>
  <c r="M90" i="12"/>
  <c r="O90" i="12"/>
  <c r="Q90" i="12"/>
  <c r="U90" i="12"/>
  <c r="F91" i="12"/>
  <c r="G91" i="12" s="1"/>
  <c r="M91" i="12" s="1"/>
  <c r="I91" i="12"/>
  <c r="K91" i="12"/>
  <c r="O91" i="12"/>
  <c r="Q91" i="12"/>
  <c r="U91" i="12"/>
  <c r="F92" i="12"/>
  <c r="G92" i="12" s="1"/>
  <c r="M92" i="12" s="1"/>
  <c r="I92" i="12"/>
  <c r="K92" i="12"/>
  <c r="O92" i="12"/>
  <c r="Q92" i="12"/>
  <c r="U92" i="12"/>
  <c r="F93" i="12"/>
  <c r="G93" i="12"/>
  <c r="I93" i="12"/>
  <c r="K93" i="12"/>
  <c r="M93" i="12"/>
  <c r="O93" i="12"/>
  <c r="Q93" i="12"/>
  <c r="U93" i="12"/>
  <c r="F94" i="12"/>
  <c r="G94" i="12" s="1"/>
  <c r="M94" i="12" s="1"/>
  <c r="I94" i="12"/>
  <c r="K94" i="12"/>
  <c r="O94" i="12"/>
  <c r="Q94" i="12"/>
  <c r="U94" i="12"/>
  <c r="F95" i="12"/>
  <c r="G95" i="12" s="1"/>
  <c r="M95" i="12" s="1"/>
  <c r="I95" i="12"/>
  <c r="K95" i="12"/>
  <c r="O95" i="12"/>
  <c r="Q95" i="12"/>
  <c r="U95" i="12"/>
  <c r="F97" i="12"/>
  <c r="G97" i="12"/>
  <c r="M97" i="12" s="1"/>
  <c r="I97" i="12"/>
  <c r="K97" i="12"/>
  <c r="O97" i="12"/>
  <c r="Q97" i="12"/>
  <c r="Q96" i="12" s="1"/>
  <c r="U97" i="12"/>
  <c r="U96" i="12" s="1"/>
  <c r="F98" i="12"/>
  <c r="G98" i="12" s="1"/>
  <c r="M98" i="12" s="1"/>
  <c r="I98" i="12"/>
  <c r="K98" i="12"/>
  <c r="O98" i="12"/>
  <c r="O96" i="12" s="1"/>
  <c r="Q98" i="12"/>
  <c r="U98" i="12"/>
  <c r="F99" i="12"/>
  <c r="G99" i="12"/>
  <c r="I99" i="12"/>
  <c r="I96" i="12" s="1"/>
  <c r="K99" i="12"/>
  <c r="K96" i="12" s="1"/>
  <c r="M99" i="12"/>
  <c r="O99" i="12"/>
  <c r="Q99" i="12"/>
  <c r="U99" i="12"/>
  <c r="F100" i="12"/>
  <c r="G100" i="12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Q101" i="12"/>
  <c r="U101" i="12"/>
  <c r="F106" i="12"/>
  <c r="G106" i="12"/>
  <c r="I106" i="12"/>
  <c r="K106" i="12"/>
  <c r="M106" i="12"/>
  <c r="O106" i="12"/>
  <c r="Q106" i="12"/>
  <c r="U106" i="12"/>
  <c r="F111" i="12"/>
  <c r="G111" i="12"/>
  <c r="M111" i="12" s="1"/>
  <c r="I111" i="12"/>
  <c r="K111" i="12"/>
  <c r="O111" i="12"/>
  <c r="Q111" i="12"/>
  <c r="U111" i="12"/>
  <c r="F114" i="12"/>
  <c r="G114" i="12" s="1"/>
  <c r="M114" i="12" s="1"/>
  <c r="I114" i="12"/>
  <c r="K114" i="12"/>
  <c r="O114" i="12"/>
  <c r="Q114" i="12"/>
  <c r="U114" i="12"/>
  <c r="F119" i="12"/>
  <c r="G119" i="12"/>
  <c r="I119" i="12"/>
  <c r="K119" i="12"/>
  <c r="M119" i="12"/>
  <c r="O119" i="12"/>
  <c r="Q119" i="12"/>
  <c r="U119" i="12"/>
  <c r="F124" i="12"/>
  <c r="G124" i="12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/>
  <c r="I126" i="12"/>
  <c r="K126" i="12"/>
  <c r="M126" i="12"/>
  <c r="O126" i="12"/>
  <c r="Q126" i="12"/>
  <c r="U126" i="12"/>
  <c r="F131" i="12"/>
  <c r="G131" i="12"/>
  <c r="M131" i="12" s="1"/>
  <c r="I131" i="12"/>
  <c r="K131" i="12"/>
  <c r="O131" i="12"/>
  <c r="Q131" i="12"/>
  <c r="U131" i="12"/>
  <c r="F136" i="12"/>
  <c r="G136" i="12" s="1"/>
  <c r="M136" i="12" s="1"/>
  <c r="I136" i="12"/>
  <c r="K136" i="12"/>
  <c r="O136" i="12"/>
  <c r="Q136" i="12"/>
  <c r="U136" i="12"/>
  <c r="F141" i="12"/>
  <c r="G141" i="12"/>
  <c r="I141" i="12"/>
  <c r="K141" i="12"/>
  <c r="M141" i="12"/>
  <c r="O141" i="12"/>
  <c r="Q141" i="12"/>
  <c r="U141" i="12"/>
  <c r="F142" i="12"/>
  <c r="G142" i="12"/>
  <c r="M142" i="12" s="1"/>
  <c r="I142" i="12"/>
  <c r="K142" i="12"/>
  <c r="O142" i="12"/>
  <c r="Q142" i="12"/>
  <c r="U142" i="12"/>
  <c r="F143" i="12"/>
  <c r="G143" i="12"/>
  <c r="M143" i="12" s="1"/>
  <c r="I143" i="12"/>
  <c r="K143" i="12"/>
  <c r="O143" i="12"/>
  <c r="Q143" i="12"/>
  <c r="U143" i="12"/>
  <c r="F144" i="12"/>
  <c r="G144" i="12"/>
  <c r="I144" i="12"/>
  <c r="K144" i="12"/>
  <c r="M144" i="12"/>
  <c r="O144" i="12"/>
  <c r="Q144" i="12"/>
  <c r="U144" i="12"/>
  <c r="F145" i="12"/>
  <c r="G145" i="12"/>
  <c r="M145" i="12" s="1"/>
  <c r="I145" i="12"/>
  <c r="K145" i="12"/>
  <c r="O145" i="12"/>
  <c r="Q145" i="12"/>
  <c r="U145" i="12"/>
  <c r="F146" i="12"/>
  <c r="G146" i="12"/>
  <c r="M146" i="12" s="1"/>
  <c r="I146" i="12"/>
  <c r="K146" i="12"/>
  <c r="O146" i="12"/>
  <c r="Q146" i="12"/>
  <c r="U146" i="12"/>
  <c r="F147" i="12"/>
  <c r="G147" i="12"/>
  <c r="I147" i="12"/>
  <c r="K147" i="12"/>
  <c r="M147" i="12"/>
  <c r="O147" i="12"/>
  <c r="Q147" i="12"/>
  <c r="U147" i="12"/>
  <c r="F148" i="12"/>
  <c r="G148" i="12"/>
  <c r="M148" i="12" s="1"/>
  <c r="I148" i="12"/>
  <c r="K148" i="12"/>
  <c r="O148" i="12"/>
  <c r="Q148" i="12"/>
  <c r="U148" i="12"/>
  <c r="F149" i="12"/>
  <c r="G149" i="12"/>
  <c r="M149" i="12" s="1"/>
  <c r="I149" i="12"/>
  <c r="K149" i="12"/>
  <c r="O149" i="12"/>
  <c r="Q149" i="12"/>
  <c r="U149" i="12"/>
  <c r="F151" i="12"/>
  <c r="G151" i="12"/>
  <c r="I151" i="12"/>
  <c r="I150" i="12" s="1"/>
  <c r="K151" i="12"/>
  <c r="K150" i="12" s="1"/>
  <c r="M151" i="12"/>
  <c r="O151" i="12"/>
  <c r="Q151" i="12"/>
  <c r="U151" i="12"/>
  <c r="U150" i="12" s="1"/>
  <c r="F156" i="12"/>
  <c r="G156" i="12" s="1"/>
  <c r="M156" i="12" s="1"/>
  <c r="I156" i="12"/>
  <c r="K156" i="12"/>
  <c r="O156" i="12"/>
  <c r="Q156" i="12"/>
  <c r="Q150" i="12" s="1"/>
  <c r="U156" i="12"/>
  <c r="F157" i="12"/>
  <c r="G157" i="12" s="1"/>
  <c r="M157" i="12" s="1"/>
  <c r="I157" i="12"/>
  <c r="K157" i="12"/>
  <c r="O157" i="12"/>
  <c r="O150" i="12" s="1"/>
  <c r="Q157" i="12"/>
  <c r="U157" i="12"/>
  <c r="F158" i="12"/>
  <c r="G158" i="12"/>
  <c r="I158" i="12"/>
  <c r="K158" i="12"/>
  <c r="M158" i="12"/>
  <c r="O158" i="12"/>
  <c r="Q158" i="12"/>
  <c r="U158" i="12"/>
  <c r="F159" i="12"/>
  <c r="G159" i="12" s="1"/>
  <c r="M159" i="12" s="1"/>
  <c r="I159" i="12"/>
  <c r="K159" i="12"/>
  <c r="O159" i="12"/>
  <c r="Q159" i="12"/>
  <c r="U159" i="12"/>
  <c r="F164" i="12"/>
  <c r="G164" i="12" s="1"/>
  <c r="M164" i="12" s="1"/>
  <c r="I164" i="12"/>
  <c r="K164" i="12"/>
  <c r="O164" i="12"/>
  <c r="Q164" i="12"/>
  <c r="U164" i="12"/>
  <c r="F165" i="12"/>
  <c r="G165" i="12"/>
  <c r="I165" i="12"/>
  <c r="K165" i="12"/>
  <c r="M165" i="12"/>
  <c r="O165" i="12"/>
  <c r="Q165" i="12"/>
  <c r="U165" i="12"/>
  <c r="F166" i="12"/>
  <c r="G166" i="12" s="1"/>
  <c r="M166" i="12" s="1"/>
  <c r="I166" i="12"/>
  <c r="K166" i="12"/>
  <c r="O166" i="12"/>
  <c r="Q166" i="12"/>
  <c r="U166" i="12"/>
  <c r="F167" i="12"/>
  <c r="G167" i="12" s="1"/>
  <c r="M167" i="12" s="1"/>
  <c r="I167" i="12"/>
  <c r="K167" i="12"/>
  <c r="O167" i="12"/>
  <c r="Q167" i="12"/>
  <c r="U167" i="12"/>
  <c r="F168" i="12"/>
  <c r="G168" i="12"/>
  <c r="I168" i="12"/>
  <c r="K168" i="12"/>
  <c r="M168" i="12"/>
  <c r="O168" i="12"/>
  <c r="Q168" i="12"/>
  <c r="U168" i="12"/>
  <c r="F169" i="12"/>
  <c r="G169" i="12" s="1"/>
  <c r="M169" i="12" s="1"/>
  <c r="I169" i="12"/>
  <c r="K169" i="12"/>
  <c r="O169" i="12"/>
  <c r="Q169" i="12"/>
  <c r="U169" i="12"/>
  <c r="F170" i="12"/>
  <c r="G170" i="12" s="1"/>
  <c r="M170" i="12" s="1"/>
  <c r="I170" i="12"/>
  <c r="K170" i="12"/>
  <c r="O170" i="12"/>
  <c r="Q170" i="12"/>
  <c r="U170" i="12"/>
  <c r="F171" i="12"/>
  <c r="G171" i="12"/>
  <c r="I171" i="12"/>
  <c r="K171" i="12"/>
  <c r="M171" i="12"/>
  <c r="O171" i="12"/>
  <c r="Q171" i="12"/>
  <c r="U171" i="12"/>
  <c r="F172" i="12"/>
  <c r="G172" i="12" s="1"/>
  <c r="M172" i="12" s="1"/>
  <c r="I172" i="12"/>
  <c r="K172" i="12"/>
  <c r="O172" i="12"/>
  <c r="Q172" i="12"/>
  <c r="U172" i="12"/>
  <c r="F173" i="12"/>
  <c r="G173" i="12" s="1"/>
  <c r="M173" i="12" s="1"/>
  <c r="I173" i="12"/>
  <c r="K173" i="12"/>
  <c r="O173" i="12"/>
  <c r="Q173" i="12"/>
  <c r="U173" i="12"/>
  <c r="F174" i="12"/>
  <c r="G174" i="12"/>
  <c r="I174" i="12"/>
  <c r="K174" i="12"/>
  <c r="M174" i="12"/>
  <c r="O174" i="12"/>
  <c r="Q174" i="12"/>
  <c r="U174" i="12"/>
  <c r="F175" i="12"/>
  <c r="G175" i="12" s="1"/>
  <c r="M175" i="12" s="1"/>
  <c r="I175" i="12"/>
  <c r="K175" i="12"/>
  <c r="O175" i="12"/>
  <c r="Q175" i="12"/>
  <c r="U175" i="12"/>
  <c r="F176" i="12"/>
  <c r="G176" i="12" s="1"/>
  <c r="M176" i="12" s="1"/>
  <c r="I176" i="12"/>
  <c r="K176" i="12"/>
  <c r="O176" i="12"/>
  <c r="Q176" i="12"/>
  <c r="U176" i="12"/>
  <c r="F177" i="12"/>
  <c r="G177" i="12"/>
  <c r="I177" i="12"/>
  <c r="K177" i="12"/>
  <c r="M177" i="12"/>
  <c r="O177" i="12"/>
  <c r="Q177" i="12"/>
  <c r="U177" i="12"/>
  <c r="F178" i="12"/>
  <c r="G178" i="12" s="1"/>
  <c r="M178" i="12" s="1"/>
  <c r="I178" i="12"/>
  <c r="K178" i="12"/>
  <c r="O178" i="12"/>
  <c r="Q178" i="12"/>
  <c r="U178" i="12"/>
  <c r="F179" i="12"/>
  <c r="G179" i="12" s="1"/>
  <c r="M179" i="12" s="1"/>
  <c r="I179" i="12"/>
  <c r="K179" i="12"/>
  <c r="O179" i="12"/>
  <c r="Q179" i="12"/>
  <c r="U179" i="12"/>
  <c r="F180" i="12"/>
  <c r="G180" i="12"/>
  <c r="I180" i="12"/>
  <c r="K180" i="12"/>
  <c r="M180" i="12"/>
  <c r="O180" i="12"/>
  <c r="Q180" i="12"/>
  <c r="U180" i="12"/>
  <c r="F181" i="12"/>
  <c r="G181" i="12" s="1"/>
  <c r="M181" i="12" s="1"/>
  <c r="I181" i="12"/>
  <c r="K181" i="12"/>
  <c r="O181" i="12"/>
  <c r="Q181" i="12"/>
  <c r="U181" i="12"/>
  <c r="F182" i="12"/>
  <c r="G182" i="12" s="1"/>
  <c r="M182" i="12" s="1"/>
  <c r="I182" i="12"/>
  <c r="K182" i="12"/>
  <c r="O182" i="12"/>
  <c r="Q182" i="12"/>
  <c r="U182" i="12"/>
  <c r="F183" i="12"/>
  <c r="G183" i="12"/>
  <c r="I183" i="12"/>
  <c r="K183" i="12"/>
  <c r="M183" i="12"/>
  <c r="O183" i="12"/>
  <c r="Q183" i="12"/>
  <c r="U183" i="12"/>
  <c r="F184" i="12"/>
  <c r="G184" i="12" s="1"/>
  <c r="M184" i="12" s="1"/>
  <c r="I184" i="12"/>
  <c r="K184" i="12"/>
  <c r="O184" i="12"/>
  <c r="Q184" i="12"/>
  <c r="U184" i="12"/>
  <c r="F185" i="12"/>
  <c r="G185" i="12" s="1"/>
  <c r="M185" i="12" s="1"/>
  <c r="I185" i="12"/>
  <c r="K185" i="12"/>
  <c r="O185" i="12"/>
  <c r="Q185" i="12"/>
  <c r="U185" i="12"/>
  <c r="F186" i="12"/>
  <c r="G186" i="12"/>
  <c r="I186" i="12"/>
  <c r="K186" i="12"/>
  <c r="M186" i="12"/>
  <c r="O186" i="12"/>
  <c r="Q186" i="12"/>
  <c r="U186" i="12"/>
  <c r="F187" i="12"/>
  <c r="G187" i="12" s="1"/>
  <c r="M187" i="12" s="1"/>
  <c r="I187" i="12"/>
  <c r="K187" i="12"/>
  <c r="O187" i="12"/>
  <c r="Q187" i="12"/>
  <c r="U187" i="12"/>
  <c r="F188" i="12"/>
  <c r="G188" i="12" s="1"/>
  <c r="M188" i="12" s="1"/>
  <c r="I188" i="12"/>
  <c r="K188" i="12"/>
  <c r="O188" i="12"/>
  <c r="Q188" i="12"/>
  <c r="U188" i="12"/>
  <c r="F189" i="12"/>
  <c r="G189" i="12"/>
  <c r="I189" i="12"/>
  <c r="K189" i="12"/>
  <c r="M189" i="12"/>
  <c r="O189" i="12"/>
  <c r="Q189" i="12"/>
  <c r="U189" i="12"/>
  <c r="F190" i="12"/>
  <c r="G190" i="12"/>
  <c r="M190" i="12" s="1"/>
  <c r="I190" i="12"/>
  <c r="K190" i="12"/>
  <c r="O190" i="12"/>
  <c r="Q190" i="12"/>
  <c r="U190" i="12"/>
  <c r="F191" i="12"/>
  <c r="G191" i="12" s="1"/>
  <c r="M191" i="12" s="1"/>
  <c r="I191" i="12"/>
  <c r="K191" i="12"/>
  <c r="O191" i="12"/>
  <c r="Q191" i="12"/>
  <c r="U191" i="12"/>
  <c r="F192" i="12"/>
  <c r="G192" i="12"/>
  <c r="I192" i="12"/>
  <c r="K192" i="12"/>
  <c r="M192" i="12"/>
  <c r="O192" i="12"/>
  <c r="Q192" i="12"/>
  <c r="U192" i="12"/>
  <c r="F193" i="12"/>
  <c r="G193" i="12"/>
  <c r="M193" i="12" s="1"/>
  <c r="I193" i="12"/>
  <c r="K193" i="12"/>
  <c r="O193" i="12"/>
  <c r="Q193" i="12"/>
  <c r="U193" i="12"/>
  <c r="F194" i="12"/>
  <c r="G194" i="12" s="1"/>
  <c r="M194" i="12" s="1"/>
  <c r="I194" i="12"/>
  <c r="K194" i="12"/>
  <c r="O194" i="12"/>
  <c r="Q194" i="12"/>
  <c r="U194" i="12"/>
  <c r="F195" i="12"/>
  <c r="G195" i="12"/>
  <c r="I195" i="12"/>
  <c r="K195" i="12"/>
  <c r="M195" i="12"/>
  <c r="O195" i="12"/>
  <c r="Q195" i="12"/>
  <c r="U195" i="12"/>
  <c r="F196" i="12"/>
  <c r="G196" i="12"/>
  <c r="M196" i="12" s="1"/>
  <c r="I196" i="12"/>
  <c r="K196" i="12"/>
  <c r="O196" i="12"/>
  <c r="Q196" i="12"/>
  <c r="U196" i="12"/>
  <c r="F197" i="12"/>
  <c r="G197" i="12" s="1"/>
  <c r="M197" i="12" s="1"/>
  <c r="I197" i="12"/>
  <c r="K197" i="12"/>
  <c r="O197" i="12"/>
  <c r="Q197" i="12"/>
  <c r="U197" i="12"/>
  <c r="F198" i="12"/>
  <c r="G198" i="12"/>
  <c r="I198" i="12"/>
  <c r="K198" i="12"/>
  <c r="M198" i="12"/>
  <c r="O198" i="12"/>
  <c r="Q198" i="12"/>
  <c r="U198" i="12"/>
  <c r="F199" i="12"/>
  <c r="G199" i="12"/>
  <c r="M199" i="12" s="1"/>
  <c r="I199" i="12"/>
  <c r="K199" i="12"/>
  <c r="O199" i="12"/>
  <c r="Q199" i="12"/>
  <c r="U199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G57" i="1"/>
  <c r="H57" i="1"/>
  <c r="I56" i="1"/>
  <c r="I55" i="1"/>
  <c r="I54" i="1"/>
  <c r="I53" i="1"/>
  <c r="I52" i="1"/>
  <c r="I51" i="1"/>
  <c r="I50" i="1"/>
  <c r="I49" i="1"/>
  <c r="AZ43" i="1"/>
  <c r="G27" i="1"/>
  <c r="F40" i="1"/>
  <c r="G23" i="1" s="1"/>
  <c r="G40" i="1"/>
  <c r="G25" i="1" s="1"/>
  <c r="G26" i="1" s="1"/>
  <c r="J28" i="1"/>
  <c r="J26" i="1"/>
  <c r="G38" i="1"/>
  <c r="F38" i="1"/>
  <c r="J23" i="1"/>
  <c r="J24" i="1"/>
  <c r="J25" i="1"/>
  <c r="J27" i="1"/>
  <c r="E24" i="1"/>
  <c r="E26" i="1"/>
  <c r="I57" i="1" l="1"/>
  <c r="G24" i="1"/>
  <c r="G29" i="1" s="1"/>
  <c r="G28" i="1"/>
  <c r="G150" i="12"/>
  <c r="M57" i="12"/>
  <c r="M56" i="12" s="1"/>
  <c r="G56" i="12"/>
  <c r="M150" i="12"/>
  <c r="M96" i="12"/>
  <c r="M9" i="12"/>
  <c r="M8" i="12" s="1"/>
  <c r="G96" i="12"/>
  <c r="I21" i="1"/>
  <c r="G21" i="1"/>
  <c r="E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<sst xmlns="http://schemas.openxmlformats.org/spreadsheetml/2006/main" count="750" uniqueCount="342">
  <si>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</si>
  <si>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</si>
  <si>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</si>
  <si>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</si>
  <si>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</si>
  <si>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</si>
  <si>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</si>
  <si>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</si>
  <si>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</si>
  <si>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</si>
  <si>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</si>
  <si>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</si>
  <si>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</si>
  <si>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</si>
  <si>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</si>
  <si>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</si>
  <si>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</si>
  <si>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</si>
  <si>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</si>
  <si>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</si>
  <si>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</si>
  <si>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</si>
  <si>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</si>
  <si>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</si>
  <si>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</si>
  <si>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</si>
  <si>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</si>
  <si>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</si>
  <si>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</si>
  <si>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</si>
  <si>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</si>
  <si>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</si>
  <si>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</si>
  <si>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</si>
  <si>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</si>
  <si>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</si>
  <si>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</si>
  <si>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</si>
  <si>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</si>
  <si>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</si>
  <si>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</si>
  <si>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</si>
  <si>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</si>
  <si>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Kerhartice</t>
  </si>
  <si>
    <t>Rozpočet:</t>
  </si>
  <si>
    <t>Misto</t>
  </si>
  <si>
    <t>Stavební úpravy domu č.p. 77 v ul Pražská, Kerh</t>
  </si>
  <si>
    <t>Město Ústí nad orlicí, Sychrova 16, 562 24 Ústí nad Orlicí</t>
  </si>
  <si>
    <t>Sychrova 16, 562 24 Ústí nad Orlicí</t>
  </si>
  <si>
    <t>Ústí nad Orlicí</t>
  </si>
  <si>
    <t>56224</t>
  </si>
  <si>
    <t>Rozpočet</t>
  </si>
  <si>
    <t>Celkem za stavbu</t>
  </si>
  <si>
    <t>CZK</t>
  </si>
  <si>
    <t xml:space="preserve">Popis rozpočtu:  - </t>
  </si>
  <si>
    <t>V technické zprávě a ve výkresech uvedené názvy materiálů, výrobků a systémů jsou projektem navrženým standardem (vzorem), který může být zhotovitelem stavby zaměněn za předpokladu dodržení, případně zlepšení veškerých technických vlastností.</t>
  </si>
  <si>
    <t>Rekapitulace dílů</t>
  </si>
  <si>
    <t>Typ dílu</t>
  </si>
  <si>
    <t>1</t>
  </si>
  <si>
    <t>Zemní práce</t>
  </si>
  <si>
    <t>4</t>
  </si>
  <si>
    <t>Vodorovné konstrukce</t>
  </si>
  <si>
    <t>61</t>
  </si>
  <si>
    <t>Upravy povrchů vnitřní</t>
  </si>
  <si>
    <t>8</t>
  </si>
  <si>
    <t>Trubní vedení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</si>
  <si>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</si>
  <si>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</si>
  <si>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</si>
  <si>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</si>
  <si>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</si>
  <si>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</si>
  <si>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</si>
  <si>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</si>
  <si>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</si>
  <si>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</si>
  <si>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</si>
  <si>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</si>
  <si>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</si>
  <si>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</si>
  <si>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</si>
  <si>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</si>
  <si>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</si>
  <si>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</si>
  <si>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</si>
  <si>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</si>
  <si>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</si>
  <si>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</si>
  <si>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</si>
  <si>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</si>
  <si>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</si>
  <si>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</si>
  <si>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</si>
  <si>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</si>
  <si>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</si>
  <si>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</si>
  <si>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</si>
  <si>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</si>
  <si>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</si>
  <si>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</si>
  <si>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</si>
  <si>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</si>
  <si>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</si>
  <si>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131100110RAD</t>
  </si>
  <si>
    <t xml:space="preserve">Hloubení zapažených jam v hornině1-4, pažení, odvoz do 15 km, uložení na skládku </t>
  </si>
  <si>
    <t>m3</t>
  </si>
  <si>
    <t>POL2_0</t>
  </si>
  <si>
    <t>Hloubení jam pro šachty splaškové kanalizace:</t>
  </si>
  <si>
    <t>VV</t>
  </si>
  <si>
    <t>1*1*2</t>
  </si>
  <si>
    <t/>
  </si>
  <si>
    <t>132201101R00</t>
  </si>
  <si>
    <t>Hloubení rýh šířky do 60 cm v hor.3 do 100 m3</t>
  </si>
  <si>
    <t>POL1_0</t>
  </si>
  <si>
    <t>vnitřní kanalizace:</t>
  </si>
  <si>
    <t>0,4*0,6*21</t>
  </si>
  <si>
    <t>175100010RAE</t>
  </si>
  <si>
    <t>Obsyp potrubí prohozenou zeminou</t>
  </si>
  <si>
    <t>0,4*0,3*21</t>
  </si>
  <si>
    <t>174101101R00</t>
  </si>
  <si>
    <t>Zásyp jam, rýh, šachet se zhutněním</t>
  </si>
  <si>
    <t>115201511R00</t>
  </si>
  <si>
    <t>Demontáž odpadního potrubí DN 150</t>
  </si>
  <si>
    <t>m</t>
  </si>
  <si>
    <t>451573111R00</t>
  </si>
  <si>
    <t xml:space="preserve">Lože pod potrubí ze štěrkopísku </t>
  </si>
  <si>
    <t>0,4*0,1*21</t>
  </si>
  <si>
    <t>612403386R00</t>
  </si>
  <si>
    <t>Hrubá výplň rýh ve stěnách do 10x10cm maltou z SMS</t>
  </si>
  <si>
    <t>831350012RA0</t>
  </si>
  <si>
    <t>Kanalizace z trub PVC hrdlových D 160, hl. 2,0 m, (dešťová kanalizace)</t>
  </si>
  <si>
    <t>dešťová kanalizace PVC KG  150:</t>
  </si>
  <si>
    <t>1+9,5+11,5+4</t>
  </si>
  <si>
    <t>974100020RA0</t>
  </si>
  <si>
    <t>Vysekání rýh ve zdivu z cihel, 10 x 10 cm</t>
  </si>
  <si>
    <t>971100021RAB</t>
  </si>
  <si>
    <t>Vybourání otvorů ve zdivu cihelném, tloušťka 45 cm</t>
  </si>
  <si>
    <t>m2</t>
  </si>
  <si>
    <t>0,3*0,3*11</t>
  </si>
  <si>
    <t>721176101R00</t>
  </si>
  <si>
    <t>Potrubí HT připojovací DN 32 x 1,8 mm</t>
  </si>
  <si>
    <t>6*2</t>
  </si>
  <si>
    <t>3,2+1,3</t>
  </si>
  <si>
    <t>721176102R00</t>
  </si>
  <si>
    <t>Potrubí HT připojovací DN 40 x 1,8 mm</t>
  </si>
  <si>
    <t>6*1</t>
  </si>
  <si>
    <t>721176103R00</t>
  </si>
  <si>
    <t>Potrubí HT připojovací DN 50 x 1,8 mm</t>
  </si>
  <si>
    <t>1np:</t>
  </si>
  <si>
    <t>5+7+9+4</t>
  </si>
  <si>
    <t>2np:</t>
  </si>
  <si>
    <t>8,2+11+12</t>
  </si>
  <si>
    <t>721176105R00</t>
  </si>
  <si>
    <t>Potrubí HT připojovací DN 100 x 2,7 mm</t>
  </si>
  <si>
    <t>3</t>
  </si>
  <si>
    <t>721176113R00</t>
  </si>
  <si>
    <t>Potrubí HT odpadní svislé DN 50 x 1,8 mm</t>
  </si>
  <si>
    <t>721176114R00</t>
  </si>
  <si>
    <t>Potrubí HT odpadní svislé DN 70 x 1,9 mm</t>
  </si>
  <si>
    <t>3+3+4,5</t>
  </si>
  <si>
    <t>721176115R00</t>
  </si>
  <si>
    <t>Potrubí HT odpadní svislé DN 100 x 2,7 mm</t>
  </si>
  <si>
    <t>3*4,5</t>
  </si>
  <si>
    <t>721176125R00</t>
  </si>
  <si>
    <t>Potrubí HT svodné (ležaté) v zemi DN 100 x 2,7 mm</t>
  </si>
  <si>
    <t>721176224R00</t>
  </si>
  <si>
    <t>Potrubí KG svodné (ležaté) v zemi DN 150 x 4,0 mm</t>
  </si>
  <si>
    <t>721194103RM1</t>
  </si>
  <si>
    <t>Vyvedení odpadních výpustek D 32 x 1,8, odkap od poj ventilu ohřívače TUV</t>
  </si>
  <si>
    <t>kus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</si>
  <si>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</si>
  <si>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</si>
  <si>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</si>
  <si>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</si>
  <si>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</si>
  <si>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</si>
  <si>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Předběžná cena</t>
  </si>
  <si>
    <t>Dodávka a montáž sifonu CH 517</t>
  </si>
  <si>
    <t>721273200RT2</t>
  </si>
  <si>
    <t>Ventilační střešní souprava HL, souprava větrací hlavice PP HL807  DN 70</t>
  </si>
  <si>
    <t>Montáž ventilační střešní soupravy</t>
  </si>
  <si>
    <t>Prostup stoupacího potrubí parozábranou, (dodávka montáž)</t>
  </si>
  <si>
    <t>Dodávka a montáž čistícího kusu, na stoupací potrbí kanlalizace</t>
  </si>
  <si>
    <t>721290111R00</t>
  </si>
  <si>
    <t>Zkouška těsnosti kanalizace vodou DN 150</t>
  </si>
  <si>
    <t>28697150.4</t>
  </si>
  <si>
    <t>Dno šachtové TEGRA 600/160mm úh 90° pro potrubí KG</t>
  </si>
  <si>
    <t>POL3_0</t>
  </si>
  <si>
    <t>28697154</t>
  </si>
  <si>
    <t>Roura šachtová korugovaná  bez hrdla 600/2000 mm</t>
  </si>
  <si>
    <t>28697159</t>
  </si>
  <si>
    <t>Poklop PE A15 do šachtové roury D=600 mm</t>
  </si>
  <si>
    <t>28697161</t>
  </si>
  <si>
    <t>Těsnění pro šachtové dno DN=600 mm</t>
  </si>
  <si>
    <t>721242110RT1</t>
  </si>
  <si>
    <t>Lapač střešních splavenin PP HL600 DN 100, kloub, zápachová klapka, koš na listí</t>
  </si>
  <si>
    <t>721300922R00</t>
  </si>
  <si>
    <t>Pročištění ležatých svodů do DN 400, (dešťová kanalizace)</t>
  </si>
  <si>
    <t>998721201R00</t>
  </si>
  <si>
    <t>Přesun hmot pro vnitřní kanalizaci, výšky do 6 m</t>
  </si>
  <si>
    <t>722262211R00</t>
  </si>
  <si>
    <t>Vodoměry do 30°C, závitové G 3/4 MN-QN 2,5XN.EBH</t>
  </si>
  <si>
    <t>722260922R00</t>
  </si>
  <si>
    <t>Montáž vodoměrů závitových G 3/4</t>
  </si>
  <si>
    <t>42266553.A</t>
  </si>
  <si>
    <t>Filtr závitový 3/4'' pro rozvod vody</t>
  </si>
  <si>
    <t>Montáž filtru</t>
  </si>
  <si>
    <t>722172310R00</t>
  </si>
  <si>
    <t>Potrubí z PPR Instaplast, studená, D 16/2,2 mm</t>
  </si>
  <si>
    <t>6,5+7+8</t>
  </si>
  <si>
    <t>15+9,5+8</t>
  </si>
  <si>
    <t>722172311R00</t>
  </si>
  <si>
    <t>Potrubí z PPR Instaplast, studená, D 20/2,8 mm</t>
  </si>
  <si>
    <t>11,5+8+9,5</t>
  </si>
  <si>
    <t>6,5+5,5+4,5</t>
  </si>
  <si>
    <t>722172312R00</t>
  </si>
  <si>
    <t>Potrubí z PPR Instaplast, studená, D 25/3,5 mm</t>
  </si>
  <si>
    <t>18</t>
  </si>
  <si>
    <t>722172313R00</t>
  </si>
  <si>
    <t>Potrubí z PPR Instaplast, studená, D 32/4,4 mm</t>
  </si>
  <si>
    <t>1.n.p.:</t>
  </si>
  <si>
    <t>9+45</t>
  </si>
  <si>
    <t>2.n.p.:</t>
  </si>
  <si>
    <t>2</t>
  </si>
  <si>
    <t>722172330R00</t>
  </si>
  <si>
    <t>Potrubí z PPR Instaplast, teplá, D 16/2,7 mm</t>
  </si>
  <si>
    <t>9+8+12</t>
  </si>
  <si>
    <t>17+10,5+15</t>
  </si>
  <si>
    <t>28377014</t>
  </si>
  <si>
    <t>Izolace potrubí</t>
  </si>
  <si>
    <t>722182001RT1</t>
  </si>
  <si>
    <t xml:space="preserve">Montáž izolačních skruží na potrubí </t>
  </si>
  <si>
    <t>722220111R00</t>
  </si>
  <si>
    <t>Nástěnka K 247, pro výtokový ventil G 1/2</t>
  </si>
  <si>
    <t>7+7+7</t>
  </si>
  <si>
    <t>722220121R00</t>
  </si>
  <si>
    <t>Nástěnka K 247, pro baterii G 1/2</t>
  </si>
  <si>
    <t>pár</t>
  </si>
  <si>
    <t>722220112R00</t>
  </si>
  <si>
    <t>Nástěnka K 247, pro výtokový ventil G 3/4</t>
  </si>
  <si>
    <t>1+2+2+2</t>
  </si>
  <si>
    <t>2+2+2</t>
  </si>
  <si>
    <t>722239101R00</t>
  </si>
  <si>
    <t>Montáž vodovodních armatur 2závity, G 1/2</t>
  </si>
  <si>
    <t>722239102R00</t>
  </si>
  <si>
    <t>Montáž vodovodních armatur 2závity, G 3/4</t>
  </si>
  <si>
    <t>42230513.M</t>
  </si>
  <si>
    <t>Kulový uzávěr výtokový DN 3/4''</t>
  </si>
  <si>
    <t>722290226R00</t>
  </si>
  <si>
    <t xml:space="preserve">Zkouška tlaku potrubí </t>
  </si>
  <si>
    <t>722290234R00</t>
  </si>
  <si>
    <t>Proplach a dezinfekce vodovod.potrubí DN 80</t>
  </si>
  <si>
    <t>722254211RT2</t>
  </si>
  <si>
    <t>Hydrantová skříň D25, s výzbrojí, průměr 25/30, stálotvará hadice</t>
  </si>
  <si>
    <t>Montáž hydrantové skříně</t>
  </si>
  <si>
    <t>722200010RAA</t>
  </si>
  <si>
    <t>Demontáž potrubí ocelového do DN 50, s vysekáním ze zdi</t>
  </si>
  <si>
    <t>998722201R00</t>
  </si>
  <si>
    <t>Přesun hmot pro vnitřní vodovod, výšky do 6 m</t>
  </si>
  <si>
    <t>725014132R00</t>
  </si>
  <si>
    <t xml:space="preserve">Klozet závěsný  + sedátko, </t>
  </si>
  <si>
    <t>soubor</t>
  </si>
  <si>
    <t>725119306R00</t>
  </si>
  <si>
    <t>Montáž klozetu závěsného</t>
  </si>
  <si>
    <t>55147018</t>
  </si>
  <si>
    <t xml:space="preserve">Splachovač pro splach nádrž </t>
  </si>
  <si>
    <t>725119401R00</t>
  </si>
  <si>
    <t>Montáž předstěnových systémů pro zazdění</t>
  </si>
  <si>
    <t>725017144R00</t>
  </si>
  <si>
    <t>Umyvadlo na šrouby , 60 cm, bílé</t>
  </si>
  <si>
    <t>725219401R00</t>
  </si>
  <si>
    <t>Montáž umyvadel na šrouby do zdiva</t>
  </si>
  <si>
    <t>55145000</t>
  </si>
  <si>
    <t>Baterie umyvadlová stojánk s otvíráním odpadu PL21</t>
  </si>
  <si>
    <t>725829301R00</t>
  </si>
  <si>
    <t>Montáž baterie umyv. stojánkové</t>
  </si>
  <si>
    <t>725860109R00</t>
  </si>
  <si>
    <t>Uzávěrka zápachová umyvadlová ,D 40</t>
  </si>
  <si>
    <t>725869101R00</t>
  </si>
  <si>
    <t xml:space="preserve">Montáž uzávěrek zápach.umyvadlových </t>
  </si>
  <si>
    <t>55230700</t>
  </si>
  <si>
    <t xml:space="preserve">Dřez nerez </t>
  </si>
  <si>
    <t>725319201R00</t>
  </si>
  <si>
    <t xml:space="preserve">Montáž dřezu </t>
  </si>
  <si>
    <t>55145015</t>
  </si>
  <si>
    <t>Baterie dřezová směšov stojánk s otáč ústím  PL15</t>
  </si>
  <si>
    <t>Montáž baterie umyv.a dřezové stojánkové</t>
  </si>
  <si>
    <t>725860201RT1</t>
  </si>
  <si>
    <t>Sifon dřezový HL100, 6/4 '', přípoj myčka, pračka, zpětná klapka, DN 40, 50, kulový kloub na odtoku</t>
  </si>
  <si>
    <t>725869204R00</t>
  </si>
  <si>
    <t>Montáž uzávěrek zápach.dřez.jednoduchý D 40</t>
  </si>
  <si>
    <t>48438912</t>
  </si>
  <si>
    <t>Ohřívač elektr.tlakový svislý  EOV 121</t>
  </si>
  <si>
    <t>725539103R00</t>
  </si>
  <si>
    <t>Montáž elektr.ohřívačů, ostatní typy  125 l</t>
  </si>
  <si>
    <t>55162101</t>
  </si>
  <si>
    <t>HL2.1 přípojka se zpětným uzáv pro pračku, myčka</t>
  </si>
  <si>
    <t>725860182RM1</t>
  </si>
  <si>
    <t>Sifon pračkový HL405, DN 40/50 (pračka 2np), podomítková uzávěrka HL405 s připojením vody</t>
  </si>
  <si>
    <t>725819401</t>
  </si>
  <si>
    <t>Připojovací trubička G 1/2"</t>
  </si>
  <si>
    <t>725813111</t>
  </si>
  <si>
    <t>Ventily výtokové, rohové G 1/2"</t>
  </si>
  <si>
    <t>725819201R00</t>
  </si>
  <si>
    <t>Montáž ventilu nástěnného  G 1/2</t>
  </si>
  <si>
    <t>55220113.M</t>
  </si>
  <si>
    <t>Vanička sprchová RONDA 90 PU</t>
  </si>
  <si>
    <t>725249102R00</t>
  </si>
  <si>
    <t>Montáž sprchových mís a vaniček</t>
  </si>
  <si>
    <t>55484444.A</t>
  </si>
  <si>
    <t xml:space="preserve">Zástěna sprchová posuvná </t>
  </si>
  <si>
    <t xml:space="preserve">Montáž zástěny sprchové </t>
  </si>
  <si>
    <t>55145009</t>
  </si>
  <si>
    <t>Baterie sprch směš nástěnná se sprch tyčí  PL82</t>
  </si>
  <si>
    <t>725829501R00</t>
  </si>
  <si>
    <t>Montáž baterie nástěnné sprchové</t>
  </si>
  <si>
    <t>725980122R00</t>
  </si>
  <si>
    <t>Dvířka z plastu, 150 x 300 mm</t>
  </si>
  <si>
    <t>Montáž plastových dvířek</t>
  </si>
  <si>
    <t>55149004</t>
  </si>
  <si>
    <t xml:space="preserve">Držák toaletního papíru nerez </t>
  </si>
  <si>
    <t>55149050</t>
  </si>
  <si>
    <t>Kartáč WC s nerez držákem univerzální SLZN 19</t>
  </si>
  <si>
    <t>55149020</t>
  </si>
  <si>
    <t xml:space="preserve">Dávkovač tek. mýdla nerez </t>
  </si>
  <si>
    <t>725299101R00</t>
  </si>
  <si>
    <t>Montáž koupelnových doplňků - mýdelníků, držáků ap</t>
  </si>
  <si>
    <t xml:space="preserve">Kulový uzávěr výtokový DN 1/2'' </t>
  </si>
  <si>
    <t>725819202R00</t>
  </si>
  <si>
    <t>Montáž uzávěru kulového</t>
  </si>
  <si>
    <t>725290020RA0</t>
  </si>
  <si>
    <t>Demontáž umyvadla včetně baterie a konzol</t>
  </si>
  <si>
    <t>725290010RA0</t>
  </si>
  <si>
    <t>Demontáž klozetu včetně splachovací nádrže</t>
  </si>
  <si>
    <t>725220841R00</t>
  </si>
  <si>
    <t>Demontáž ocelové vany</t>
  </si>
  <si>
    <t>998725201R00</t>
  </si>
  <si>
    <t>Přesun hmot pro zařizovací předměty, výšky do 6 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</si>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</sst>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opLeftCell="B35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 t="s">
        <v>29</v>
      </c>
      <c r="F15" s="83"/>
      <c r="G15" s="98" t="s">
        <v>30</v>
      </c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>
        <f>SUMIF(F49:F56,A16,G49:G56)+SUMIF(F49:F56,"PSU",G49:G56)</f>
        <v>0</v>
      </c>
      <c r="F16" s="81"/>
      <c r="G16" s="80">
        <f>SUMIF(F49:F56,A16,H49:H56)+SUMIF(F49:F56,"PSU",H49:H56)</f>
        <v>0</v>
      </c>
      <c r="H16" s="81"/>
      <c r="I16" s="80">
        <f>SUMIF(F49:F56,A16,I49:I56)+SUMIF(F49:F56,"PSU",I49:I56)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>
        <f>SUMIF(F49:F56,A17,G49:G56)</f>
        <v>0</v>
      </c>
      <c r="F17" s="81"/>
      <c r="G17" s="80">
        <f>SUMIF(F49:F56,A17,H49:H56)</f>
        <v>0</v>
      </c>
      <c r="H17" s="81"/>
      <c r="I17" s="80">
        <f>SUMIF(F49:F56,A17,I49:I56)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>
        <f>SUMIF(F49:F56,A18,G49:G56)</f>
        <v>0</v>
      </c>
      <c r="F18" s="81"/>
      <c r="G18" s="80">
        <f>SUMIF(F49:F56,A18,H49:H56)</f>
        <v>0</v>
      </c>
      <c r="H18" s="81"/>
      <c r="I18" s="80">
        <f>SUMIF(F49:F56,A18,I49:I56)</f>
        <v>0</v>
      </c>
      <c r="J18" s="82"/>
    </row>
    <row r="19" spans="1:10" ht="23.25" customHeight="1" x14ac:dyDescent="0.2">
      <c r="A19" s="194" t="s">
        <v>74</v>
      </c>
      <c r="B19" s="195" t="s">
        <v>26</v>
      </c>
      <c r="C19" s="56"/>
      <c r="D19" s="57"/>
      <c r="E19" s="80">
        <f>SUMIF(F49:F56,A19,G49:G56)</f>
        <v>0</v>
      </c>
      <c r="F19" s="81"/>
      <c r="G19" s="80">
        <f>SUMIF(F49:F56,A19,H49:H56)</f>
        <v>0</v>
      </c>
      <c r="H19" s="81"/>
      <c r="I19" s="80">
        <f>SUMIF(F49:F56,A19,I49:I56)</f>
        <v>0</v>
      </c>
      <c r="J19" s="82"/>
    </row>
    <row r="20" spans="1:10" ht="23.25" customHeight="1" x14ac:dyDescent="0.2">
      <c r="A20" s="194" t="s">
        <v>75</v>
      </c>
      <c r="B20" s="195" t="s">
        <v>27</v>
      </c>
      <c r="C20" s="56"/>
      <c r="D20" s="57"/>
      <c r="E20" s="80">
        <f>SUMIF(F49:F56,A20,G49:G56)</f>
        <v>0</v>
      </c>
      <c r="F20" s="81"/>
      <c r="G20" s="80">
        <f>SUMIF(F49:F56,A20,H49:H56)</f>
        <v>0</v>
      </c>
      <c r="H20" s="81"/>
      <c r="I20" s="80">
        <f>SUMIF(F49:F56,A20,I49:I56)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>
        <f>SUM(E16:F20)</f>
        <v>0</v>
      </c>
      <c r="F21" s="97"/>
      <c r="G21" s="89">
        <f>SUM(G16:H20)</f>
        <v>0</v>
      </c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51</v>
      </c>
      <c r="C39" s="137" t="s">
        <v>46</v>
      </c>
      <c r="D39" s="138"/>
      <c r="E39" s="138"/>
      <c r="F39" s="146">
        <f>'Rozpočet Pol'!AC201</f>
        <v>0</v>
      </c>
      <c r="G39" s="147">
        <f>'Rozpočet Pol'!AD201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52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54</v>
      </c>
    </row>
    <row r="43" spans="1:52" ht="38.25" x14ac:dyDescent="0.2">
      <c r="B43" s="161" t="s">
        <v>55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V technické zprávě a ve výkresech uvedené názvy materiálů, výrobků a systémů jsou projektem navrženým standardem (vzorem), který může být zhotovitelem stavby zaměněn za předpokladu dodržení, případně zlepšení veškerých technických vlastností.</v>
      </c>
    </row>
    <row r="46" spans="1:52" ht="15.75" x14ac:dyDescent="0.25">
      <c r="B46" s="162" t="s">
        <v>56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57</v>
      </c>
      <c r="G48" s="173" t="s">
        <v>29</v>
      </c>
      <c r="H48" s="173" t="s">
        <v>30</v>
      </c>
      <c r="I48" s="174" t="s">
        <v>28</v>
      </c>
      <c r="J48" s="174"/>
    </row>
    <row r="49" spans="1:10" ht="25.5" customHeight="1" x14ac:dyDescent="0.2">
      <c r="A49" s="164"/>
      <c r="B49" s="175" t="s">
        <v>58</v>
      </c>
      <c r="C49" s="176" t="s">
        <v>59</v>
      </c>
      <c r="D49" s="177"/>
      <c r="E49" s="177"/>
      <c r="F49" s="181" t="s">
        <v>23</v>
      </c>
      <c r="G49" s="182">
        <f>'Rozpočet Pol'!I8</f>
        <v>0</v>
      </c>
      <c r="H49" s="182">
        <f>'Rozpočet Pol'!K8</f>
        <v>0</v>
      </c>
      <c r="I49" s="183">
        <f>G49+H49</f>
        <v>0</v>
      </c>
      <c r="J49" s="183"/>
    </row>
    <row r="50" spans="1:10" ht="25.5" customHeight="1" x14ac:dyDescent="0.2">
      <c r="A50" s="164"/>
      <c r="B50" s="167" t="s">
        <v>60</v>
      </c>
      <c r="C50" s="166" t="s">
        <v>61</v>
      </c>
      <c r="D50" s="168"/>
      <c r="E50" s="168"/>
      <c r="F50" s="184" t="s">
        <v>23</v>
      </c>
      <c r="G50" s="185">
        <f>'Rozpočet Pol'!I36</f>
        <v>0</v>
      </c>
      <c r="H50" s="185">
        <f>'Rozpočet Pol'!K36</f>
        <v>0</v>
      </c>
      <c r="I50" s="186">
        <f>G50+H50</f>
        <v>0</v>
      </c>
      <c r="J50" s="186"/>
    </row>
    <row r="51" spans="1:10" ht="25.5" customHeight="1" x14ac:dyDescent="0.2">
      <c r="A51" s="164"/>
      <c r="B51" s="167" t="s">
        <v>62</v>
      </c>
      <c r="C51" s="166" t="s">
        <v>63</v>
      </c>
      <c r="D51" s="168"/>
      <c r="E51" s="168"/>
      <c r="F51" s="184" t="s">
        <v>23</v>
      </c>
      <c r="G51" s="185">
        <f>'Rozpočet Pol'!I42</f>
        <v>0</v>
      </c>
      <c r="H51" s="185">
        <f>'Rozpočet Pol'!K42</f>
        <v>0</v>
      </c>
      <c r="I51" s="186">
        <f>G51+H51</f>
        <v>0</v>
      </c>
      <c r="J51" s="186"/>
    </row>
    <row r="52" spans="1:10" ht="25.5" customHeight="1" x14ac:dyDescent="0.2">
      <c r="A52" s="164"/>
      <c r="B52" s="167" t="s">
        <v>64</v>
      </c>
      <c r="C52" s="166" t="s">
        <v>65</v>
      </c>
      <c r="D52" s="168"/>
      <c r="E52" s="168"/>
      <c r="F52" s="184" t="s">
        <v>23</v>
      </c>
      <c r="G52" s="185">
        <f>'Rozpočet Pol'!I44</f>
        <v>0</v>
      </c>
      <c r="H52" s="185">
        <f>'Rozpočet Pol'!K44</f>
        <v>0</v>
      </c>
      <c r="I52" s="186">
        <f>G52+H52</f>
        <v>0</v>
      </c>
      <c r="J52" s="186"/>
    </row>
    <row r="53" spans="1:10" ht="25.5" customHeight="1" x14ac:dyDescent="0.2">
      <c r="A53" s="164"/>
      <c r="B53" s="167" t="s">
        <v>66</v>
      </c>
      <c r="C53" s="166" t="s">
        <v>67</v>
      </c>
      <c r="D53" s="168"/>
      <c r="E53" s="168"/>
      <c r="F53" s="184" t="s">
        <v>23</v>
      </c>
      <c r="G53" s="185">
        <f>'Rozpočet Pol'!I52</f>
        <v>0</v>
      </c>
      <c r="H53" s="185">
        <f>'Rozpočet Pol'!K52</f>
        <v>0</v>
      </c>
      <c r="I53" s="186">
        <f>G53+H53</f>
        <v>0</v>
      </c>
      <c r="J53" s="186"/>
    </row>
    <row r="54" spans="1:10" ht="25.5" customHeight="1" x14ac:dyDescent="0.2">
      <c r="A54" s="164"/>
      <c r="B54" s="167" t="s">
        <v>68</v>
      </c>
      <c r="C54" s="166" t="s">
        <v>69</v>
      </c>
      <c r="D54" s="168"/>
      <c r="E54" s="168"/>
      <c r="F54" s="184" t="s">
        <v>24</v>
      </c>
      <c r="G54" s="185">
        <f>'Rozpočet Pol'!I56</f>
        <v>0</v>
      </c>
      <c r="H54" s="185">
        <f>'Rozpočet Pol'!K56</f>
        <v>0</v>
      </c>
      <c r="I54" s="186">
        <f>G54+H54</f>
        <v>0</v>
      </c>
      <c r="J54" s="186"/>
    </row>
    <row r="55" spans="1:10" ht="25.5" customHeight="1" x14ac:dyDescent="0.2">
      <c r="A55" s="164"/>
      <c r="B55" s="167" t="s">
        <v>70</v>
      </c>
      <c r="C55" s="166" t="s">
        <v>71</v>
      </c>
      <c r="D55" s="168"/>
      <c r="E55" s="168"/>
      <c r="F55" s="184" t="s">
        <v>24</v>
      </c>
      <c r="G55" s="185">
        <f>'Rozpočet Pol'!I96</f>
        <v>0</v>
      </c>
      <c r="H55" s="185">
        <f>'Rozpočet Pol'!K96</f>
        <v>0</v>
      </c>
      <c r="I55" s="186">
        <f>G55+H55</f>
        <v>0</v>
      </c>
      <c r="J55" s="186"/>
    </row>
    <row r="56" spans="1:10" ht="25.5" customHeight="1" x14ac:dyDescent="0.2">
      <c r="A56" s="164"/>
      <c r="B56" s="178" t="s">
        <v>72</v>
      </c>
      <c r="C56" s="179" t="s">
        <v>73</v>
      </c>
      <c r="D56" s="180"/>
      <c r="E56" s="180"/>
      <c r="F56" s="187" t="s">
        <v>24</v>
      </c>
      <c r="G56" s="188">
        <f>'Rozpočet Pol'!I150</f>
        <v>0</v>
      </c>
      <c r="H56" s="188">
        <f>'Rozpočet Pol'!K150</f>
        <v>0</v>
      </c>
      <c r="I56" s="189">
        <f>G56+H56</f>
        <v>0</v>
      </c>
      <c r="J56" s="189"/>
    </row>
    <row r="57" spans="1:10" ht="25.5" customHeight="1" x14ac:dyDescent="0.2">
      <c r="A57" s="165"/>
      <c r="B57" s="171" t="s">
        <v>1</v>
      </c>
      <c r="C57" s="171"/>
      <c r="D57" s="172"/>
      <c r="E57" s="172"/>
      <c r="F57" s="190"/>
      <c r="G57" s="191">
        <f>SUM(G49:G56)</f>
        <v>0</v>
      </c>
      <c r="H57" s="191">
        <f>SUM(H49:H56)</f>
        <v>0</v>
      </c>
      <c r="I57" s="192">
        <f>SUM(I49:I56)</f>
        <v>0</v>
      </c>
      <c r="J57" s="192"/>
    </row>
    <row r="58" spans="1:10" x14ac:dyDescent="0.2">
      <c r="F58" s="193"/>
      <c r="G58" s="129"/>
      <c r="H58" s="193"/>
      <c r="I58" s="129"/>
      <c r="J58" s="129"/>
    </row>
    <row r="59" spans="1:10" x14ac:dyDescent="0.2">
      <c r="F59" s="193"/>
      <c r="G59" s="129"/>
      <c r="H59" s="193"/>
      <c r="I59" s="129"/>
      <c r="J59" s="129"/>
    </row>
    <row r="60" spans="1:10" x14ac:dyDescent="0.2">
      <c r="F60" s="193"/>
      <c r="G60" s="129"/>
      <c r="H60" s="193"/>
      <c r="I60" s="129"/>
      <c r="J60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6:J56"/>
    <mergeCell ref="C56:E56"/>
    <mergeCell ref="I57:J57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11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77</v>
      </c>
    </row>
    <row r="2" spans="1:60" ht="24.95" customHeight="1" x14ac:dyDescent="0.2">
      <c r="A2" s="203" t="s">
        <v>76</v>
      </c>
      <c r="B2" s="197"/>
      <c r="C2" s="198" t="s">
        <v>46</v>
      </c>
      <c r="D2" s="199"/>
      <c r="E2" s="199"/>
      <c r="F2" s="199"/>
      <c r="G2" s="205"/>
      <c r="AE2" t="s">
        <v>78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79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80</v>
      </c>
    </row>
    <row r="5" spans="1:60" hidden="1" x14ac:dyDescent="0.2">
      <c r="A5" s="207" t="s">
        <v>81</v>
      </c>
      <c r="B5" s="208"/>
      <c r="C5" s="209"/>
      <c r="D5" s="210"/>
      <c r="E5" s="210"/>
      <c r="F5" s="210"/>
      <c r="G5" s="211"/>
      <c r="AE5" t="s">
        <v>82</v>
      </c>
    </row>
    <row r="7" spans="1:60" ht="38.25" x14ac:dyDescent="0.2">
      <c r="A7" s="216" t="s">
        <v>83</v>
      </c>
      <c r="B7" s="217" t="s">
        <v>84</v>
      </c>
      <c r="C7" s="217" t="s">
        <v>85</v>
      </c>
      <c r="D7" s="216" t="s">
        <v>86</v>
      </c>
      <c r="E7" s="216" t="s">
        <v>87</v>
      </c>
      <c r="F7" s="212" t="s">
        <v>88</v>
      </c>
      <c r="G7" s="235" t="s">
        <v>28</v>
      </c>
      <c r="H7" s="236" t="s">
        <v>29</v>
      </c>
      <c r="I7" s="236" t="s">
        <v>89</v>
      </c>
      <c r="J7" s="236" t="s">
        <v>30</v>
      </c>
      <c r="K7" s="236" t="s">
        <v>90</v>
      </c>
      <c r="L7" s="236" t="s">
        <v>91</v>
      </c>
      <c r="M7" s="236" t="s">
        <v>92</v>
      </c>
      <c r="N7" s="236" t="s">
        <v>93</v>
      </c>
      <c r="O7" s="236" t="s">
        <v>94</v>
      </c>
      <c r="P7" s="236" t="s">
        <v>95</v>
      </c>
      <c r="Q7" s="236" t="s">
        <v>96</v>
      </c>
      <c r="R7" s="236" t="s">
        <v>97</v>
      </c>
      <c r="S7" s="236" t="s">
        <v>98</v>
      </c>
      <c r="T7" s="236" t="s">
        <v>99</v>
      </c>
      <c r="U7" s="219" t="s">
        <v>100</v>
      </c>
    </row>
    <row r="8" spans="1:60" x14ac:dyDescent="0.2">
      <c r="A8" s="237" t="s">
        <v>101</v>
      </c>
      <c r="B8" s="238" t="s">
        <v>58</v>
      </c>
      <c r="C8" s="239" t="s">
        <v>59</v>
      </c>
      <c r="D8" s="240"/>
      <c r="E8" s="241"/>
      <c r="F8" s="242"/>
      <c r="G8" s="242">
        <f>SUMIF(AE9:AE35,"&lt;&gt;NOR",G9:G35)</f>
        <v>0</v>
      </c>
      <c r="H8" s="242"/>
      <c r="I8" s="242">
        <f>SUM(I9:I35)</f>
        <v>0</v>
      </c>
      <c r="J8" s="242"/>
      <c r="K8" s="242">
        <f>SUM(K9:K35)</f>
        <v>0</v>
      </c>
      <c r="L8" s="242"/>
      <c r="M8" s="242">
        <f>SUM(M9:M35)</f>
        <v>0</v>
      </c>
      <c r="N8" s="218"/>
      <c r="O8" s="218">
        <f>SUM(O9:O35)</f>
        <v>4.0000000000000002E-4</v>
      </c>
      <c r="P8" s="218"/>
      <c r="Q8" s="218">
        <f>SUM(Q9:Q35)</f>
        <v>0</v>
      </c>
      <c r="R8" s="218"/>
      <c r="S8" s="218"/>
      <c r="T8" s="237"/>
      <c r="U8" s="218">
        <f>SUM(U9:U35)</f>
        <v>26.53</v>
      </c>
      <c r="AE8" t="s">
        <v>102</v>
      </c>
    </row>
    <row r="9" spans="1:60" ht="22.5" outlineLevel="1" x14ac:dyDescent="0.2">
      <c r="A9" s="214">
        <v>1</v>
      </c>
      <c r="B9" s="220" t="s">
        <v>103</v>
      </c>
      <c r="C9" s="265" t="s">
        <v>104</v>
      </c>
      <c r="D9" s="222" t="s">
        <v>105</v>
      </c>
      <c r="E9" s="229">
        <v>2</v>
      </c>
      <c r="F9" s="232">
        <f>H9+J9</f>
        <v>0</v>
      </c>
      <c r="G9" s="232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12</v>
      </c>
      <c r="M9" s="232">
        <f>G9*(1+L9/100)</f>
        <v>0</v>
      </c>
      <c r="N9" s="223">
        <v>2.0000000000000001E-4</v>
      </c>
      <c r="O9" s="223">
        <f>ROUND(E9*N9,5)</f>
        <v>4.0000000000000002E-4</v>
      </c>
      <c r="P9" s="223">
        <v>0</v>
      </c>
      <c r="Q9" s="223">
        <f>ROUND(E9*P9,5)</f>
        <v>0</v>
      </c>
      <c r="R9" s="223"/>
      <c r="S9" s="223"/>
      <c r="T9" s="224">
        <v>2.11</v>
      </c>
      <c r="U9" s="223">
        <f>ROUND(E9*T9,2)</f>
        <v>4.22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106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/>
      <c r="B10" s="220"/>
      <c r="C10" s="266" t="s">
        <v>107</v>
      </c>
      <c r="D10" s="225"/>
      <c r="E10" s="230"/>
      <c r="F10" s="232"/>
      <c r="G10" s="232"/>
      <c r="H10" s="232"/>
      <c r="I10" s="232"/>
      <c r="J10" s="232"/>
      <c r="K10" s="232"/>
      <c r="L10" s="232"/>
      <c r="M10" s="232"/>
      <c r="N10" s="223"/>
      <c r="O10" s="223"/>
      <c r="P10" s="223"/>
      <c r="Q10" s="223"/>
      <c r="R10" s="223"/>
      <c r="S10" s="223"/>
      <c r="T10" s="224"/>
      <c r="U10" s="223"/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108</v>
      </c>
      <c r="AF10" s="213">
        <v>0</v>
      </c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/>
      <c r="B11" s="220"/>
      <c r="C11" s="266" t="s">
        <v>109</v>
      </c>
      <c r="D11" s="225"/>
      <c r="E11" s="230">
        <v>2</v>
      </c>
      <c r="F11" s="232"/>
      <c r="G11" s="232"/>
      <c r="H11" s="232"/>
      <c r="I11" s="232"/>
      <c r="J11" s="232"/>
      <c r="K11" s="232"/>
      <c r="L11" s="232"/>
      <c r="M11" s="232"/>
      <c r="N11" s="223"/>
      <c r="O11" s="223"/>
      <c r="P11" s="223"/>
      <c r="Q11" s="223"/>
      <c r="R11" s="223"/>
      <c r="S11" s="223"/>
      <c r="T11" s="224"/>
      <c r="U11" s="223"/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108</v>
      </c>
      <c r="AF11" s="213">
        <v>0</v>
      </c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/>
      <c r="B12" s="220"/>
      <c r="C12" s="266" t="s">
        <v>110</v>
      </c>
      <c r="D12" s="225"/>
      <c r="E12" s="230"/>
      <c r="F12" s="232"/>
      <c r="G12" s="232"/>
      <c r="H12" s="232"/>
      <c r="I12" s="232"/>
      <c r="J12" s="232"/>
      <c r="K12" s="232"/>
      <c r="L12" s="232"/>
      <c r="M12" s="232"/>
      <c r="N12" s="223"/>
      <c r="O12" s="223"/>
      <c r="P12" s="223"/>
      <c r="Q12" s="223"/>
      <c r="R12" s="223"/>
      <c r="S12" s="223"/>
      <c r="T12" s="224"/>
      <c r="U12" s="223"/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108</v>
      </c>
      <c r="AF12" s="213">
        <v>0</v>
      </c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/>
      <c r="B13" s="220"/>
      <c r="C13" s="266" t="s">
        <v>110</v>
      </c>
      <c r="D13" s="225"/>
      <c r="E13" s="230"/>
      <c r="F13" s="232"/>
      <c r="G13" s="232"/>
      <c r="H13" s="232"/>
      <c r="I13" s="232"/>
      <c r="J13" s="232"/>
      <c r="K13" s="232"/>
      <c r="L13" s="232"/>
      <c r="M13" s="232"/>
      <c r="N13" s="223"/>
      <c r="O13" s="223"/>
      <c r="P13" s="223"/>
      <c r="Q13" s="223"/>
      <c r="R13" s="223"/>
      <c r="S13" s="223"/>
      <c r="T13" s="224"/>
      <c r="U13" s="223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108</v>
      </c>
      <c r="AF13" s="213">
        <v>0</v>
      </c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/>
      <c r="B14" s="220"/>
      <c r="C14" s="266" t="s">
        <v>110</v>
      </c>
      <c r="D14" s="225"/>
      <c r="E14" s="230"/>
      <c r="F14" s="232"/>
      <c r="G14" s="232"/>
      <c r="H14" s="232"/>
      <c r="I14" s="232"/>
      <c r="J14" s="232"/>
      <c r="K14" s="232"/>
      <c r="L14" s="232"/>
      <c r="M14" s="232"/>
      <c r="N14" s="223"/>
      <c r="O14" s="223"/>
      <c r="P14" s="223"/>
      <c r="Q14" s="223"/>
      <c r="R14" s="223"/>
      <c r="S14" s="223"/>
      <c r="T14" s="224"/>
      <c r="U14" s="223"/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108</v>
      </c>
      <c r="AF14" s="213">
        <v>0</v>
      </c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/>
      <c r="B15" s="220"/>
      <c r="C15" s="266" t="s">
        <v>110</v>
      </c>
      <c r="D15" s="225"/>
      <c r="E15" s="230"/>
      <c r="F15" s="232"/>
      <c r="G15" s="232"/>
      <c r="H15" s="232"/>
      <c r="I15" s="232"/>
      <c r="J15" s="232"/>
      <c r="K15" s="232"/>
      <c r="L15" s="232"/>
      <c r="M15" s="232"/>
      <c r="N15" s="223"/>
      <c r="O15" s="223"/>
      <c r="P15" s="223"/>
      <c r="Q15" s="223"/>
      <c r="R15" s="223"/>
      <c r="S15" s="223"/>
      <c r="T15" s="224"/>
      <c r="U15" s="223"/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108</v>
      </c>
      <c r="AF15" s="213">
        <v>0</v>
      </c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2</v>
      </c>
      <c r="B16" s="220" t="s">
        <v>111</v>
      </c>
      <c r="C16" s="265" t="s">
        <v>112</v>
      </c>
      <c r="D16" s="222" t="s">
        <v>105</v>
      </c>
      <c r="E16" s="229">
        <v>5.04</v>
      </c>
      <c r="F16" s="232">
        <f>H16+J16</f>
        <v>0</v>
      </c>
      <c r="G16" s="232">
        <f>ROUND(E16*F16,2)</f>
        <v>0</v>
      </c>
      <c r="H16" s="233"/>
      <c r="I16" s="232">
        <f>ROUND(E16*H16,2)</f>
        <v>0</v>
      </c>
      <c r="J16" s="233"/>
      <c r="K16" s="232">
        <f>ROUND(E16*J16,2)</f>
        <v>0</v>
      </c>
      <c r="L16" s="232">
        <v>12</v>
      </c>
      <c r="M16" s="232">
        <f>G16*(1+L16/100)</f>
        <v>0</v>
      </c>
      <c r="N16" s="223">
        <v>0</v>
      </c>
      <c r="O16" s="223">
        <f>ROUND(E16*N16,5)</f>
        <v>0</v>
      </c>
      <c r="P16" s="223">
        <v>0</v>
      </c>
      <c r="Q16" s="223">
        <f>ROUND(E16*P16,5)</f>
        <v>0</v>
      </c>
      <c r="R16" s="223"/>
      <c r="S16" s="223"/>
      <c r="T16" s="224">
        <v>2.3199999999999998</v>
      </c>
      <c r="U16" s="223">
        <f>ROUND(E16*T16,2)</f>
        <v>11.69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113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/>
      <c r="B17" s="220"/>
      <c r="C17" s="266" t="s">
        <v>114</v>
      </c>
      <c r="D17" s="225"/>
      <c r="E17" s="230"/>
      <c r="F17" s="232"/>
      <c r="G17" s="232"/>
      <c r="H17" s="232"/>
      <c r="I17" s="232"/>
      <c r="J17" s="232"/>
      <c r="K17" s="232"/>
      <c r="L17" s="232"/>
      <c r="M17" s="232"/>
      <c r="N17" s="223"/>
      <c r="O17" s="223"/>
      <c r="P17" s="223"/>
      <c r="Q17" s="223"/>
      <c r="R17" s="223"/>
      <c r="S17" s="223"/>
      <c r="T17" s="224"/>
      <c r="U17" s="223"/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108</v>
      </c>
      <c r="AF17" s="213">
        <v>0</v>
      </c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/>
      <c r="B18" s="220"/>
      <c r="C18" s="266" t="s">
        <v>115</v>
      </c>
      <c r="D18" s="225"/>
      <c r="E18" s="230">
        <v>5.04</v>
      </c>
      <c r="F18" s="232"/>
      <c r="G18" s="232"/>
      <c r="H18" s="232"/>
      <c r="I18" s="232"/>
      <c r="J18" s="232"/>
      <c r="K18" s="232"/>
      <c r="L18" s="232"/>
      <c r="M18" s="232"/>
      <c r="N18" s="223"/>
      <c r="O18" s="223"/>
      <c r="P18" s="223"/>
      <c r="Q18" s="223"/>
      <c r="R18" s="223"/>
      <c r="S18" s="223"/>
      <c r="T18" s="224"/>
      <c r="U18" s="223"/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108</v>
      </c>
      <c r="AF18" s="213">
        <v>0</v>
      </c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/>
      <c r="B19" s="220"/>
      <c r="C19" s="266" t="s">
        <v>110</v>
      </c>
      <c r="D19" s="225"/>
      <c r="E19" s="230"/>
      <c r="F19" s="232"/>
      <c r="G19" s="232"/>
      <c r="H19" s="232"/>
      <c r="I19" s="232"/>
      <c r="J19" s="232"/>
      <c r="K19" s="232"/>
      <c r="L19" s="232"/>
      <c r="M19" s="232"/>
      <c r="N19" s="223"/>
      <c r="O19" s="223"/>
      <c r="P19" s="223"/>
      <c r="Q19" s="223"/>
      <c r="R19" s="223"/>
      <c r="S19" s="223"/>
      <c r="T19" s="224"/>
      <c r="U19" s="223"/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108</v>
      </c>
      <c r="AF19" s="213">
        <v>0</v>
      </c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/>
      <c r="B20" s="220"/>
      <c r="C20" s="266" t="s">
        <v>110</v>
      </c>
      <c r="D20" s="225"/>
      <c r="E20" s="230"/>
      <c r="F20" s="232"/>
      <c r="G20" s="232"/>
      <c r="H20" s="232"/>
      <c r="I20" s="232"/>
      <c r="J20" s="232"/>
      <c r="K20" s="232"/>
      <c r="L20" s="232"/>
      <c r="M20" s="232"/>
      <c r="N20" s="223"/>
      <c r="O20" s="223"/>
      <c r="P20" s="223"/>
      <c r="Q20" s="223"/>
      <c r="R20" s="223"/>
      <c r="S20" s="223"/>
      <c r="T20" s="224"/>
      <c r="U20" s="223"/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108</v>
      </c>
      <c r="AF20" s="213">
        <v>0</v>
      </c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/>
      <c r="B21" s="220"/>
      <c r="C21" s="266" t="s">
        <v>110</v>
      </c>
      <c r="D21" s="225"/>
      <c r="E21" s="230"/>
      <c r="F21" s="232"/>
      <c r="G21" s="232"/>
      <c r="H21" s="232"/>
      <c r="I21" s="232"/>
      <c r="J21" s="232"/>
      <c r="K21" s="232"/>
      <c r="L21" s="232"/>
      <c r="M21" s="232"/>
      <c r="N21" s="223"/>
      <c r="O21" s="223"/>
      <c r="P21" s="223"/>
      <c r="Q21" s="223"/>
      <c r="R21" s="223"/>
      <c r="S21" s="223"/>
      <c r="T21" s="224"/>
      <c r="U21" s="223"/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108</v>
      </c>
      <c r="AF21" s="213">
        <v>0</v>
      </c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/>
      <c r="B22" s="220"/>
      <c r="C22" s="266" t="s">
        <v>110</v>
      </c>
      <c r="D22" s="225"/>
      <c r="E22" s="230"/>
      <c r="F22" s="232"/>
      <c r="G22" s="232"/>
      <c r="H22" s="232"/>
      <c r="I22" s="232"/>
      <c r="J22" s="232"/>
      <c r="K22" s="232"/>
      <c r="L22" s="232"/>
      <c r="M22" s="232"/>
      <c r="N22" s="223"/>
      <c r="O22" s="223"/>
      <c r="P22" s="223"/>
      <c r="Q22" s="223"/>
      <c r="R22" s="223"/>
      <c r="S22" s="223"/>
      <c r="T22" s="224"/>
      <c r="U22" s="223"/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108</v>
      </c>
      <c r="AF22" s="213">
        <v>0</v>
      </c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/>
      <c r="B23" s="220"/>
      <c r="C23" s="266" t="s">
        <v>110</v>
      </c>
      <c r="D23" s="225"/>
      <c r="E23" s="230"/>
      <c r="F23" s="232"/>
      <c r="G23" s="232"/>
      <c r="H23" s="232"/>
      <c r="I23" s="232"/>
      <c r="J23" s="232"/>
      <c r="K23" s="232"/>
      <c r="L23" s="232"/>
      <c r="M23" s="232"/>
      <c r="N23" s="223"/>
      <c r="O23" s="223"/>
      <c r="P23" s="223"/>
      <c r="Q23" s="223"/>
      <c r="R23" s="223"/>
      <c r="S23" s="223"/>
      <c r="T23" s="224"/>
      <c r="U23" s="223"/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108</v>
      </c>
      <c r="AF23" s="213">
        <v>0</v>
      </c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14">
        <v>3</v>
      </c>
      <c r="B24" s="220" t="s">
        <v>116</v>
      </c>
      <c r="C24" s="265" t="s">
        <v>117</v>
      </c>
      <c r="D24" s="222" t="s">
        <v>105</v>
      </c>
      <c r="E24" s="229">
        <v>2.52</v>
      </c>
      <c r="F24" s="232">
        <f>H24+J24</f>
        <v>0</v>
      </c>
      <c r="G24" s="232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12</v>
      </c>
      <c r="M24" s="232">
        <f>G24*(1+L24/100)</f>
        <v>0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2.59</v>
      </c>
      <c r="U24" s="223">
        <f>ROUND(E24*T24,2)</f>
        <v>6.53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106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/>
      <c r="B25" s="220"/>
      <c r="C25" s="266" t="s">
        <v>118</v>
      </c>
      <c r="D25" s="225"/>
      <c r="E25" s="230">
        <v>2.52</v>
      </c>
      <c r="F25" s="232"/>
      <c r="G25" s="232"/>
      <c r="H25" s="232"/>
      <c r="I25" s="232"/>
      <c r="J25" s="232"/>
      <c r="K25" s="232"/>
      <c r="L25" s="232"/>
      <c r="M25" s="232"/>
      <c r="N25" s="223"/>
      <c r="O25" s="223"/>
      <c r="P25" s="223"/>
      <c r="Q25" s="223"/>
      <c r="R25" s="223"/>
      <c r="S25" s="223"/>
      <c r="T25" s="224"/>
      <c r="U25" s="223"/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108</v>
      </c>
      <c r="AF25" s="213">
        <v>0</v>
      </c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/>
      <c r="B26" s="220"/>
      <c r="C26" s="266" t="s">
        <v>110</v>
      </c>
      <c r="D26" s="225"/>
      <c r="E26" s="230"/>
      <c r="F26" s="232"/>
      <c r="G26" s="232"/>
      <c r="H26" s="232"/>
      <c r="I26" s="232"/>
      <c r="J26" s="232"/>
      <c r="K26" s="232"/>
      <c r="L26" s="232"/>
      <c r="M26" s="232"/>
      <c r="N26" s="223"/>
      <c r="O26" s="223"/>
      <c r="P26" s="223"/>
      <c r="Q26" s="223"/>
      <c r="R26" s="223"/>
      <c r="S26" s="223"/>
      <c r="T26" s="224"/>
      <c r="U26" s="223"/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108</v>
      </c>
      <c r="AF26" s="213">
        <v>0</v>
      </c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14"/>
      <c r="B27" s="220"/>
      <c r="C27" s="266" t="s">
        <v>110</v>
      </c>
      <c r="D27" s="225"/>
      <c r="E27" s="230"/>
      <c r="F27" s="232"/>
      <c r="G27" s="232"/>
      <c r="H27" s="232"/>
      <c r="I27" s="232"/>
      <c r="J27" s="232"/>
      <c r="K27" s="232"/>
      <c r="L27" s="232"/>
      <c r="M27" s="232"/>
      <c r="N27" s="223"/>
      <c r="O27" s="223"/>
      <c r="P27" s="223"/>
      <c r="Q27" s="223"/>
      <c r="R27" s="223"/>
      <c r="S27" s="223"/>
      <c r="T27" s="224"/>
      <c r="U27" s="223"/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108</v>
      </c>
      <c r="AF27" s="213">
        <v>0</v>
      </c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/>
      <c r="B28" s="220"/>
      <c r="C28" s="266" t="s">
        <v>110</v>
      </c>
      <c r="D28" s="225"/>
      <c r="E28" s="230"/>
      <c r="F28" s="232"/>
      <c r="G28" s="232"/>
      <c r="H28" s="232"/>
      <c r="I28" s="232"/>
      <c r="J28" s="232"/>
      <c r="K28" s="232"/>
      <c r="L28" s="232"/>
      <c r="M28" s="232"/>
      <c r="N28" s="223"/>
      <c r="O28" s="223"/>
      <c r="P28" s="223"/>
      <c r="Q28" s="223"/>
      <c r="R28" s="223"/>
      <c r="S28" s="223"/>
      <c r="T28" s="224"/>
      <c r="U28" s="223"/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108</v>
      </c>
      <c r="AF28" s="213">
        <v>0</v>
      </c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>
        <v>4</v>
      </c>
      <c r="B29" s="220" t="s">
        <v>119</v>
      </c>
      <c r="C29" s="265" t="s">
        <v>120</v>
      </c>
      <c r="D29" s="222" t="s">
        <v>105</v>
      </c>
      <c r="E29" s="229">
        <v>2.52</v>
      </c>
      <c r="F29" s="232">
        <f>H29+J29</f>
        <v>0</v>
      </c>
      <c r="G29" s="232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12</v>
      </c>
      <c r="M29" s="232">
        <f>G29*(1+L29/100)</f>
        <v>0</v>
      </c>
      <c r="N29" s="223">
        <v>0</v>
      </c>
      <c r="O29" s="223">
        <f>ROUND(E29*N29,5)</f>
        <v>0</v>
      </c>
      <c r="P29" s="223">
        <v>0</v>
      </c>
      <c r="Q29" s="223">
        <f>ROUND(E29*P29,5)</f>
        <v>0</v>
      </c>
      <c r="R29" s="223"/>
      <c r="S29" s="223"/>
      <c r="T29" s="224">
        <v>0.18</v>
      </c>
      <c r="U29" s="223">
        <f>ROUND(E29*T29,2)</f>
        <v>0.45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113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/>
      <c r="B30" s="220"/>
      <c r="C30" s="266" t="s">
        <v>118</v>
      </c>
      <c r="D30" s="225"/>
      <c r="E30" s="230">
        <v>2.52</v>
      </c>
      <c r="F30" s="232"/>
      <c r="G30" s="232"/>
      <c r="H30" s="232"/>
      <c r="I30" s="232"/>
      <c r="J30" s="232"/>
      <c r="K30" s="232"/>
      <c r="L30" s="232"/>
      <c r="M30" s="232"/>
      <c r="N30" s="223"/>
      <c r="O30" s="223"/>
      <c r="P30" s="223"/>
      <c r="Q30" s="223"/>
      <c r="R30" s="223"/>
      <c r="S30" s="223"/>
      <c r="T30" s="224"/>
      <c r="U30" s="223"/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108</v>
      </c>
      <c r="AF30" s="213">
        <v>0</v>
      </c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/>
      <c r="B31" s="220"/>
      <c r="C31" s="266" t="s">
        <v>110</v>
      </c>
      <c r="D31" s="225"/>
      <c r="E31" s="230"/>
      <c r="F31" s="232"/>
      <c r="G31" s="232"/>
      <c r="H31" s="232"/>
      <c r="I31" s="232"/>
      <c r="J31" s="232"/>
      <c r="K31" s="232"/>
      <c r="L31" s="232"/>
      <c r="M31" s="232"/>
      <c r="N31" s="223"/>
      <c r="O31" s="223"/>
      <c r="P31" s="223"/>
      <c r="Q31" s="223"/>
      <c r="R31" s="223"/>
      <c r="S31" s="223"/>
      <c r="T31" s="224"/>
      <c r="U31" s="223"/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108</v>
      </c>
      <c r="AF31" s="213">
        <v>0</v>
      </c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/>
      <c r="B32" s="220"/>
      <c r="C32" s="266" t="s">
        <v>110</v>
      </c>
      <c r="D32" s="225"/>
      <c r="E32" s="230"/>
      <c r="F32" s="232"/>
      <c r="G32" s="232"/>
      <c r="H32" s="232"/>
      <c r="I32" s="232"/>
      <c r="J32" s="232"/>
      <c r="K32" s="232"/>
      <c r="L32" s="232"/>
      <c r="M32" s="232"/>
      <c r="N32" s="223"/>
      <c r="O32" s="223"/>
      <c r="P32" s="223"/>
      <c r="Q32" s="223"/>
      <c r="R32" s="223"/>
      <c r="S32" s="223"/>
      <c r="T32" s="224"/>
      <c r="U32" s="223"/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108</v>
      </c>
      <c r="AF32" s="213">
        <v>0</v>
      </c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/>
      <c r="B33" s="220"/>
      <c r="C33" s="266" t="s">
        <v>110</v>
      </c>
      <c r="D33" s="225"/>
      <c r="E33" s="230"/>
      <c r="F33" s="232"/>
      <c r="G33" s="232"/>
      <c r="H33" s="232"/>
      <c r="I33" s="232"/>
      <c r="J33" s="232"/>
      <c r="K33" s="232"/>
      <c r="L33" s="232"/>
      <c r="M33" s="232"/>
      <c r="N33" s="223"/>
      <c r="O33" s="223"/>
      <c r="P33" s="223"/>
      <c r="Q33" s="223"/>
      <c r="R33" s="223"/>
      <c r="S33" s="223"/>
      <c r="T33" s="224"/>
      <c r="U33" s="223"/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108</v>
      </c>
      <c r="AF33" s="213">
        <v>0</v>
      </c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/>
      <c r="B34" s="220"/>
      <c r="C34" s="266" t="s">
        <v>110</v>
      </c>
      <c r="D34" s="225"/>
      <c r="E34" s="230"/>
      <c r="F34" s="232"/>
      <c r="G34" s="232"/>
      <c r="H34" s="232"/>
      <c r="I34" s="232"/>
      <c r="J34" s="232"/>
      <c r="K34" s="232"/>
      <c r="L34" s="232"/>
      <c r="M34" s="232"/>
      <c r="N34" s="223"/>
      <c r="O34" s="223"/>
      <c r="P34" s="223"/>
      <c r="Q34" s="223"/>
      <c r="R34" s="223"/>
      <c r="S34" s="223"/>
      <c r="T34" s="224"/>
      <c r="U34" s="223"/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108</v>
      </c>
      <c r="AF34" s="213">
        <v>0</v>
      </c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>
        <v>5</v>
      </c>
      <c r="B35" s="220" t="s">
        <v>121</v>
      </c>
      <c r="C35" s="265" t="s">
        <v>122</v>
      </c>
      <c r="D35" s="222" t="s">
        <v>123</v>
      </c>
      <c r="E35" s="229">
        <v>26</v>
      </c>
      <c r="F35" s="232">
        <f>H35+J35</f>
        <v>0</v>
      </c>
      <c r="G35" s="232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12</v>
      </c>
      <c r="M35" s="232">
        <f>G35*(1+L35/100)</f>
        <v>0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0.14000000000000001</v>
      </c>
      <c r="U35" s="223">
        <f>ROUND(E35*T35,2)</f>
        <v>3.64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113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215" t="s">
        <v>101</v>
      </c>
      <c r="B36" s="221" t="s">
        <v>60</v>
      </c>
      <c r="C36" s="267" t="s">
        <v>61</v>
      </c>
      <c r="D36" s="226"/>
      <c r="E36" s="231"/>
      <c r="F36" s="234"/>
      <c r="G36" s="234">
        <f>SUMIF(AE37:AE41,"&lt;&gt;NOR",G37:G41)</f>
        <v>0</v>
      </c>
      <c r="H36" s="234"/>
      <c r="I36" s="234">
        <f>SUM(I37:I41)</f>
        <v>0</v>
      </c>
      <c r="J36" s="234"/>
      <c r="K36" s="234">
        <f>SUM(K37:K41)</f>
        <v>0</v>
      </c>
      <c r="L36" s="234"/>
      <c r="M36" s="234">
        <f>SUM(M37:M41)</f>
        <v>0</v>
      </c>
      <c r="N36" s="227"/>
      <c r="O36" s="227">
        <f>SUM(O37:O41)</f>
        <v>1.5882499999999999</v>
      </c>
      <c r="P36" s="227"/>
      <c r="Q36" s="227">
        <f>SUM(Q37:Q41)</f>
        <v>0</v>
      </c>
      <c r="R36" s="227"/>
      <c r="S36" s="227"/>
      <c r="T36" s="228"/>
      <c r="U36" s="227">
        <f>SUM(U37:U41)</f>
        <v>1.1100000000000001</v>
      </c>
      <c r="AE36" t="s">
        <v>102</v>
      </c>
    </row>
    <row r="37" spans="1:60" outlineLevel="1" x14ac:dyDescent="0.2">
      <c r="A37" s="214">
        <v>6</v>
      </c>
      <c r="B37" s="220" t="s">
        <v>124</v>
      </c>
      <c r="C37" s="265" t="s">
        <v>125</v>
      </c>
      <c r="D37" s="222" t="s">
        <v>105</v>
      </c>
      <c r="E37" s="229">
        <v>0.84</v>
      </c>
      <c r="F37" s="232">
        <f>H37+J37</f>
        <v>0</v>
      </c>
      <c r="G37" s="232">
        <f>ROUND(E37*F37,2)</f>
        <v>0</v>
      </c>
      <c r="H37" s="233"/>
      <c r="I37" s="232">
        <f>ROUND(E37*H37,2)</f>
        <v>0</v>
      </c>
      <c r="J37" s="233"/>
      <c r="K37" s="232">
        <f>ROUND(E37*J37,2)</f>
        <v>0</v>
      </c>
      <c r="L37" s="232">
        <v>12</v>
      </c>
      <c r="M37" s="232">
        <f>G37*(1+L37/100)</f>
        <v>0</v>
      </c>
      <c r="N37" s="223">
        <v>1.8907700000000001</v>
      </c>
      <c r="O37" s="223">
        <f>ROUND(E37*N37,5)</f>
        <v>1.5882499999999999</v>
      </c>
      <c r="P37" s="223">
        <v>0</v>
      </c>
      <c r="Q37" s="223">
        <f>ROUND(E37*P37,5)</f>
        <v>0</v>
      </c>
      <c r="R37" s="223"/>
      <c r="S37" s="223"/>
      <c r="T37" s="224">
        <v>1.32</v>
      </c>
      <c r="U37" s="223">
        <f>ROUND(E37*T37,2)</f>
        <v>1.1100000000000001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113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/>
      <c r="B38" s="220"/>
      <c r="C38" s="266" t="s">
        <v>126</v>
      </c>
      <c r="D38" s="225"/>
      <c r="E38" s="230">
        <v>0.84</v>
      </c>
      <c r="F38" s="232"/>
      <c r="G38" s="232"/>
      <c r="H38" s="232"/>
      <c r="I38" s="232"/>
      <c r="J38" s="232"/>
      <c r="K38" s="232"/>
      <c r="L38" s="232"/>
      <c r="M38" s="232"/>
      <c r="N38" s="223"/>
      <c r="O38" s="223"/>
      <c r="P38" s="223"/>
      <c r="Q38" s="223"/>
      <c r="R38" s="223"/>
      <c r="S38" s="223"/>
      <c r="T38" s="224"/>
      <c r="U38" s="223"/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108</v>
      </c>
      <c r="AF38" s="213">
        <v>0</v>
      </c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14"/>
      <c r="B39" s="220"/>
      <c r="C39" s="266" t="s">
        <v>110</v>
      </c>
      <c r="D39" s="225"/>
      <c r="E39" s="230"/>
      <c r="F39" s="232"/>
      <c r="G39" s="232"/>
      <c r="H39" s="232"/>
      <c r="I39" s="232"/>
      <c r="J39" s="232"/>
      <c r="K39" s="232"/>
      <c r="L39" s="232"/>
      <c r="M39" s="232"/>
      <c r="N39" s="223"/>
      <c r="O39" s="223"/>
      <c r="P39" s="223"/>
      <c r="Q39" s="223"/>
      <c r="R39" s="223"/>
      <c r="S39" s="223"/>
      <c r="T39" s="224"/>
      <c r="U39" s="223"/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108</v>
      </c>
      <c r="AF39" s="213">
        <v>0</v>
      </c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/>
      <c r="B40" s="220"/>
      <c r="C40" s="266" t="s">
        <v>110</v>
      </c>
      <c r="D40" s="225"/>
      <c r="E40" s="230"/>
      <c r="F40" s="232"/>
      <c r="G40" s="232"/>
      <c r="H40" s="232"/>
      <c r="I40" s="232"/>
      <c r="J40" s="232"/>
      <c r="K40" s="232"/>
      <c r="L40" s="232"/>
      <c r="M40" s="232"/>
      <c r="N40" s="223"/>
      <c r="O40" s="223"/>
      <c r="P40" s="223"/>
      <c r="Q40" s="223"/>
      <c r="R40" s="223"/>
      <c r="S40" s="223"/>
      <c r="T40" s="224"/>
      <c r="U40" s="223"/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108</v>
      </c>
      <c r="AF40" s="213">
        <v>0</v>
      </c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/>
      <c r="B41" s="220"/>
      <c r="C41" s="266" t="s">
        <v>110</v>
      </c>
      <c r="D41" s="225"/>
      <c r="E41" s="230"/>
      <c r="F41" s="232"/>
      <c r="G41" s="232"/>
      <c r="H41" s="232"/>
      <c r="I41" s="232"/>
      <c r="J41" s="232"/>
      <c r="K41" s="232"/>
      <c r="L41" s="232"/>
      <c r="M41" s="232"/>
      <c r="N41" s="223"/>
      <c r="O41" s="223"/>
      <c r="P41" s="223"/>
      <c r="Q41" s="223"/>
      <c r="R41" s="223"/>
      <c r="S41" s="223"/>
      <c r="T41" s="224"/>
      <c r="U41" s="223"/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108</v>
      </c>
      <c r="AF41" s="213">
        <v>0</v>
      </c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15" t="s">
        <v>101</v>
      </c>
      <c r="B42" s="221" t="s">
        <v>62</v>
      </c>
      <c r="C42" s="267" t="s">
        <v>63</v>
      </c>
      <c r="D42" s="226"/>
      <c r="E42" s="231"/>
      <c r="F42" s="234"/>
      <c r="G42" s="234">
        <f>SUMIF(AE43:AE43,"&lt;&gt;NOR",G43:G43)</f>
        <v>0</v>
      </c>
      <c r="H42" s="234"/>
      <c r="I42" s="234">
        <f>SUM(I43:I43)</f>
        <v>0</v>
      </c>
      <c r="J42" s="234"/>
      <c r="K42" s="234">
        <f>SUM(K43:K43)</f>
        <v>0</v>
      </c>
      <c r="L42" s="234"/>
      <c r="M42" s="234">
        <f>SUM(M43:M43)</f>
        <v>0</v>
      </c>
      <c r="N42" s="227"/>
      <c r="O42" s="227">
        <f>SUM(O43:O43)</f>
        <v>1.0051399999999999</v>
      </c>
      <c r="P42" s="227"/>
      <c r="Q42" s="227">
        <f>SUM(Q43:Q43)</f>
        <v>0</v>
      </c>
      <c r="R42" s="227"/>
      <c r="S42" s="227"/>
      <c r="T42" s="228"/>
      <c r="U42" s="227">
        <f>SUM(U43:U43)</f>
        <v>14.5</v>
      </c>
      <c r="AE42" t="s">
        <v>102</v>
      </c>
    </row>
    <row r="43" spans="1:60" ht="22.5" outlineLevel="1" x14ac:dyDescent="0.2">
      <c r="A43" s="214">
        <v>7</v>
      </c>
      <c r="B43" s="220" t="s">
        <v>127</v>
      </c>
      <c r="C43" s="265" t="s">
        <v>128</v>
      </c>
      <c r="D43" s="222" t="s">
        <v>123</v>
      </c>
      <c r="E43" s="229">
        <v>58</v>
      </c>
      <c r="F43" s="232">
        <f>H43+J43</f>
        <v>0</v>
      </c>
      <c r="G43" s="232">
        <f>ROUND(E43*F43,2)</f>
        <v>0</v>
      </c>
      <c r="H43" s="233"/>
      <c r="I43" s="232">
        <f>ROUND(E43*H43,2)</f>
        <v>0</v>
      </c>
      <c r="J43" s="233"/>
      <c r="K43" s="232">
        <f>ROUND(E43*J43,2)</f>
        <v>0</v>
      </c>
      <c r="L43" s="232">
        <v>12</v>
      </c>
      <c r="M43" s="232">
        <f>G43*(1+L43/100)</f>
        <v>0</v>
      </c>
      <c r="N43" s="223">
        <v>1.7330000000000002E-2</v>
      </c>
      <c r="O43" s="223">
        <f>ROUND(E43*N43,5)</f>
        <v>1.0051399999999999</v>
      </c>
      <c r="P43" s="223">
        <v>0</v>
      </c>
      <c r="Q43" s="223">
        <f>ROUND(E43*P43,5)</f>
        <v>0</v>
      </c>
      <c r="R43" s="223"/>
      <c r="S43" s="223"/>
      <c r="T43" s="224">
        <v>0.25</v>
      </c>
      <c r="U43" s="223">
        <f>ROUND(E43*T43,2)</f>
        <v>14.5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113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x14ac:dyDescent="0.2">
      <c r="A44" s="215" t="s">
        <v>101</v>
      </c>
      <c r="B44" s="221" t="s">
        <v>64</v>
      </c>
      <c r="C44" s="267" t="s">
        <v>65</v>
      </c>
      <c r="D44" s="226"/>
      <c r="E44" s="231"/>
      <c r="F44" s="234"/>
      <c r="G44" s="234">
        <f>SUMIF(AE45:AE51,"&lt;&gt;NOR",G45:G51)</f>
        <v>0</v>
      </c>
      <c r="H44" s="234"/>
      <c r="I44" s="234">
        <f>SUM(I45:I51)</f>
        <v>0</v>
      </c>
      <c r="J44" s="234"/>
      <c r="K44" s="234">
        <f>SUM(K45:K51)</f>
        <v>0</v>
      </c>
      <c r="L44" s="234"/>
      <c r="M44" s="234">
        <f>SUM(M45:M51)</f>
        <v>0</v>
      </c>
      <c r="N44" s="227"/>
      <c r="O44" s="227">
        <f>SUM(O45:O51)</f>
        <v>36.285339999999998</v>
      </c>
      <c r="P44" s="227"/>
      <c r="Q44" s="227">
        <f>SUM(Q45:Q51)</f>
        <v>0</v>
      </c>
      <c r="R44" s="227"/>
      <c r="S44" s="227"/>
      <c r="T44" s="228"/>
      <c r="U44" s="227">
        <f>SUM(U45:U51)</f>
        <v>0</v>
      </c>
      <c r="AE44" t="s">
        <v>102</v>
      </c>
    </row>
    <row r="45" spans="1:60" ht="22.5" outlineLevel="1" x14ac:dyDescent="0.2">
      <c r="A45" s="214">
        <v>8</v>
      </c>
      <c r="B45" s="220" t="s">
        <v>129</v>
      </c>
      <c r="C45" s="265" t="s">
        <v>130</v>
      </c>
      <c r="D45" s="222" t="s">
        <v>123</v>
      </c>
      <c r="E45" s="229">
        <v>26</v>
      </c>
      <c r="F45" s="232">
        <f>H45+J45</f>
        <v>0</v>
      </c>
      <c r="G45" s="232">
        <f>ROUND(E45*F45,2)</f>
        <v>0</v>
      </c>
      <c r="H45" s="233"/>
      <c r="I45" s="232">
        <f>ROUND(E45*H45,2)</f>
        <v>0</v>
      </c>
      <c r="J45" s="233"/>
      <c r="K45" s="232">
        <f>ROUND(E45*J45,2)</f>
        <v>0</v>
      </c>
      <c r="L45" s="232">
        <v>12</v>
      </c>
      <c r="M45" s="232">
        <f>G45*(1+L45/100)</f>
        <v>0</v>
      </c>
      <c r="N45" s="223">
        <v>1.3955900000000001</v>
      </c>
      <c r="O45" s="223">
        <f>ROUND(E45*N45,5)</f>
        <v>36.285339999999998</v>
      </c>
      <c r="P45" s="223">
        <v>0</v>
      </c>
      <c r="Q45" s="223">
        <f>ROUND(E45*P45,5)</f>
        <v>0</v>
      </c>
      <c r="R45" s="223"/>
      <c r="S45" s="223"/>
      <c r="T45" s="224">
        <v>0</v>
      </c>
      <c r="U45" s="223">
        <f>ROUND(E45*T45,2)</f>
        <v>0</v>
      </c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106</v>
      </c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14"/>
      <c r="B46" s="220"/>
      <c r="C46" s="266" t="s">
        <v>131</v>
      </c>
      <c r="D46" s="225"/>
      <c r="E46" s="230"/>
      <c r="F46" s="232"/>
      <c r="G46" s="232"/>
      <c r="H46" s="232"/>
      <c r="I46" s="232"/>
      <c r="J46" s="232"/>
      <c r="K46" s="232"/>
      <c r="L46" s="232"/>
      <c r="M46" s="232"/>
      <c r="N46" s="223"/>
      <c r="O46" s="223"/>
      <c r="P46" s="223"/>
      <c r="Q46" s="223"/>
      <c r="R46" s="223"/>
      <c r="S46" s="223"/>
      <c r="T46" s="224"/>
      <c r="U46" s="223"/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108</v>
      </c>
      <c r="AF46" s="213">
        <v>0</v>
      </c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/>
      <c r="B47" s="220"/>
      <c r="C47" s="266" t="s">
        <v>132</v>
      </c>
      <c r="D47" s="225"/>
      <c r="E47" s="230">
        <v>26</v>
      </c>
      <c r="F47" s="232"/>
      <c r="G47" s="232"/>
      <c r="H47" s="232"/>
      <c r="I47" s="232"/>
      <c r="J47" s="232"/>
      <c r="K47" s="232"/>
      <c r="L47" s="232"/>
      <c r="M47" s="232"/>
      <c r="N47" s="223"/>
      <c r="O47" s="223"/>
      <c r="P47" s="223"/>
      <c r="Q47" s="223"/>
      <c r="R47" s="223"/>
      <c r="S47" s="223"/>
      <c r="T47" s="224"/>
      <c r="U47" s="223"/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108</v>
      </c>
      <c r="AF47" s="213">
        <v>0</v>
      </c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/>
      <c r="B48" s="220"/>
      <c r="C48" s="266" t="s">
        <v>110</v>
      </c>
      <c r="D48" s="225"/>
      <c r="E48" s="230"/>
      <c r="F48" s="232"/>
      <c r="G48" s="232"/>
      <c r="H48" s="232"/>
      <c r="I48" s="232"/>
      <c r="J48" s="232"/>
      <c r="K48" s="232"/>
      <c r="L48" s="232"/>
      <c r="M48" s="232"/>
      <c r="N48" s="223"/>
      <c r="O48" s="223"/>
      <c r="P48" s="223"/>
      <c r="Q48" s="223"/>
      <c r="R48" s="223"/>
      <c r="S48" s="223"/>
      <c r="T48" s="224"/>
      <c r="U48" s="223"/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108</v>
      </c>
      <c r="AF48" s="213">
        <v>0</v>
      </c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/>
      <c r="B49" s="220"/>
      <c r="C49" s="266" t="s">
        <v>110</v>
      </c>
      <c r="D49" s="225"/>
      <c r="E49" s="230"/>
      <c r="F49" s="232"/>
      <c r="G49" s="232"/>
      <c r="H49" s="232"/>
      <c r="I49" s="232"/>
      <c r="J49" s="232"/>
      <c r="K49" s="232"/>
      <c r="L49" s="232"/>
      <c r="M49" s="232"/>
      <c r="N49" s="223"/>
      <c r="O49" s="223"/>
      <c r="P49" s="223"/>
      <c r="Q49" s="223"/>
      <c r="R49" s="223"/>
      <c r="S49" s="223"/>
      <c r="T49" s="224"/>
      <c r="U49" s="223"/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108</v>
      </c>
      <c r="AF49" s="213">
        <v>0</v>
      </c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/>
      <c r="B50" s="220"/>
      <c r="C50" s="266" t="s">
        <v>110</v>
      </c>
      <c r="D50" s="225"/>
      <c r="E50" s="230"/>
      <c r="F50" s="232"/>
      <c r="G50" s="232"/>
      <c r="H50" s="232"/>
      <c r="I50" s="232"/>
      <c r="J50" s="232"/>
      <c r="K50" s="232"/>
      <c r="L50" s="232"/>
      <c r="M50" s="232"/>
      <c r="N50" s="223"/>
      <c r="O50" s="223"/>
      <c r="P50" s="223"/>
      <c r="Q50" s="223"/>
      <c r="R50" s="223"/>
      <c r="S50" s="223"/>
      <c r="T50" s="224"/>
      <c r="U50" s="223"/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108</v>
      </c>
      <c r="AF50" s="213">
        <v>0</v>
      </c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/>
      <c r="B51" s="220"/>
      <c r="C51" s="266" t="s">
        <v>110</v>
      </c>
      <c r="D51" s="225"/>
      <c r="E51" s="230"/>
      <c r="F51" s="232"/>
      <c r="G51" s="232"/>
      <c r="H51" s="232"/>
      <c r="I51" s="232"/>
      <c r="J51" s="232"/>
      <c r="K51" s="232"/>
      <c r="L51" s="232"/>
      <c r="M51" s="232"/>
      <c r="N51" s="223"/>
      <c r="O51" s="223"/>
      <c r="P51" s="223"/>
      <c r="Q51" s="223"/>
      <c r="R51" s="223"/>
      <c r="S51" s="223"/>
      <c r="T51" s="224"/>
      <c r="U51" s="223"/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108</v>
      </c>
      <c r="AF51" s="213">
        <v>0</v>
      </c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x14ac:dyDescent="0.2">
      <c r="A52" s="215" t="s">
        <v>101</v>
      </c>
      <c r="B52" s="221" t="s">
        <v>66</v>
      </c>
      <c r="C52" s="267" t="s">
        <v>67</v>
      </c>
      <c r="D52" s="226"/>
      <c r="E52" s="231"/>
      <c r="F52" s="234"/>
      <c r="G52" s="234">
        <f>SUMIF(AE53:AE55,"&lt;&gt;NOR",G53:G55)</f>
        <v>0</v>
      </c>
      <c r="H52" s="234"/>
      <c r="I52" s="234">
        <f>SUM(I53:I55)</f>
        <v>0</v>
      </c>
      <c r="J52" s="234"/>
      <c r="K52" s="234">
        <f>SUM(K53:K55)</f>
        <v>0</v>
      </c>
      <c r="L52" s="234"/>
      <c r="M52" s="234">
        <f>SUM(M53:M55)</f>
        <v>0</v>
      </c>
      <c r="N52" s="227"/>
      <c r="O52" s="227">
        <f>SUM(O53:O55)</f>
        <v>5.8890000000000005E-2</v>
      </c>
      <c r="P52" s="227"/>
      <c r="Q52" s="227">
        <f>SUM(Q53:Q55)</f>
        <v>1.8458999999999999</v>
      </c>
      <c r="R52" s="227"/>
      <c r="S52" s="227"/>
      <c r="T52" s="228"/>
      <c r="U52" s="227">
        <f>SUM(U53:U55)</f>
        <v>11.89</v>
      </c>
      <c r="AE52" t="s">
        <v>102</v>
      </c>
    </row>
    <row r="53" spans="1:60" outlineLevel="1" x14ac:dyDescent="0.2">
      <c r="A53" s="214">
        <v>9</v>
      </c>
      <c r="B53" s="220" t="s">
        <v>133</v>
      </c>
      <c r="C53" s="265" t="s">
        <v>134</v>
      </c>
      <c r="D53" s="222" t="s">
        <v>123</v>
      </c>
      <c r="E53" s="229">
        <v>58</v>
      </c>
      <c r="F53" s="232">
        <f>H53+J53</f>
        <v>0</v>
      </c>
      <c r="G53" s="232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12</v>
      </c>
      <c r="M53" s="232">
        <f>G53*(1+L53/100)</f>
        <v>0</v>
      </c>
      <c r="N53" s="223">
        <v>1E-3</v>
      </c>
      <c r="O53" s="223">
        <f>ROUND(E53*N53,5)</f>
        <v>5.8000000000000003E-2</v>
      </c>
      <c r="P53" s="223">
        <v>1.7999999999999999E-2</v>
      </c>
      <c r="Q53" s="223">
        <f>ROUND(E53*P53,5)</f>
        <v>1.044</v>
      </c>
      <c r="R53" s="223"/>
      <c r="S53" s="223"/>
      <c r="T53" s="224">
        <v>0</v>
      </c>
      <c r="U53" s="223">
        <f>ROUND(E53*T53,2)</f>
        <v>0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106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14">
        <v>10</v>
      </c>
      <c r="B54" s="220" t="s">
        <v>135</v>
      </c>
      <c r="C54" s="265" t="s">
        <v>136</v>
      </c>
      <c r="D54" s="222" t="s">
        <v>137</v>
      </c>
      <c r="E54" s="229">
        <v>0.99</v>
      </c>
      <c r="F54" s="232">
        <f>H54+J54</f>
        <v>0</v>
      </c>
      <c r="G54" s="232">
        <f>ROUND(E54*F54,2)</f>
        <v>0</v>
      </c>
      <c r="H54" s="233"/>
      <c r="I54" s="232">
        <f>ROUND(E54*H54,2)</f>
        <v>0</v>
      </c>
      <c r="J54" s="233"/>
      <c r="K54" s="232">
        <f>ROUND(E54*J54,2)</f>
        <v>0</v>
      </c>
      <c r="L54" s="232">
        <v>12</v>
      </c>
      <c r="M54" s="232">
        <f>G54*(1+L54/100)</f>
        <v>0</v>
      </c>
      <c r="N54" s="223">
        <v>8.9999999999999998E-4</v>
      </c>
      <c r="O54" s="223">
        <f>ROUND(E54*N54,5)</f>
        <v>8.8999999999999995E-4</v>
      </c>
      <c r="P54" s="223">
        <v>0.81</v>
      </c>
      <c r="Q54" s="223">
        <f>ROUND(E54*P54,5)</f>
        <v>0.80189999999999995</v>
      </c>
      <c r="R54" s="223"/>
      <c r="S54" s="223"/>
      <c r="T54" s="224">
        <v>12.01</v>
      </c>
      <c r="U54" s="223">
        <f>ROUND(E54*T54,2)</f>
        <v>11.89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106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/>
      <c r="B55" s="220"/>
      <c r="C55" s="266" t="s">
        <v>138</v>
      </c>
      <c r="D55" s="225"/>
      <c r="E55" s="230">
        <v>0.99</v>
      </c>
      <c r="F55" s="232"/>
      <c r="G55" s="232"/>
      <c r="H55" s="232"/>
      <c r="I55" s="232"/>
      <c r="J55" s="232"/>
      <c r="K55" s="232"/>
      <c r="L55" s="232"/>
      <c r="M55" s="232"/>
      <c r="N55" s="223"/>
      <c r="O55" s="223"/>
      <c r="P55" s="223"/>
      <c r="Q55" s="223"/>
      <c r="R55" s="223"/>
      <c r="S55" s="223"/>
      <c r="T55" s="224"/>
      <c r="U55" s="223"/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108</v>
      </c>
      <c r="AF55" s="213">
        <v>0</v>
      </c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x14ac:dyDescent="0.2">
      <c r="A56" s="215" t="s">
        <v>101</v>
      </c>
      <c r="B56" s="221" t="s">
        <v>68</v>
      </c>
      <c r="C56" s="267" t="s">
        <v>69</v>
      </c>
      <c r="D56" s="226"/>
      <c r="E56" s="231"/>
      <c r="F56" s="234"/>
      <c r="G56" s="234">
        <f>SUMIF(AE57:AE95,"&lt;&gt;NOR",G57:G95)</f>
        <v>0</v>
      </c>
      <c r="H56" s="234"/>
      <c r="I56" s="234">
        <f>SUM(I57:I95)</f>
        <v>0</v>
      </c>
      <c r="J56" s="234"/>
      <c r="K56" s="234">
        <f>SUM(K57:K95)</f>
        <v>0</v>
      </c>
      <c r="L56" s="234"/>
      <c r="M56" s="234">
        <f>SUM(M57:M95)</f>
        <v>0</v>
      </c>
      <c r="N56" s="227"/>
      <c r="O56" s="227">
        <f>SUM(O57:O95)</f>
        <v>0.30489999999999995</v>
      </c>
      <c r="P56" s="227"/>
      <c r="Q56" s="227">
        <f>SUM(Q57:Q95)</f>
        <v>0</v>
      </c>
      <c r="R56" s="227"/>
      <c r="S56" s="227"/>
      <c r="T56" s="228"/>
      <c r="U56" s="227">
        <f>SUM(U57:U95)</f>
        <v>108.53999999999999</v>
      </c>
      <c r="AE56" t="s">
        <v>102</v>
      </c>
    </row>
    <row r="57" spans="1:60" outlineLevel="1" x14ac:dyDescent="0.2">
      <c r="A57" s="214">
        <v>11</v>
      </c>
      <c r="B57" s="220" t="s">
        <v>139</v>
      </c>
      <c r="C57" s="265" t="s">
        <v>140</v>
      </c>
      <c r="D57" s="222" t="s">
        <v>123</v>
      </c>
      <c r="E57" s="229">
        <v>16.5</v>
      </c>
      <c r="F57" s="232">
        <f>H57+J57</f>
        <v>0</v>
      </c>
      <c r="G57" s="232">
        <f>ROUND(E57*F57,2)</f>
        <v>0</v>
      </c>
      <c r="H57" s="233"/>
      <c r="I57" s="232">
        <f>ROUND(E57*H57,2)</f>
        <v>0</v>
      </c>
      <c r="J57" s="233"/>
      <c r="K57" s="232">
        <f>ROUND(E57*J57,2)</f>
        <v>0</v>
      </c>
      <c r="L57" s="232">
        <v>12</v>
      </c>
      <c r="M57" s="232">
        <f>G57*(1+L57/100)</f>
        <v>0</v>
      </c>
      <c r="N57" s="223">
        <v>3.4000000000000002E-4</v>
      </c>
      <c r="O57" s="223">
        <f>ROUND(E57*N57,5)</f>
        <v>5.6100000000000004E-3</v>
      </c>
      <c r="P57" s="223">
        <v>0</v>
      </c>
      <c r="Q57" s="223">
        <f>ROUND(E57*P57,5)</f>
        <v>0</v>
      </c>
      <c r="R57" s="223"/>
      <c r="S57" s="223"/>
      <c r="T57" s="224">
        <v>0.32</v>
      </c>
      <c r="U57" s="223">
        <f>ROUND(E57*T57,2)</f>
        <v>5.28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113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/>
      <c r="B58" s="220"/>
      <c r="C58" s="266" t="s">
        <v>141</v>
      </c>
      <c r="D58" s="225"/>
      <c r="E58" s="230">
        <v>12</v>
      </c>
      <c r="F58" s="232"/>
      <c r="G58" s="232"/>
      <c r="H58" s="232"/>
      <c r="I58" s="232"/>
      <c r="J58" s="232"/>
      <c r="K58" s="232"/>
      <c r="L58" s="232"/>
      <c r="M58" s="232"/>
      <c r="N58" s="223"/>
      <c r="O58" s="223"/>
      <c r="P58" s="223"/>
      <c r="Q58" s="223"/>
      <c r="R58" s="223"/>
      <c r="S58" s="223"/>
      <c r="T58" s="224"/>
      <c r="U58" s="223"/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108</v>
      </c>
      <c r="AF58" s="213">
        <v>0</v>
      </c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14"/>
      <c r="B59" s="220"/>
      <c r="C59" s="266" t="s">
        <v>142</v>
      </c>
      <c r="D59" s="225"/>
      <c r="E59" s="230">
        <v>4.5</v>
      </c>
      <c r="F59" s="232"/>
      <c r="G59" s="232"/>
      <c r="H59" s="232"/>
      <c r="I59" s="232"/>
      <c r="J59" s="232"/>
      <c r="K59" s="232"/>
      <c r="L59" s="232"/>
      <c r="M59" s="232"/>
      <c r="N59" s="223"/>
      <c r="O59" s="223"/>
      <c r="P59" s="223"/>
      <c r="Q59" s="223"/>
      <c r="R59" s="223"/>
      <c r="S59" s="223"/>
      <c r="T59" s="224"/>
      <c r="U59" s="223"/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108</v>
      </c>
      <c r="AF59" s="213">
        <v>0</v>
      </c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14">
        <v>12</v>
      </c>
      <c r="B60" s="220" t="s">
        <v>143</v>
      </c>
      <c r="C60" s="265" t="s">
        <v>144</v>
      </c>
      <c r="D60" s="222" t="s">
        <v>123</v>
      </c>
      <c r="E60" s="229">
        <v>6</v>
      </c>
      <c r="F60" s="232">
        <f>H60+J60</f>
        <v>0</v>
      </c>
      <c r="G60" s="232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12</v>
      </c>
      <c r="M60" s="232">
        <f>G60*(1+L60/100)</f>
        <v>0</v>
      </c>
      <c r="N60" s="223">
        <v>3.8000000000000002E-4</v>
      </c>
      <c r="O60" s="223">
        <f>ROUND(E60*N60,5)</f>
        <v>2.2799999999999999E-3</v>
      </c>
      <c r="P60" s="223">
        <v>0</v>
      </c>
      <c r="Q60" s="223">
        <f>ROUND(E60*P60,5)</f>
        <v>0</v>
      </c>
      <c r="R60" s="223"/>
      <c r="S60" s="223"/>
      <c r="T60" s="224">
        <v>0.32</v>
      </c>
      <c r="U60" s="223">
        <f>ROUND(E60*T60,2)</f>
        <v>1.92</v>
      </c>
      <c r="V60" s="213"/>
      <c r="W60" s="213"/>
      <c r="X60" s="213"/>
      <c r="Y60" s="213"/>
      <c r="Z60" s="213"/>
      <c r="AA60" s="213"/>
      <c r="AB60" s="213"/>
      <c r="AC60" s="213"/>
      <c r="AD60" s="213"/>
      <c r="AE60" s="213" t="s">
        <v>113</v>
      </c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14"/>
      <c r="B61" s="220"/>
      <c r="C61" s="266" t="s">
        <v>145</v>
      </c>
      <c r="D61" s="225"/>
      <c r="E61" s="230">
        <v>6</v>
      </c>
      <c r="F61" s="232"/>
      <c r="G61" s="232"/>
      <c r="H61" s="232"/>
      <c r="I61" s="232"/>
      <c r="J61" s="232"/>
      <c r="K61" s="232"/>
      <c r="L61" s="232"/>
      <c r="M61" s="232"/>
      <c r="N61" s="223"/>
      <c r="O61" s="223"/>
      <c r="P61" s="223"/>
      <c r="Q61" s="223"/>
      <c r="R61" s="223"/>
      <c r="S61" s="223"/>
      <c r="T61" s="224"/>
      <c r="U61" s="223"/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108</v>
      </c>
      <c r="AF61" s="213">
        <v>0</v>
      </c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>
        <v>13</v>
      </c>
      <c r="B62" s="220" t="s">
        <v>146</v>
      </c>
      <c r="C62" s="265" t="s">
        <v>147</v>
      </c>
      <c r="D62" s="222" t="s">
        <v>123</v>
      </c>
      <c r="E62" s="229">
        <v>56.2</v>
      </c>
      <c r="F62" s="232">
        <f>H62+J62</f>
        <v>0</v>
      </c>
      <c r="G62" s="232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12</v>
      </c>
      <c r="M62" s="232">
        <f>G62*(1+L62/100)</f>
        <v>0</v>
      </c>
      <c r="N62" s="223">
        <v>4.6999999999999999E-4</v>
      </c>
      <c r="O62" s="223">
        <f>ROUND(E62*N62,5)</f>
        <v>2.6409999999999999E-2</v>
      </c>
      <c r="P62" s="223">
        <v>0</v>
      </c>
      <c r="Q62" s="223">
        <f>ROUND(E62*P62,5)</f>
        <v>0</v>
      </c>
      <c r="R62" s="223"/>
      <c r="S62" s="223"/>
      <c r="T62" s="224">
        <v>0.36</v>
      </c>
      <c r="U62" s="223">
        <f>ROUND(E62*T62,2)</f>
        <v>20.23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113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14"/>
      <c r="B63" s="220"/>
      <c r="C63" s="266" t="s">
        <v>148</v>
      </c>
      <c r="D63" s="225"/>
      <c r="E63" s="230"/>
      <c r="F63" s="232"/>
      <c r="G63" s="232"/>
      <c r="H63" s="232"/>
      <c r="I63" s="232"/>
      <c r="J63" s="232"/>
      <c r="K63" s="232"/>
      <c r="L63" s="232"/>
      <c r="M63" s="232"/>
      <c r="N63" s="223"/>
      <c r="O63" s="223"/>
      <c r="P63" s="223"/>
      <c r="Q63" s="223"/>
      <c r="R63" s="223"/>
      <c r="S63" s="223"/>
      <c r="T63" s="224"/>
      <c r="U63" s="223"/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108</v>
      </c>
      <c r="AF63" s="213">
        <v>0</v>
      </c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14"/>
      <c r="B64" s="220"/>
      <c r="C64" s="266" t="s">
        <v>149</v>
      </c>
      <c r="D64" s="225"/>
      <c r="E64" s="230">
        <v>25</v>
      </c>
      <c r="F64" s="232"/>
      <c r="G64" s="232"/>
      <c r="H64" s="232"/>
      <c r="I64" s="232"/>
      <c r="J64" s="232"/>
      <c r="K64" s="232"/>
      <c r="L64" s="232"/>
      <c r="M64" s="232"/>
      <c r="N64" s="223"/>
      <c r="O64" s="223"/>
      <c r="P64" s="223"/>
      <c r="Q64" s="223"/>
      <c r="R64" s="223"/>
      <c r="S64" s="223"/>
      <c r="T64" s="224"/>
      <c r="U64" s="223"/>
      <c r="V64" s="213"/>
      <c r="W64" s="213"/>
      <c r="X64" s="213"/>
      <c r="Y64" s="213"/>
      <c r="Z64" s="213"/>
      <c r="AA64" s="213"/>
      <c r="AB64" s="213"/>
      <c r="AC64" s="213"/>
      <c r="AD64" s="213"/>
      <c r="AE64" s="213" t="s">
        <v>108</v>
      </c>
      <c r="AF64" s="213">
        <v>0</v>
      </c>
      <c r="AG64" s="213"/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14"/>
      <c r="B65" s="220"/>
      <c r="C65" s="266" t="s">
        <v>150</v>
      </c>
      <c r="D65" s="225"/>
      <c r="E65" s="230"/>
      <c r="F65" s="232"/>
      <c r="G65" s="232"/>
      <c r="H65" s="232"/>
      <c r="I65" s="232"/>
      <c r="J65" s="232"/>
      <c r="K65" s="232"/>
      <c r="L65" s="232"/>
      <c r="M65" s="232"/>
      <c r="N65" s="223"/>
      <c r="O65" s="223"/>
      <c r="P65" s="223"/>
      <c r="Q65" s="223"/>
      <c r="R65" s="223"/>
      <c r="S65" s="223"/>
      <c r="T65" s="224"/>
      <c r="U65" s="223"/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108</v>
      </c>
      <c r="AF65" s="213">
        <v>0</v>
      </c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14"/>
      <c r="B66" s="220"/>
      <c r="C66" s="266" t="s">
        <v>151</v>
      </c>
      <c r="D66" s="225"/>
      <c r="E66" s="230">
        <v>31.2</v>
      </c>
      <c r="F66" s="232"/>
      <c r="G66" s="232"/>
      <c r="H66" s="232"/>
      <c r="I66" s="232"/>
      <c r="J66" s="232"/>
      <c r="K66" s="232"/>
      <c r="L66" s="232"/>
      <c r="M66" s="232"/>
      <c r="N66" s="223"/>
      <c r="O66" s="223"/>
      <c r="P66" s="223"/>
      <c r="Q66" s="223"/>
      <c r="R66" s="223"/>
      <c r="S66" s="223"/>
      <c r="T66" s="224"/>
      <c r="U66" s="223"/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108</v>
      </c>
      <c r="AF66" s="213">
        <v>0</v>
      </c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14</v>
      </c>
      <c r="B67" s="220" t="s">
        <v>152</v>
      </c>
      <c r="C67" s="265" t="s">
        <v>153</v>
      </c>
      <c r="D67" s="222" t="s">
        <v>123</v>
      </c>
      <c r="E67" s="229">
        <v>6</v>
      </c>
      <c r="F67" s="232">
        <f>H67+J67</f>
        <v>0</v>
      </c>
      <c r="G67" s="232">
        <f>ROUND(E67*F67,2)</f>
        <v>0</v>
      </c>
      <c r="H67" s="233"/>
      <c r="I67" s="232">
        <f>ROUND(E67*H67,2)</f>
        <v>0</v>
      </c>
      <c r="J67" s="233"/>
      <c r="K67" s="232">
        <f>ROUND(E67*J67,2)</f>
        <v>0</v>
      </c>
      <c r="L67" s="232">
        <v>12</v>
      </c>
      <c r="M67" s="232">
        <f>G67*(1+L67/100)</f>
        <v>0</v>
      </c>
      <c r="N67" s="223">
        <v>1.5200000000000001E-3</v>
      </c>
      <c r="O67" s="223">
        <f>ROUND(E67*N67,5)</f>
        <v>9.1199999999999996E-3</v>
      </c>
      <c r="P67" s="223">
        <v>0</v>
      </c>
      <c r="Q67" s="223">
        <f>ROUND(E67*P67,5)</f>
        <v>0</v>
      </c>
      <c r="R67" s="223"/>
      <c r="S67" s="223"/>
      <c r="T67" s="224">
        <v>1.17</v>
      </c>
      <c r="U67" s="223">
        <f>ROUND(E67*T67,2)</f>
        <v>7.02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113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/>
      <c r="B68" s="220"/>
      <c r="C68" s="266" t="s">
        <v>148</v>
      </c>
      <c r="D68" s="225"/>
      <c r="E68" s="230"/>
      <c r="F68" s="232"/>
      <c r="G68" s="232"/>
      <c r="H68" s="232"/>
      <c r="I68" s="232"/>
      <c r="J68" s="232"/>
      <c r="K68" s="232"/>
      <c r="L68" s="232"/>
      <c r="M68" s="232"/>
      <c r="N68" s="223"/>
      <c r="O68" s="223"/>
      <c r="P68" s="223"/>
      <c r="Q68" s="223"/>
      <c r="R68" s="223"/>
      <c r="S68" s="223"/>
      <c r="T68" s="224"/>
      <c r="U68" s="223"/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108</v>
      </c>
      <c r="AF68" s="213">
        <v>0</v>
      </c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14"/>
      <c r="B69" s="220"/>
      <c r="C69" s="266" t="s">
        <v>154</v>
      </c>
      <c r="D69" s="225"/>
      <c r="E69" s="230">
        <v>3</v>
      </c>
      <c r="F69" s="232"/>
      <c r="G69" s="232"/>
      <c r="H69" s="232"/>
      <c r="I69" s="232"/>
      <c r="J69" s="232"/>
      <c r="K69" s="232"/>
      <c r="L69" s="232"/>
      <c r="M69" s="232"/>
      <c r="N69" s="223"/>
      <c r="O69" s="223"/>
      <c r="P69" s="223"/>
      <c r="Q69" s="223"/>
      <c r="R69" s="223"/>
      <c r="S69" s="223"/>
      <c r="T69" s="224"/>
      <c r="U69" s="223"/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108</v>
      </c>
      <c r="AF69" s="213">
        <v>0</v>
      </c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14"/>
      <c r="B70" s="220"/>
      <c r="C70" s="266" t="s">
        <v>150</v>
      </c>
      <c r="D70" s="225"/>
      <c r="E70" s="230"/>
      <c r="F70" s="232"/>
      <c r="G70" s="232"/>
      <c r="H70" s="232"/>
      <c r="I70" s="232"/>
      <c r="J70" s="232"/>
      <c r="K70" s="232"/>
      <c r="L70" s="232"/>
      <c r="M70" s="232"/>
      <c r="N70" s="223"/>
      <c r="O70" s="223"/>
      <c r="P70" s="223"/>
      <c r="Q70" s="223"/>
      <c r="R70" s="223"/>
      <c r="S70" s="223"/>
      <c r="T70" s="224"/>
      <c r="U70" s="223"/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108</v>
      </c>
      <c r="AF70" s="213">
        <v>0</v>
      </c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14"/>
      <c r="B71" s="220"/>
      <c r="C71" s="266" t="s">
        <v>154</v>
      </c>
      <c r="D71" s="225"/>
      <c r="E71" s="230">
        <v>3</v>
      </c>
      <c r="F71" s="232"/>
      <c r="G71" s="232"/>
      <c r="H71" s="232"/>
      <c r="I71" s="232"/>
      <c r="J71" s="232"/>
      <c r="K71" s="232"/>
      <c r="L71" s="232"/>
      <c r="M71" s="232"/>
      <c r="N71" s="223"/>
      <c r="O71" s="223"/>
      <c r="P71" s="223"/>
      <c r="Q71" s="223"/>
      <c r="R71" s="223"/>
      <c r="S71" s="223"/>
      <c r="T71" s="224"/>
      <c r="U71" s="223"/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108</v>
      </c>
      <c r="AF71" s="213">
        <v>0</v>
      </c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>
        <v>15</v>
      </c>
      <c r="B72" s="220" t="s">
        <v>155</v>
      </c>
      <c r="C72" s="265" t="s">
        <v>156</v>
      </c>
      <c r="D72" s="222" t="s">
        <v>123</v>
      </c>
      <c r="E72" s="229">
        <v>9</v>
      </c>
      <c r="F72" s="232">
        <f>H72+J72</f>
        <v>0</v>
      </c>
      <c r="G72" s="232">
        <f>ROUND(E72*F72,2)</f>
        <v>0</v>
      </c>
      <c r="H72" s="233"/>
      <c r="I72" s="232">
        <f>ROUND(E72*H72,2)</f>
        <v>0</v>
      </c>
      <c r="J72" s="233"/>
      <c r="K72" s="232">
        <f>ROUND(E72*J72,2)</f>
        <v>0</v>
      </c>
      <c r="L72" s="232">
        <v>12</v>
      </c>
      <c r="M72" s="232">
        <f>G72*(1+L72/100)</f>
        <v>0</v>
      </c>
      <c r="N72" s="223">
        <v>5.1999999999999995E-4</v>
      </c>
      <c r="O72" s="223">
        <f>ROUND(E72*N72,5)</f>
        <v>4.6800000000000001E-3</v>
      </c>
      <c r="P72" s="223">
        <v>0</v>
      </c>
      <c r="Q72" s="223">
        <f>ROUND(E72*P72,5)</f>
        <v>0</v>
      </c>
      <c r="R72" s="223"/>
      <c r="S72" s="223"/>
      <c r="T72" s="224">
        <v>0.53</v>
      </c>
      <c r="U72" s="223">
        <f>ROUND(E72*T72,2)</f>
        <v>4.7699999999999996</v>
      </c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113</v>
      </c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>
        <v>16</v>
      </c>
      <c r="B73" s="220" t="s">
        <v>157</v>
      </c>
      <c r="C73" s="265" t="s">
        <v>158</v>
      </c>
      <c r="D73" s="222" t="s">
        <v>123</v>
      </c>
      <c r="E73" s="229">
        <v>10.5</v>
      </c>
      <c r="F73" s="232">
        <f>H73+J73</f>
        <v>0</v>
      </c>
      <c r="G73" s="232">
        <f>ROUND(E73*F73,2)</f>
        <v>0</v>
      </c>
      <c r="H73" s="233"/>
      <c r="I73" s="232">
        <f>ROUND(E73*H73,2)</f>
        <v>0</v>
      </c>
      <c r="J73" s="233"/>
      <c r="K73" s="232">
        <f>ROUND(E73*J73,2)</f>
        <v>0</v>
      </c>
      <c r="L73" s="232">
        <v>12</v>
      </c>
      <c r="M73" s="232">
        <f>G73*(1+L73/100)</f>
        <v>0</v>
      </c>
      <c r="N73" s="223">
        <v>7.7999999999999999E-4</v>
      </c>
      <c r="O73" s="223">
        <f>ROUND(E73*N73,5)</f>
        <v>8.1899999999999994E-3</v>
      </c>
      <c r="P73" s="223">
        <v>0</v>
      </c>
      <c r="Q73" s="223">
        <f>ROUND(E73*P73,5)</f>
        <v>0</v>
      </c>
      <c r="R73" s="223"/>
      <c r="S73" s="223"/>
      <c r="T73" s="224">
        <v>0.82</v>
      </c>
      <c r="U73" s="223">
        <f>ROUND(E73*T73,2)</f>
        <v>8.61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113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14"/>
      <c r="B74" s="220"/>
      <c r="C74" s="266" t="s">
        <v>159</v>
      </c>
      <c r="D74" s="225"/>
      <c r="E74" s="230">
        <v>10.5</v>
      </c>
      <c r="F74" s="232"/>
      <c r="G74" s="232"/>
      <c r="H74" s="232"/>
      <c r="I74" s="232"/>
      <c r="J74" s="232"/>
      <c r="K74" s="232"/>
      <c r="L74" s="232"/>
      <c r="M74" s="232"/>
      <c r="N74" s="223"/>
      <c r="O74" s="223"/>
      <c r="P74" s="223"/>
      <c r="Q74" s="223"/>
      <c r="R74" s="223"/>
      <c r="S74" s="223"/>
      <c r="T74" s="224"/>
      <c r="U74" s="223"/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108</v>
      </c>
      <c r="AF74" s="213">
        <v>0</v>
      </c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14">
        <v>17</v>
      </c>
      <c r="B75" s="220" t="s">
        <v>160</v>
      </c>
      <c r="C75" s="265" t="s">
        <v>161</v>
      </c>
      <c r="D75" s="222" t="s">
        <v>123</v>
      </c>
      <c r="E75" s="229">
        <v>13.5</v>
      </c>
      <c r="F75" s="232">
        <f>H75+J75</f>
        <v>0</v>
      </c>
      <c r="G75" s="232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12</v>
      </c>
      <c r="M75" s="232">
        <f>G75*(1+L75/100)</f>
        <v>0</v>
      </c>
      <c r="N75" s="223">
        <v>1.31E-3</v>
      </c>
      <c r="O75" s="223">
        <f>ROUND(E75*N75,5)</f>
        <v>1.7690000000000001E-2</v>
      </c>
      <c r="P75" s="223">
        <v>0</v>
      </c>
      <c r="Q75" s="223">
        <f>ROUND(E75*P75,5)</f>
        <v>0</v>
      </c>
      <c r="R75" s="223"/>
      <c r="S75" s="223"/>
      <c r="T75" s="224">
        <v>0.8</v>
      </c>
      <c r="U75" s="223">
        <f>ROUND(E75*T75,2)</f>
        <v>10.8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113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/>
      <c r="B76" s="220"/>
      <c r="C76" s="266" t="s">
        <v>162</v>
      </c>
      <c r="D76" s="225"/>
      <c r="E76" s="230">
        <v>13.5</v>
      </c>
      <c r="F76" s="232"/>
      <c r="G76" s="232"/>
      <c r="H76" s="232"/>
      <c r="I76" s="232"/>
      <c r="J76" s="232"/>
      <c r="K76" s="232"/>
      <c r="L76" s="232"/>
      <c r="M76" s="232"/>
      <c r="N76" s="223"/>
      <c r="O76" s="223"/>
      <c r="P76" s="223"/>
      <c r="Q76" s="223"/>
      <c r="R76" s="223"/>
      <c r="S76" s="223"/>
      <c r="T76" s="224"/>
      <c r="U76" s="223"/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108</v>
      </c>
      <c r="AF76" s="213">
        <v>0</v>
      </c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>
        <v>18</v>
      </c>
      <c r="B77" s="220" t="s">
        <v>163</v>
      </c>
      <c r="C77" s="265" t="s">
        <v>164</v>
      </c>
      <c r="D77" s="222" t="s">
        <v>123</v>
      </c>
      <c r="E77" s="229">
        <v>4</v>
      </c>
      <c r="F77" s="232">
        <f>H77+J77</f>
        <v>0</v>
      </c>
      <c r="G77" s="232">
        <f>ROUND(E77*F77,2)</f>
        <v>0</v>
      </c>
      <c r="H77" s="233"/>
      <c r="I77" s="232">
        <f>ROUND(E77*H77,2)</f>
        <v>0</v>
      </c>
      <c r="J77" s="233"/>
      <c r="K77" s="232">
        <f>ROUND(E77*J77,2)</f>
        <v>0</v>
      </c>
      <c r="L77" s="232">
        <v>12</v>
      </c>
      <c r="M77" s="232">
        <f>G77*(1+L77/100)</f>
        <v>0</v>
      </c>
      <c r="N77" s="223">
        <v>1.4400000000000001E-3</v>
      </c>
      <c r="O77" s="223">
        <f>ROUND(E77*N77,5)</f>
        <v>5.7600000000000004E-3</v>
      </c>
      <c r="P77" s="223">
        <v>0</v>
      </c>
      <c r="Q77" s="223">
        <f>ROUND(E77*P77,5)</f>
        <v>0</v>
      </c>
      <c r="R77" s="223"/>
      <c r="S77" s="223"/>
      <c r="T77" s="224">
        <v>0.8</v>
      </c>
      <c r="U77" s="223">
        <f>ROUND(E77*T77,2)</f>
        <v>3.2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113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14">
        <v>19</v>
      </c>
      <c r="B78" s="220" t="s">
        <v>165</v>
      </c>
      <c r="C78" s="265" t="s">
        <v>166</v>
      </c>
      <c r="D78" s="222" t="s">
        <v>123</v>
      </c>
      <c r="E78" s="229">
        <v>7</v>
      </c>
      <c r="F78" s="232">
        <f>H78+J78</f>
        <v>0</v>
      </c>
      <c r="G78" s="232">
        <f>ROUND(E78*F78,2)</f>
        <v>0</v>
      </c>
      <c r="H78" s="233"/>
      <c r="I78" s="232">
        <f>ROUND(E78*H78,2)</f>
        <v>0</v>
      </c>
      <c r="J78" s="233"/>
      <c r="K78" s="232">
        <f>ROUND(E78*J78,2)</f>
        <v>0</v>
      </c>
      <c r="L78" s="232">
        <v>12</v>
      </c>
      <c r="M78" s="232">
        <f>G78*(1+L78/100)</f>
        <v>0</v>
      </c>
      <c r="N78" s="223">
        <v>3.5500000000000002E-3</v>
      </c>
      <c r="O78" s="223">
        <f>ROUND(E78*N78,5)</f>
        <v>2.4850000000000001E-2</v>
      </c>
      <c r="P78" s="223">
        <v>0</v>
      </c>
      <c r="Q78" s="223">
        <f>ROUND(E78*P78,5)</f>
        <v>0</v>
      </c>
      <c r="R78" s="223"/>
      <c r="S78" s="223"/>
      <c r="T78" s="224">
        <v>0.55000000000000004</v>
      </c>
      <c r="U78" s="223">
        <f>ROUND(E78*T78,2)</f>
        <v>3.85</v>
      </c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113</v>
      </c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14">
        <v>20</v>
      </c>
      <c r="B79" s="220" t="s">
        <v>167</v>
      </c>
      <c r="C79" s="265" t="s">
        <v>168</v>
      </c>
      <c r="D79" s="222" t="s">
        <v>169</v>
      </c>
      <c r="E79" s="229">
        <v>6</v>
      </c>
      <c r="F79" s="232">
        <f>H79+J79</f>
        <v>0</v>
      </c>
      <c r="G79" s="232">
        <f>ROUND(E79*F79,2)</f>
        <v>0</v>
      </c>
      <c r="H79" s="233"/>
      <c r="I79" s="232">
        <f>ROUND(E79*H79,2)</f>
        <v>0</v>
      </c>
      <c r="J79" s="233"/>
      <c r="K79" s="232">
        <f>ROUND(E79*J79,2)</f>
        <v>0</v>
      </c>
      <c r="L79" s="232">
        <v>12</v>
      </c>
      <c r="M79" s="232">
        <f>G79*(1+L79/100)</f>
        <v>0</v>
      </c>
      <c r="N79" s="223">
        <v>8.0000000000000007E-5</v>
      </c>
      <c r="O79" s="223">
        <f>ROUND(E79*N79,5)</f>
        <v>4.8000000000000001E-4</v>
      </c>
      <c r="P79" s="223">
        <v>0</v>
      </c>
      <c r="Q79" s="223">
        <f>ROUND(E79*P79,5)</f>
        <v>0</v>
      </c>
      <c r="R79" s="223"/>
      <c r="S79" s="223"/>
      <c r="T79" s="224">
        <v>0.15</v>
      </c>
      <c r="U79" s="223">
        <f>ROUND(E79*T79,2)</f>
        <v>0.9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113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14">
        <v>21</v>
      </c>
      <c r="B80" s="220" t="s">
        <v>170</v>
      </c>
      <c r="C80" s="265" t="s">
        <v>171</v>
      </c>
      <c r="D80" s="222" t="s">
        <v>169</v>
      </c>
      <c r="E80" s="229">
        <v>6</v>
      </c>
      <c r="F80" s="232">
        <f>H80+J80</f>
        <v>0</v>
      </c>
      <c r="G80" s="232">
        <f>ROUND(E80*F80,2)</f>
        <v>0</v>
      </c>
      <c r="H80" s="233"/>
      <c r="I80" s="232">
        <f>ROUND(E80*H80,2)</f>
        <v>0</v>
      </c>
      <c r="J80" s="233"/>
      <c r="K80" s="232">
        <f>ROUND(E80*J80,2)</f>
        <v>0</v>
      </c>
      <c r="L80" s="232">
        <v>12</v>
      </c>
      <c r="M80" s="232">
        <f>G80*(1+L80/100)</f>
        <v>0</v>
      </c>
      <c r="N80" s="223">
        <v>0</v>
      </c>
      <c r="O80" s="223">
        <f>ROUND(E80*N80,5)</f>
        <v>0</v>
      </c>
      <c r="P80" s="223">
        <v>0</v>
      </c>
      <c r="Q80" s="223">
        <f>ROUND(E80*P80,5)</f>
        <v>0</v>
      </c>
      <c r="R80" s="223"/>
      <c r="S80" s="223"/>
      <c r="T80" s="224">
        <v>0.16</v>
      </c>
      <c r="U80" s="223">
        <f>ROUND(E80*T80,2)</f>
        <v>0.96</v>
      </c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113</v>
      </c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14">
        <v>22</v>
      </c>
      <c r="B81" s="220" t="s">
        <v>172</v>
      </c>
      <c r="C81" s="265" t="s">
        <v>173</v>
      </c>
      <c r="D81" s="222" t="s">
        <v>169</v>
      </c>
      <c r="E81" s="229">
        <v>25</v>
      </c>
      <c r="F81" s="232">
        <f>H81+J81</f>
        <v>0</v>
      </c>
      <c r="G81" s="232">
        <f>ROUND(E81*F81,2)</f>
        <v>0</v>
      </c>
      <c r="H81" s="233"/>
      <c r="I81" s="232">
        <f>ROUND(E81*H81,2)</f>
        <v>0</v>
      </c>
      <c r="J81" s="233"/>
      <c r="K81" s="232">
        <f>ROUND(E81*J81,2)</f>
        <v>0</v>
      </c>
      <c r="L81" s="232">
        <v>12</v>
      </c>
      <c r="M81" s="232">
        <f>G81*(1+L81/100)</f>
        <v>0</v>
      </c>
      <c r="N81" s="223">
        <v>0</v>
      </c>
      <c r="O81" s="223">
        <f>ROUND(E81*N81,5)</f>
        <v>0</v>
      </c>
      <c r="P81" s="223">
        <v>0</v>
      </c>
      <c r="Q81" s="223">
        <f>ROUND(E81*P81,5)</f>
        <v>0</v>
      </c>
      <c r="R81" s="223"/>
      <c r="S81" s="223"/>
      <c r="T81" s="224">
        <v>0.17</v>
      </c>
      <c r="U81" s="223">
        <f>ROUND(E81*T81,2)</f>
        <v>4.25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113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14">
        <v>23</v>
      </c>
      <c r="B82" s="220" t="s">
        <v>174</v>
      </c>
      <c r="C82" s="265" t="s">
        <v>175</v>
      </c>
      <c r="D82" s="222" t="s">
        <v>169</v>
      </c>
      <c r="E82" s="229">
        <v>6</v>
      </c>
      <c r="F82" s="232">
        <f>H82+J82</f>
        <v>0</v>
      </c>
      <c r="G82" s="232">
        <f>ROUND(E82*F82,2)</f>
        <v>0</v>
      </c>
      <c r="H82" s="233"/>
      <c r="I82" s="232">
        <f>ROUND(E82*H82,2)</f>
        <v>0</v>
      </c>
      <c r="J82" s="233"/>
      <c r="K82" s="232">
        <f>ROUND(E82*J82,2)</f>
        <v>0</v>
      </c>
      <c r="L82" s="232">
        <v>12</v>
      </c>
      <c r="M82" s="232">
        <f>G82*(1+L82/100)</f>
        <v>0</v>
      </c>
      <c r="N82" s="223">
        <v>0</v>
      </c>
      <c r="O82" s="223">
        <f>ROUND(E82*N82,5)</f>
        <v>0</v>
      </c>
      <c r="P82" s="223">
        <v>0</v>
      </c>
      <c r="Q82" s="223">
        <f>ROUND(E82*P82,5)</f>
        <v>0</v>
      </c>
      <c r="R82" s="223"/>
      <c r="S82" s="223"/>
      <c r="T82" s="224">
        <v>0.26</v>
      </c>
      <c r="U82" s="223">
        <f>ROUND(E82*T82,2)</f>
        <v>1.56</v>
      </c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113</v>
      </c>
      <c r="AF82" s="213"/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14">
        <v>24</v>
      </c>
      <c r="B83" s="220" t="s">
        <v>176</v>
      </c>
      <c r="C83" s="265" t="s">
        <v>177</v>
      </c>
      <c r="D83" s="222" t="s">
        <v>169</v>
      </c>
      <c r="E83" s="229">
        <v>9</v>
      </c>
      <c r="F83" s="232">
        <f>H83+J83</f>
        <v>0</v>
      </c>
      <c r="G83" s="232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12</v>
      </c>
      <c r="M83" s="232">
        <f>G83*(1+L83/100)</f>
        <v>0</v>
      </c>
      <c r="N83" s="223">
        <v>0</v>
      </c>
      <c r="O83" s="223">
        <f>ROUND(E83*N83,5)</f>
        <v>0</v>
      </c>
      <c r="P83" s="223">
        <v>0</v>
      </c>
      <c r="Q83" s="223">
        <f>ROUND(E83*P83,5)</f>
        <v>0</v>
      </c>
      <c r="R83" s="223"/>
      <c r="S83" s="223"/>
      <c r="T83" s="224">
        <v>0</v>
      </c>
      <c r="U83" s="223">
        <f>ROUND(E83*T83,2)</f>
        <v>0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113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22.5" outlineLevel="1" x14ac:dyDescent="0.2">
      <c r="A84" s="214">
        <v>25</v>
      </c>
      <c r="B84" s="220" t="s">
        <v>178</v>
      </c>
      <c r="C84" s="265" t="s">
        <v>179</v>
      </c>
      <c r="D84" s="222" t="s">
        <v>169</v>
      </c>
      <c r="E84" s="229">
        <v>3</v>
      </c>
      <c r="F84" s="232">
        <f>H84+J84</f>
        <v>0</v>
      </c>
      <c r="G84" s="232">
        <f>ROUND(E84*F84,2)</f>
        <v>0</v>
      </c>
      <c r="H84" s="233"/>
      <c r="I84" s="232">
        <f>ROUND(E84*H84,2)</f>
        <v>0</v>
      </c>
      <c r="J84" s="233"/>
      <c r="K84" s="232">
        <f>ROUND(E84*J84,2)</f>
        <v>0</v>
      </c>
      <c r="L84" s="232">
        <v>12</v>
      </c>
      <c r="M84" s="232">
        <f>G84*(1+L84/100)</f>
        <v>0</v>
      </c>
      <c r="N84" s="223">
        <v>1.2999999999999999E-4</v>
      </c>
      <c r="O84" s="223">
        <f>ROUND(E84*N84,5)</f>
        <v>3.8999999999999999E-4</v>
      </c>
      <c r="P84" s="223">
        <v>0</v>
      </c>
      <c r="Q84" s="223">
        <f>ROUND(E84*P84,5)</f>
        <v>0</v>
      </c>
      <c r="R84" s="223"/>
      <c r="S84" s="223"/>
      <c r="T84" s="224">
        <v>0.51</v>
      </c>
      <c r="U84" s="223">
        <f>ROUND(E84*T84,2)</f>
        <v>1.53</v>
      </c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113</v>
      </c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14">
        <v>26</v>
      </c>
      <c r="B85" s="220" t="s">
        <v>176</v>
      </c>
      <c r="C85" s="265" t="s">
        <v>180</v>
      </c>
      <c r="D85" s="222" t="s">
        <v>169</v>
      </c>
      <c r="E85" s="229">
        <v>3</v>
      </c>
      <c r="F85" s="232">
        <f>H85+J85</f>
        <v>0</v>
      </c>
      <c r="G85" s="232">
        <f>ROUND(E85*F85,2)</f>
        <v>0</v>
      </c>
      <c r="H85" s="233"/>
      <c r="I85" s="232">
        <f>ROUND(E85*H85,2)</f>
        <v>0</v>
      </c>
      <c r="J85" s="233"/>
      <c r="K85" s="232">
        <f>ROUND(E85*J85,2)</f>
        <v>0</v>
      </c>
      <c r="L85" s="232">
        <v>12</v>
      </c>
      <c r="M85" s="232">
        <f>G85*(1+L85/100)</f>
        <v>0</v>
      </c>
      <c r="N85" s="223">
        <v>0</v>
      </c>
      <c r="O85" s="223">
        <f>ROUND(E85*N85,5)</f>
        <v>0</v>
      </c>
      <c r="P85" s="223">
        <v>0</v>
      </c>
      <c r="Q85" s="223">
        <f>ROUND(E85*P85,5)</f>
        <v>0</v>
      </c>
      <c r="R85" s="223"/>
      <c r="S85" s="223"/>
      <c r="T85" s="224">
        <v>0</v>
      </c>
      <c r="U85" s="223">
        <f>ROUND(E85*T85,2)</f>
        <v>0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113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2.5" outlineLevel="1" x14ac:dyDescent="0.2">
      <c r="A86" s="214">
        <v>27</v>
      </c>
      <c r="B86" s="220" t="s">
        <v>176</v>
      </c>
      <c r="C86" s="265" t="s">
        <v>181</v>
      </c>
      <c r="D86" s="222" t="s">
        <v>169</v>
      </c>
      <c r="E86" s="229">
        <v>3</v>
      </c>
      <c r="F86" s="232">
        <f>H86+J86</f>
        <v>0</v>
      </c>
      <c r="G86" s="232">
        <f>ROUND(E86*F86,2)</f>
        <v>0</v>
      </c>
      <c r="H86" s="233"/>
      <c r="I86" s="232">
        <f>ROUND(E86*H86,2)</f>
        <v>0</v>
      </c>
      <c r="J86" s="233"/>
      <c r="K86" s="232">
        <f>ROUND(E86*J86,2)</f>
        <v>0</v>
      </c>
      <c r="L86" s="232">
        <v>12</v>
      </c>
      <c r="M86" s="232">
        <f>G86*(1+L86/100)</f>
        <v>0</v>
      </c>
      <c r="N86" s="223">
        <v>0</v>
      </c>
      <c r="O86" s="223">
        <f>ROUND(E86*N86,5)</f>
        <v>0</v>
      </c>
      <c r="P86" s="223">
        <v>0</v>
      </c>
      <c r="Q86" s="223">
        <f>ROUND(E86*P86,5)</f>
        <v>0</v>
      </c>
      <c r="R86" s="223"/>
      <c r="S86" s="223"/>
      <c r="T86" s="224">
        <v>0</v>
      </c>
      <c r="U86" s="223">
        <f>ROUND(E86*T86,2)</f>
        <v>0</v>
      </c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113</v>
      </c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2.5" outlineLevel="1" x14ac:dyDescent="0.2">
      <c r="A87" s="214">
        <v>28</v>
      </c>
      <c r="B87" s="220" t="s">
        <v>176</v>
      </c>
      <c r="C87" s="265" t="s">
        <v>182</v>
      </c>
      <c r="D87" s="222" t="s">
        <v>169</v>
      </c>
      <c r="E87" s="229">
        <v>3</v>
      </c>
      <c r="F87" s="232">
        <f>H87+J87</f>
        <v>0</v>
      </c>
      <c r="G87" s="232">
        <f>ROUND(E87*F87,2)</f>
        <v>0</v>
      </c>
      <c r="H87" s="233"/>
      <c r="I87" s="232">
        <f>ROUND(E87*H87,2)</f>
        <v>0</v>
      </c>
      <c r="J87" s="233"/>
      <c r="K87" s="232">
        <f>ROUND(E87*J87,2)</f>
        <v>0</v>
      </c>
      <c r="L87" s="232">
        <v>12</v>
      </c>
      <c r="M87" s="232">
        <f>G87*(1+L87/100)</f>
        <v>0</v>
      </c>
      <c r="N87" s="223">
        <v>0</v>
      </c>
      <c r="O87" s="223">
        <f>ROUND(E87*N87,5)</f>
        <v>0</v>
      </c>
      <c r="P87" s="223">
        <v>0</v>
      </c>
      <c r="Q87" s="223">
        <f>ROUND(E87*P87,5)</f>
        <v>0</v>
      </c>
      <c r="R87" s="223"/>
      <c r="S87" s="223"/>
      <c r="T87" s="224">
        <v>0</v>
      </c>
      <c r="U87" s="223">
        <f>ROUND(E87*T87,2)</f>
        <v>0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113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14">
        <v>29</v>
      </c>
      <c r="B88" s="220" t="s">
        <v>183</v>
      </c>
      <c r="C88" s="265" t="s">
        <v>184</v>
      </c>
      <c r="D88" s="222" t="s">
        <v>123</v>
      </c>
      <c r="E88" s="229">
        <v>183.1</v>
      </c>
      <c r="F88" s="232">
        <f>H88+J88</f>
        <v>0</v>
      </c>
      <c r="G88" s="232">
        <f>ROUND(E88*F88,2)</f>
        <v>0</v>
      </c>
      <c r="H88" s="233"/>
      <c r="I88" s="232">
        <f>ROUND(E88*H88,2)</f>
        <v>0</v>
      </c>
      <c r="J88" s="233"/>
      <c r="K88" s="232">
        <f>ROUND(E88*J88,2)</f>
        <v>0</v>
      </c>
      <c r="L88" s="232">
        <v>12</v>
      </c>
      <c r="M88" s="232">
        <f>G88*(1+L88/100)</f>
        <v>0</v>
      </c>
      <c r="N88" s="223">
        <v>0</v>
      </c>
      <c r="O88" s="223">
        <f>ROUND(E88*N88,5)</f>
        <v>0</v>
      </c>
      <c r="P88" s="223">
        <v>0</v>
      </c>
      <c r="Q88" s="223">
        <f>ROUND(E88*P88,5)</f>
        <v>0</v>
      </c>
      <c r="R88" s="223"/>
      <c r="S88" s="223"/>
      <c r="T88" s="224">
        <v>0.05</v>
      </c>
      <c r="U88" s="223">
        <f>ROUND(E88*T88,2)</f>
        <v>9.16</v>
      </c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113</v>
      </c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2.5" outlineLevel="1" x14ac:dyDescent="0.2">
      <c r="A89" s="214">
        <v>30</v>
      </c>
      <c r="B89" s="220" t="s">
        <v>185</v>
      </c>
      <c r="C89" s="265" t="s">
        <v>186</v>
      </c>
      <c r="D89" s="222" t="s">
        <v>169</v>
      </c>
      <c r="E89" s="229">
        <v>1</v>
      </c>
      <c r="F89" s="232">
        <f>H89+J89</f>
        <v>0</v>
      </c>
      <c r="G89" s="232">
        <f>ROUND(E89*F89,2)</f>
        <v>0</v>
      </c>
      <c r="H89" s="233"/>
      <c r="I89" s="232">
        <f>ROUND(E89*H89,2)</f>
        <v>0</v>
      </c>
      <c r="J89" s="233"/>
      <c r="K89" s="232">
        <f>ROUND(E89*J89,2)</f>
        <v>0</v>
      </c>
      <c r="L89" s="232">
        <v>12</v>
      </c>
      <c r="M89" s="232">
        <f>G89*(1+L89/100)</f>
        <v>0</v>
      </c>
      <c r="N89" s="223">
        <v>2.1000000000000001E-2</v>
      </c>
      <c r="O89" s="223">
        <f>ROUND(E89*N89,5)</f>
        <v>2.1000000000000001E-2</v>
      </c>
      <c r="P89" s="223">
        <v>0</v>
      </c>
      <c r="Q89" s="223">
        <f>ROUND(E89*P89,5)</f>
        <v>0</v>
      </c>
      <c r="R89" s="223"/>
      <c r="S89" s="223"/>
      <c r="T89" s="224">
        <v>0</v>
      </c>
      <c r="U89" s="223">
        <f>ROUND(E89*T89,2)</f>
        <v>0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187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ht="22.5" outlineLevel="1" x14ac:dyDescent="0.2">
      <c r="A90" s="214">
        <v>31</v>
      </c>
      <c r="B90" s="220" t="s">
        <v>188</v>
      </c>
      <c r="C90" s="265" t="s">
        <v>189</v>
      </c>
      <c r="D90" s="222" t="s">
        <v>169</v>
      </c>
      <c r="E90" s="229">
        <v>1</v>
      </c>
      <c r="F90" s="232">
        <f>H90+J90</f>
        <v>0</v>
      </c>
      <c r="G90" s="232">
        <f>ROUND(E90*F90,2)</f>
        <v>0</v>
      </c>
      <c r="H90" s="233"/>
      <c r="I90" s="232">
        <f>ROUND(E90*H90,2)</f>
        <v>0</v>
      </c>
      <c r="J90" s="233"/>
      <c r="K90" s="232">
        <f>ROUND(E90*J90,2)</f>
        <v>0</v>
      </c>
      <c r="L90" s="232">
        <v>12</v>
      </c>
      <c r="M90" s="232">
        <f>G90*(1+L90/100)</f>
        <v>0</v>
      </c>
      <c r="N90" s="223">
        <v>2.6200000000000001E-2</v>
      </c>
      <c r="O90" s="223">
        <f>ROUND(E90*N90,5)</f>
        <v>2.6200000000000001E-2</v>
      </c>
      <c r="P90" s="223">
        <v>0</v>
      </c>
      <c r="Q90" s="223">
        <f>ROUND(E90*P90,5)</f>
        <v>0</v>
      </c>
      <c r="R90" s="223"/>
      <c r="S90" s="223"/>
      <c r="T90" s="224">
        <v>0</v>
      </c>
      <c r="U90" s="223">
        <f>ROUND(E90*T90,2)</f>
        <v>0</v>
      </c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187</v>
      </c>
      <c r="AF90" s="213"/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14">
        <v>32</v>
      </c>
      <c r="B91" s="220" t="s">
        <v>190</v>
      </c>
      <c r="C91" s="265" t="s">
        <v>191</v>
      </c>
      <c r="D91" s="222" t="s">
        <v>169</v>
      </c>
      <c r="E91" s="229">
        <v>1</v>
      </c>
      <c r="F91" s="232">
        <f>H91+J91</f>
        <v>0</v>
      </c>
      <c r="G91" s="232">
        <f>ROUND(E91*F91,2)</f>
        <v>0</v>
      </c>
      <c r="H91" s="233"/>
      <c r="I91" s="232">
        <f>ROUND(E91*H91,2)</f>
        <v>0</v>
      </c>
      <c r="J91" s="233"/>
      <c r="K91" s="232">
        <f>ROUND(E91*J91,2)</f>
        <v>0</v>
      </c>
      <c r="L91" s="232">
        <v>12</v>
      </c>
      <c r="M91" s="232">
        <f>G91*(1+L91/100)</f>
        <v>0</v>
      </c>
      <c r="N91" s="223">
        <v>3.0999999999999999E-3</v>
      </c>
      <c r="O91" s="223">
        <f>ROUND(E91*N91,5)</f>
        <v>3.0999999999999999E-3</v>
      </c>
      <c r="P91" s="223">
        <v>0</v>
      </c>
      <c r="Q91" s="223">
        <f>ROUND(E91*P91,5)</f>
        <v>0</v>
      </c>
      <c r="R91" s="223"/>
      <c r="S91" s="223"/>
      <c r="T91" s="224">
        <v>0</v>
      </c>
      <c r="U91" s="223">
        <f>ROUND(E91*T91,2)</f>
        <v>0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187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>
        <v>33</v>
      </c>
      <c r="B92" s="220" t="s">
        <v>192</v>
      </c>
      <c r="C92" s="265" t="s">
        <v>193</v>
      </c>
      <c r="D92" s="222" t="s">
        <v>169</v>
      </c>
      <c r="E92" s="229">
        <v>1</v>
      </c>
      <c r="F92" s="232">
        <f>H92+J92</f>
        <v>0</v>
      </c>
      <c r="G92" s="232">
        <f>ROUND(E92*F92,2)</f>
        <v>0</v>
      </c>
      <c r="H92" s="233"/>
      <c r="I92" s="232">
        <f>ROUND(E92*H92,2)</f>
        <v>0</v>
      </c>
      <c r="J92" s="233"/>
      <c r="K92" s="232">
        <f>ROUND(E92*J92,2)</f>
        <v>0</v>
      </c>
      <c r="L92" s="232">
        <v>12</v>
      </c>
      <c r="M92" s="232">
        <f>G92*(1+L92/100)</f>
        <v>0</v>
      </c>
      <c r="N92" s="223">
        <v>1.5E-3</v>
      </c>
      <c r="O92" s="223">
        <f>ROUND(E92*N92,5)</f>
        <v>1.5E-3</v>
      </c>
      <c r="P92" s="223">
        <v>0</v>
      </c>
      <c r="Q92" s="223">
        <f>ROUND(E92*P92,5)</f>
        <v>0</v>
      </c>
      <c r="R92" s="223"/>
      <c r="S92" s="223"/>
      <c r="T92" s="224">
        <v>0</v>
      </c>
      <c r="U92" s="223">
        <f>ROUND(E92*T92,2)</f>
        <v>0</v>
      </c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187</v>
      </c>
      <c r="AF92" s="213"/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ht="22.5" outlineLevel="1" x14ac:dyDescent="0.2">
      <c r="A93" s="214">
        <v>34</v>
      </c>
      <c r="B93" s="220" t="s">
        <v>194</v>
      </c>
      <c r="C93" s="265" t="s">
        <v>195</v>
      </c>
      <c r="D93" s="222" t="s">
        <v>169</v>
      </c>
      <c r="E93" s="229">
        <v>2</v>
      </c>
      <c r="F93" s="232">
        <f>H93+J93</f>
        <v>0</v>
      </c>
      <c r="G93" s="232">
        <f>ROUND(E93*F93,2)</f>
        <v>0</v>
      </c>
      <c r="H93" s="233"/>
      <c r="I93" s="232">
        <f>ROUND(E93*H93,2)</f>
        <v>0</v>
      </c>
      <c r="J93" s="233"/>
      <c r="K93" s="232">
        <f>ROUND(E93*J93,2)</f>
        <v>0</v>
      </c>
      <c r="L93" s="232">
        <v>12</v>
      </c>
      <c r="M93" s="232">
        <f>G93*(1+L93/100)</f>
        <v>0</v>
      </c>
      <c r="N93" s="223">
        <v>7.3819999999999997E-2</v>
      </c>
      <c r="O93" s="223">
        <f>ROUND(E93*N93,5)</f>
        <v>0.14763999999999999</v>
      </c>
      <c r="P93" s="223">
        <v>0</v>
      </c>
      <c r="Q93" s="223">
        <f>ROUND(E93*P93,5)</f>
        <v>0</v>
      </c>
      <c r="R93" s="223"/>
      <c r="S93" s="223"/>
      <c r="T93" s="224">
        <v>0.5</v>
      </c>
      <c r="U93" s="223">
        <f>ROUND(E93*T93,2)</f>
        <v>1</v>
      </c>
      <c r="V93" s="213"/>
      <c r="W93" s="213"/>
      <c r="X93" s="213"/>
      <c r="Y93" s="213"/>
      <c r="Z93" s="213"/>
      <c r="AA93" s="213"/>
      <c r="AB93" s="213"/>
      <c r="AC93" s="213"/>
      <c r="AD93" s="213"/>
      <c r="AE93" s="213" t="s">
        <v>113</v>
      </c>
      <c r="AF93" s="213"/>
      <c r="AG93" s="213"/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ht="22.5" outlineLevel="1" x14ac:dyDescent="0.2">
      <c r="A94" s="214">
        <v>35</v>
      </c>
      <c r="B94" s="220" t="s">
        <v>196</v>
      </c>
      <c r="C94" s="265" t="s">
        <v>197</v>
      </c>
      <c r="D94" s="222" t="s">
        <v>123</v>
      </c>
      <c r="E94" s="229">
        <v>50</v>
      </c>
      <c r="F94" s="232">
        <f>H94+J94</f>
        <v>0</v>
      </c>
      <c r="G94" s="232">
        <f>ROUND(E94*F94,2)</f>
        <v>0</v>
      </c>
      <c r="H94" s="233"/>
      <c r="I94" s="232">
        <f>ROUND(E94*H94,2)</f>
        <v>0</v>
      </c>
      <c r="J94" s="233"/>
      <c r="K94" s="232">
        <f>ROUND(E94*J94,2)</f>
        <v>0</v>
      </c>
      <c r="L94" s="232">
        <v>12</v>
      </c>
      <c r="M94" s="232">
        <f>G94*(1+L94/100)</f>
        <v>0</v>
      </c>
      <c r="N94" s="223">
        <v>0</v>
      </c>
      <c r="O94" s="223">
        <f>ROUND(E94*N94,5)</f>
        <v>0</v>
      </c>
      <c r="P94" s="223">
        <v>0</v>
      </c>
      <c r="Q94" s="223">
        <f>ROUND(E94*P94,5)</f>
        <v>0</v>
      </c>
      <c r="R94" s="223"/>
      <c r="S94" s="223"/>
      <c r="T94" s="224">
        <v>0.47</v>
      </c>
      <c r="U94" s="223">
        <f>ROUND(E94*T94,2)</f>
        <v>23.5</v>
      </c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113</v>
      </c>
      <c r="AF94" s="213"/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14">
        <v>36</v>
      </c>
      <c r="B95" s="220" t="s">
        <v>198</v>
      </c>
      <c r="C95" s="265" t="s">
        <v>199</v>
      </c>
      <c r="D95" s="222" t="s">
        <v>0</v>
      </c>
      <c r="E95" s="229">
        <v>1.5</v>
      </c>
      <c r="F95" s="232">
        <f>H95+J95</f>
        <v>0</v>
      </c>
      <c r="G95" s="232">
        <f>ROUND(E95*F95,2)</f>
        <v>0</v>
      </c>
      <c r="H95" s="233"/>
      <c r="I95" s="232">
        <f>ROUND(E95*H95,2)</f>
        <v>0</v>
      </c>
      <c r="J95" s="233"/>
      <c r="K95" s="232">
        <f>ROUND(E95*J95,2)</f>
        <v>0</v>
      </c>
      <c r="L95" s="232">
        <v>12</v>
      </c>
      <c r="M95" s="232">
        <f>G95*(1+L95/100)</f>
        <v>0</v>
      </c>
      <c r="N95" s="223">
        <v>0</v>
      </c>
      <c r="O95" s="223">
        <f>ROUND(E95*N95,5)</f>
        <v>0</v>
      </c>
      <c r="P95" s="223">
        <v>0</v>
      </c>
      <c r="Q95" s="223">
        <f>ROUND(E95*P95,5)</f>
        <v>0</v>
      </c>
      <c r="R95" s="223"/>
      <c r="S95" s="223"/>
      <c r="T95" s="224">
        <v>0</v>
      </c>
      <c r="U95" s="223">
        <f>ROUND(E95*T95,2)</f>
        <v>0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113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x14ac:dyDescent="0.2">
      <c r="A96" s="215" t="s">
        <v>101</v>
      </c>
      <c r="B96" s="221" t="s">
        <v>70</v>
      </c>
      <c r="C96" s="267" t="s">
        <v>71</v>
      </c>
      <c r="D96" s="226"/>
      <c r="E96" s="231"/>
      <c r="F96" s="234"/>
      <c r="G96" s="234">
        <f>SUMIF(AE97:AE149,"&lt;&gt;NOR",G97:G149)</f>
        <v>0</v>
      </c>
      <c r="H96" s="234"/>
      <c r="I96" s="234">
        <f>SUM(I97:I149)</f>
        <v>0</v>
      </c>
      <c r="J96" s="234"/>
      <c r="K96" s="234">
        <f>SUM(K97:K149)</f>
        <v>0</v>
      </c>
      <c r="L96" s="234"/>
      <c r="M96" s="234">
        <f>SUM(M97:M149)</f>
        <v>0</v>
      </c>
      <c r="N96" s="227"/>
      <c r="O96" s="227">
        <f>SUM(O97:O149)</f>
        <v>1.2579700000000003</v>
      </c>
      <c r="P96" s="227"/>
      <c r="Q96" s="227">
        <f>SUM(Q97:Q149)</f>
        <v>0.86680000000000001</v>
      </c>
      <c r="R96" s="227"/>
      <c r="S96" s="227"/>
      <c r="T96" s="228"/>
      <c r="U96" s="227">
        <f>SUM(U97:U149)</f>
        <v>225.58999999999997</v>
      </c>
      <c r="AE96" t="s">
        <v>102</v>
      </c>
    </row>
    <row r="97" spans="1:60" ht="22.5" outlineLevel="1" x14ac:dyDescent="0.2">
      <c r="A97" s="214">
        <v>37</v>
      </c>
      <c r="B97" s="220" t="s">
        <v>200</v>
      </c>
      <c r="C97" s="265" t="s">
        <v>201</v>
      </c>
      <c r="D97" s="222" t="s">
        <v>169</v>
      </c>
      <c r="E97" s="229">
        <v>6</v>
      </c>
      <c r="F97" s="232">
        <f>H97+J97</f>
        <v>0</v>
      </c>
      <c r="G97" s="232">
        <f>ROUND(E97*F97,2)</f>
        <v>0</v>
      </c>
      <c r="H97" s="233"/>
      <c r="I97" s="232">
        <f>ROUND(E97*H97,2)</f>
        <v>0</v>
      </c>
      <c r="J97" s="233"/>
      <c r="K97" s="232">
        <f>ROUND(E97*J97,2)</f>
        <v>0</v>
      </c>
      <c r="L97" s="232">
        <v>12</v>
      </c>
      <c r="M97" s="232">
        <f>G97*(1+L97/100)</f>
        <v>0</v>
      </c>
      <c r="N97" s="223">
        <v>4.7800000000000004E-3</v>
      </c>
      <c r="O97" s="223">
        <f>ROUND(E97*N97,5)</f>
        <v>2.8680000000000001E-2</v>
      </c>
      <c r="P97" s="223">
        <v>0</v>
      </c>
      <c r="Q97" s="223">
        <f>ROUND(E97*P97,5)</f>
        <v>0</v>
      </c>
      <c r="R97" s="223"/>
      <c r="S97" s="223"/>
      <c r="T97" s="224">
        <v>0.39</v>
      </c>
      <c r="U97" s="223">
        <f>ROUND(E97*T97,2)</f>
        <v>2.34</v>
      </c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113</v>
      </c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14">
        <v>38</v>
      </c>
      <c r="B98" s="220" t="s">
        <v>202</v>
      </c>
      <c r="C98" s="265" t="s">
        <v>203</v>
      </c>
      <c r="D98" s="222" t="s">
        <v>169</v>
      </c>
      <c r="E98" s="229">
        <v>6</v>
      </c>
      <c r="F98" s="232">
        <f>H98+J98</f>
        <v>0</v>
      </c>
      <c r="G98" s="232">
        <f>ROUND(E98*F98,2)</f>
        <v>0</v>
      </c>
      <c r="H98" s="233"/>
      <c r="I98" s="232">
        <f>ROUND(E98*H98,2)</f>
        <v>0</v>
      </c>
      <c r="J98" s="233"/>
      <c r="K98" s="232">
        <f>ROUND(E98*J98,2)</f>
        <v>0</v>
      </c>
      <c r="L98" s="232">
        <v>12</v>
      </c>
      <c r="M98" s="232">
        <f>G98*(1+L98/100)</f>
        <v>0</v>
      </c>
      <c r="N98" s="223">
        <v>2.0000000000000002E-5</v>
      </c>
      <c r="O98" s="223">
        <f>ROUND(E98*N98,5)</f>
        <v>1.2E-4</v>
      </c>
      <c r="P98" s="223">
        <v>0</v>
      </c>
      <c r="Q98" s="223">
        <f>ROUND(E98*P98,5)</f>
        <v>0</v>
      </c>
      <c r="R98" s="223"/>
      <c r="S98" s="223"/>
      <c r="T98" s="224">
        <v>0.17</v>
      </c>
      <c r="U98" s="223">
        <f>ROUND(E98*T98,2)</f>
        <v>1.02</v>
      </c>
      <c r="V98" s="213"/>
      <c r="W98" s="213"/>
      <c r="X98" s="213"/>
      <c r="Y98" s="213"/>
      <c r="Z98" s="213"/>
      <c r="AA98" s="213"/>
      <c r="AB98" s="213"/>
      <c r="AC98" s="213"/>
      <c r="AD98" s="213"/>
      <c r="AE98" s="213" t="s">
        <v>113</v>
      </c>
      <c r="AF98" s="213"/>
      <c r="AG98" s="213"/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14">
        <v>39</v>
      </c>
      <c r="B99" s="220" t="s">
        <v>204</v>
      </c>
      <c r="C99" s="265" t="s">
        <v>205</v>
      </c>
      <c r="D99" s="222" t="s">
        <v>169</v>
      </c>
      <c r="E99" s="229">
        <v>6</v>
      </c>
      <c r="F99" s="232">
        <f>H99+J99</f>
        <v>0</v>
      </c>
      <c r="G99" s="232">
        <f>ROUND(E99*F99,2)</f>
        <v>0</v>
      </c>
      <c r="H99" s="233"/>
      <c r="I99" s="232">
        <f>ROUND(E99*H99,2)</f>
        <v>0</v>
      </c>
      <c r="J99" s="233"/>
      <c r="K99" s="232">
        <f>ROUND(E99*J99,2)</f>
        <v>0</v>
      </c>
      <c r="L99" s="232">
        <v>12</v>
      </c>
      <c r="M99" s="232">
        <f>G99*(1+L99/100)</f>
        <v>0</v>
      </c>
      <c r="N99" s="223">
        <v>2.5000000000000001E-4</v>
      </c>
      <c r="O99" s="223">
        <f>ROUND(E99*N99,5)</f>
        <v>1.5E-3</v>
      </c>
      <c r="P99" s="223">
        <v>0</v>
      </c>
      <c r="Q99" s="223">
        <f>ROUND(E99*P99,5)</f>
        <v>0</v>
      </c>
      <c r="R99" s="223"/>
      <c r="S99" s="223"/>
      <c r="T99" s="224">
        <v>0</v>
      </c>
      <c r="U99" s="223">
        <f>ROUND(E99*T99,2)</f>
        <v>0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187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14">
        <v>40</v>
      </c>
      <c r="B100" s="220" t="s">
        <v>176</v>
      </c>
      <c r="C100" s="265" t="s">
        <v>206</v>
      </c>
      <c r="D100" s="222" t="s">
        <v>169</v>
      </c>
      <c r="E100" s="229">
        <v>6</v>
      </c>
      <c r="F100" s="232">
        <f>H100+J100</f>
        <v>0</v>
      </c>
      <c r="G100" s="232">
        <f>ROUND(E100*F100,2)</f>
        <v>0</v>
      </c>
      <c r="H100" s="233"/>
      <c r="I100" s="232">
        <f>ROUND(E100*H100,2)</f>
        <v>0</v>
      </c>
      <c r="J100" s="233"/>
      <c r="K100" s="232">
        <f>ROUND(E100*J100,2)</f>
        <v>0</v>
      </c>
      <c r="L100" s="232">
        <v>12</v>
      </c>
      <c r="M100" s="232">
        <f>G100*(1+L100/100)</f>
        <v>0</v>
      </c>
      <c r="N100" s="223">
        <v>0</v>
      </c>
      <c r="O100" s="223">
        <f>ROUND(E100*N100,5)</f>
        <v>0</v>
      </c>
      <c r="P100" s="223">
        <v>0</v>
      </c>
      <c r="Q100" s="223">
        <f>ROUND(E100*P100,5)</f>
        <v>0</v>
      </c>
      <c r="R100" s="223"/>
      <c r="S100" s="223"/>
      <c r="T100" s="224">
        <v>0</v>
      </c>
      <c r="U100" s="223">
        <f>ROUND(E100*T100,2)</f>
        <v>0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113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14">
        <v>41</v>
      </c>
      <c r="B101" s="220" t="s">
        <v>207</v>
      </c>
      <c r="C101" s="265" t="s">
        <v>208</v>
      </c>
      <c r="D101" s="222" t="s">
        <v>123</v>
      </c>
      <c r="E101" s="229">
        <v>54</v>
      </c>
      <c r="F101" s="232">
        <f>H101+J101</f>
        <v>0</v>
      </c>
      <c r="G101" s="232">
        <f>ROUND(E101*F101,2)</f>
        <v>0</v>
      </c>
      <c r="H101" s="233"/>
      <c r="I101" s="232">
        <f>ROUND(E101*H101,2)</f>
        <v>0</v>
      </c>
      <c r="J101" s="233"/>
      <c r="K101" s="232">
        <f>ROUND(E101*J101,2)</f>
        <v>0</v>
      </c>
      <c r="L101" s="232">
        <v>12</v>
      </c>
      <c r="M101" s="232">
        <f>G101*(1+L101/100)</f>
        <v>0</v>
      </c>
      <c r="N101" s="223">
        <v>3.9300000000000003E-3</v>
      </c>
      <c r="O101" s="223">
        <f>ROUND(E101*N101,5)</f>
        <v>0.21221999999999999</v>
      </c>
      <c r="P101" s="223">
        <v>0</v>
      </c>
      <c r="Q101" s="223">
        <f>ROUND(E101*P101,5)</f>
        <v>0</v>
      </c>
      <c r="R101" s="223"/>
      <c r="S101" s="223"/>
      <c r="T101" s="224">
        <v>0.52</v>
      </c>
      <c r="U101" s="223">
        <f>ROUND(E101*T101,2)</f>
        <v>28.08</v>
      </c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113</v>
      </c>
      <c r="AF101" s="213"/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14"/>
      <c r="B102" s="220"/>
      <c r="C102" s="266" t="s">
        <v>148</v>
      </c>
      <c r="D102" s="225"/>
      <c r="E102" s="230"/>
      <c r="F102" s="232"/>
      <c r="G102" s="232"/>
      <c r="H102" s="232"/>
      <c r="I102" s="232"/>
      <c r="J102" s="232"/>
      <c r="K102" s="232"/>
      <c r="L102" s="232"/>
      <c r="M102" s="232"/>
      <c r="N102" s="223"/>
      <c r="O102" s="223"/>
      <c r="P102" s="223"/>
      <c r="Q102" s="223"/>
      <c r="R102" s="223"/>
      <c r="S102" s="223"/>
      <c r="T102" s="224"/>
      <c r="U102" s="223"/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108</v>
      </c>
      <c r="AF102" s="213">
        <v>0</v>
      </c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14"/>
      <c r="B103" s="220"/>
      <c r="C103" s="266" t="s">
        <v>209</v>
      </c>
      <c r="D103" s="225"/>
      <c r="E103" s="230">
        <v>21.5</v>
      </c>
      <c r="F103" s="232"/>
      <c r="G103" s="232"/>
      <c r="H103" s="232"/>
      <c r="I103" s="232"/>
      <c r="J103" s="232"/>
      <c r="K103" s="232"/>
      <c r="L103" s="232"/>
      <c r="M103" s="232"/>
      <c r="N103" s="223"/>
      <c r="O103" s="223"/>
      <c r="P103" s="223"/>
      <c r="Q103" s="223"/>
      <c r="R103" s="223"/>
      <c r="S103" s="223"/>
      <c r="T103" s="224"/>
      <c r="U103" s="223"/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108</v>
      </c>
      <c r="AF103" s="213">
        <v>0</v>
      </c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14"/>
      <c r="B104" s="220"/>
      <c r="C104" s="266" t="s">
        <v>150</v>
      </c>
      <c r="D104" s="225"/>
      <c r="E104" s="230"/>
      <c r="F104" s="232"/>
      <c r="G104" s="232"/>
      <c r="H104" s="232"/>
      <c r="I104" s="232"/>
      <c r="J104" s="232"/>
      <c r="K104" s="232"/>
      <c r="L104" s="232"/>
      <c r="M104" s="232"/>
      <c r="N104" s="223"/>
      <c r="O104" s="223"/>
      <c r="P104" s="223"/>
      <c r="Q104" s="223"/>
      <c r="R104" s="223"/>
      <c r="S104" s="223"/>
      <c r="T104" s="224"/>
      <c r="U104" s="223"/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108</v>
      </c>
      <c r="AF104" s="213">
        <v>0</v>
      </c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14"/>
      <c r="B105" s="220"/>
      <c r="C105" s="266" t="s">
        <v>210</v>
      </c>
      <c r="D105" s="225"/>
      <c r="E105" s="230">
        <v>32.5</v>
      </c>
      <c r="F105" s="232"/>
      <c r="G105" s="232"/>
      <c r="H105" s="232"/>
      <c r="I105" s="232"/>
      <c r="J105" s="232"/>
      <c r="K105" s="232"/>
      <c r="L105" s="232"/>
      <c r="M105" s="232"/>
      <c r="N105" s="223"/>
      <c r="O105" s="223"/>
      <c r="P105" s="223"/>
      <c r="Q105" s="223"/>
      <c r="R105" s="223"/>
      <c r="S105" s="223"/>
      <c r="T105" s="224"/>
      <c r="U105" s="223"/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108</v>
      </c>
      <c r="AF105" s="213">
        <v>0</v>
      </c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14">
        <v>42</v>
      </c>
      <c r="B106" s="220" t="s">
        <v>211</v>
      </c>
      <c r="C106" s="265" t="s">
        <v>212</v>
      </c>
      <c r="D106" s="222" t="s">
        <v>123</v>
      </c>
      <c r="E106" s="229">
        <v>45.5</v>
      </c>
      <c r="F106" s="232">
        <f>H106+J106</f>
        <v>0</v>
      </c>
      <c r="G106" s="232">
        <f>ROUND(E106*F106,2)</f>
        <v>0</v>
      </c>
      <c r="H106" s="233"/>
      <c r="I106" s="232">
        <f>ROUND(E106*H106,2)</f>
        <v>0</v>
      </c>
      <c r="J106" s="233"/>
      <c r="K106" s="232">
        <f>ROUND(E106*J106,2)</f>
        <v>0</v>
      </c>
      <c r="L106" s="232">
        <v>12</v>
      </c>
      <c r="M106" s="232">
        <f>G106*(1+L106/100)</f>
        <v>0</v>
      </c>
      <c r="N106" s="223">
        <v>4.0000000000000001E-3</v>
      </c>
      <c r="O106" s="223">
        <f>ROUND(E106*N106,5)</f>
        <v>0.182</v>
      </c>
      <c r="P106" s="223">
        <v>0</v>
      </c>
      <c r="Q106" s="223">
        <f>ROUND(E106*P106,5)</f>
        <v>0</v>
      </c>
      <c r="R106" s="223"/>
      <c r="S106" s="223"/>
      <c r="T106" s="224">
        <v>0.54</v>
      </c>
      <c r="U106" s="223">
        <f>ROUND(E106*T106,2)</f>
        <v>24.57</v>
      </c>
      <c r="V106" s="213"/>
      <c r="W106" s="213"/>
      <c r="X106" s="213"/>
      <c r="Y106" s="213"/>
      <c r="Z106" s="213"/>
      <c r="AA106" s="213"/>
      <c r="AB106" s="213"/>
      <c r="AC106" s="213"/>
      <c r="AD106" s="213"/>
      <c r="AE106" s="213" t="s">
        <v>113</v>
      </c>
      <c r="AF106" s="213"/>
      <c r="AG106" s="213"/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14"/>
      <c r="B107" s="220"/>
      <c r="C107" s="266" t="s">
        <v>148</v>
      </c>
      <c r="D107" s="225"/>
      <c r="E107" s="230"/>
      <c r="F107" s="232"/>
      <c r="G107" s="232"/>
      <c r="H107" s="232"/>
      <c r="I107" s="232"/>
      <c r="J107" s="232"/>
      <c r="K107" s="232"/>
      <c r="L107" s="232"/>
      <c r="M107" s="232"/>
      <c r="N107" s="223"/>
      <c r="O107" s="223"/>
      <c r="P107" s="223"/>
      <c r="Q107" s="223"/>
      <c r="R107" s="223"/>
      <c r="S107" s="223"/>
      <c r="T107" s="224"/>
      <c r="U107" s="223"/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108</v>
      </c>
      <c r="AF107" s="213">
        <v>0</v>
      </c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14"/>
      <c r="B108" s="220"/>
      <c r="C108" s="266" t="s">
        <v>213</v>
      </c>
      <c r="D108" s="225"/>
      <c r="E108" s="230">
        <v>29</v>
      </c>
      <c r="F108" s="232"/>
      <c r="G108" s="232"/>
      <c r="H108" s="232"/>
      <c r="I108" s="232"/>
      <c r="J108" s="232"/>
      <c r="K108" s="232"/>
      <c r="L108" s="232"/>
      <c r="M108" s="232"/>
      <c r="N108" s="223"/>
      <c r="O108" s="223"/>
      <c r="P108" s="223"/>
      <c r="Q108" s="223"/>
      <c r="R108" s="223"/>
      <c r="S108" s="223"/>
      <c r="T108" s="224"/>
      <c r="U108" s="223"/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 t="s">
        <v>108</v>
      </c>
      <c r="AF108" s="213">
        <v>0</v>
      </c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14"/>
      <c r="B109" s="220"/>
      <c r="C109" s="266" t="s">
        <v>150</v>
      </c>
      <c r="D109" s="225"/>
      <c r="E109" s="230"/>
      <c r="F109" s="232"/>
      <c r="G109" s="232"/>
      <c r="H109" s="232"/>
      <c r="I109" s="232"/>
      <c r="J109" s="232"/>
      <c r="K109" s="232"/>
      <c r="L109" s="232"/>
      <c r="M109" s="232"/>
      <c r="N109" s="223"/>
      <c r="O109" s="223"/>
      <c r="P109" s="223"/>
      <c r="Q109" s="223"/>
      <c r="R109" s="223"/>
      <c r="S109" s="223"/>
      <c r="T109" s="224"/>
      <c r="U109" s="223"/>
      <c r="V109" s="213"/>
      <c r="W109" s="213"/>
      <c r="X109" s="213"/>
      <c r="Y109" s="213"/>
      <c r="Z109" s="213"/>
      <c r="AA109" s="213"/>
      <c r="AB109" s="213"/>
      <c r="AC109" s="213"/>
      <c r="AD109" s="213"/>
      <c r="AE109" s="213" t="s">
        <v>108</v>
      </c>
      <c r="AF109" s="213">
        <v>0</v>
      </c>
      <c r="AG109" s="213"/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14"/>
      <c r="B110" s="220"/>
      <c r="C110" s="266" t="s">
        <v>214</v>
      </c>
      <c r="D110" s="225"/>
      <c r="E110" s="230">
        <v>16.5</v>
      </c>
      <c r="F110" s="232"/>
      <c r="G110" s="232"/>
      <c r="H110" s="232"/>
      <c r="I110" s="232"/>
      <c r="J110" s="232"/>
      <c r="K110" s="232"/>
      <c r="L110" s="232"/>
      <c r="M110" s="232"/>
      <c r="N110" s="223"/>
      <c r="O110" s="223"/>
      <c r="P110" s="223"/>
      <c r="Q110" s="223"/>
      <c r="R110" s="223"/>
      <c r="S110" s="223"/>
      <c r="T110" s="224"/>
      <c r="U110" s="223"/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108</v>
      </c>
      <c r="AF110" s="213">
        <v>0</v>
      </c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14">
        <v>43</v>
      </c>
      <c r="B111" s="220" t="s">
        <v>215</v>
      </c>
      <c r="C111" s="265" t="s">
        <v>216</v>
      </c>
      <c r="D111" s="222" t="s">
        <v>123</v>
      </c>
      <c r="E111" s="229">
        <v>18</v>
      </c>
      <c r="F111" s="232">
        <f>H111+J111</f>
        <v>0</v>
      </c>
      <c r="G111" s="232">
        <f>ROUND(E111*F111,2)</f>
        <v>0</v>
      </c>
      <c r="H111" s="233"/>
      <c r="I111" s="232">
        <f>ROUND(E111*H111,2)</f>
        <v>0</v>
      </c>
      <c r="J111" s="233"/>
      <c r="K111" s="232">
        <f>ROUND(E111*J111,2)</f>
        <v>0</v>
      </c>
      <c r="L111" s="232">
        <v>12</v>
      </c>
      <c r="M111" s="232">
        <f>G111*(1+L111/100)</f>
        <v>0</v>
      </c>
      <c r="N111" s="223">
        <v>5.1799999999999997E-3</v>
      </c>
      <c r="O111" s="223">
        <f>ROUND(E111*N111,5)</f>
        <v>9.3240000000000003E-2</v>
      </c>
      <c r="P111" s="223">
        <v>0</v>
      </c>
      <c r="Q111" s="223">
        <f>ROUND(E111*P111,5)</f>
        <v>0</v>
      </c>
      <c r="R111" s="223"/>
      <c r="S111" s="223"/>
      <c r="T111" s="224">
        <v>0.63</v>
      </c>
      <c r="U111" s="223">
        <f>ROUND(E111*T111,2)</f>
        <v>11.34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 t="s">
        <v>113</v>
      </c>
      <c r="AF111" s="213"/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14"/>
      <c r="B112" s="220"/>
      <c r="C112" s="266" t="s">
        <v>148</v>
      </c>
      <c r="D112" s="225"/>
      <c r="E112" s="230"/>
      <c r="F112" s="232"/>
      <c r="G112" s="232"/>
      <c r="H112" s="232"/>
      <c r="I112" s="232"/>
      <c r="J112" s="232"/>
      <c r="K112" s="232"/>
      <c r="L112" s="232"/>
      <c r="M112" s="232"/>
      <c r="N112" s="223"/>
      <c r="O112" s="223"/>
      <c r="P112" s="223"/>
      <c r="Q112" s="223"/>
      <c r="R112" s="223"/>
      <c r="S112" s="223"/>
      <c r="T112" s="224"/>
      <c r="U112" s="223"/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108</v>
      </c>
      <c r="AF112" s="213">
        <v>0</v>
      </c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14"/>
      <c r="B113" s="220"/>
      <c r="C113" s="266" t="s">
        <v>217</v>
      </c>
      <c r="D113" s="225"/>
      <c r="E113" s="230">
        <v>18</v>
      </c>
      <c r="F113" s="232"/>
      <c r="G113" s="232"/>
      <c r="H113" s="232"/>
      <c r="I113" s="232"/>
      <c r="J113" s="232"/>
      <c r="K113" s="232"/>
      <c r="L113" s="232"/>
      <c r="M113" s="232"/>
      <c r="N113" s="223"/>
      <c r="O113" s="223"/>
      <c r="P113" s="223"/>
      <c r="Q113" s="223"/>
      <c r="R113" s="223"/>
      <c r="S113" s="223"/>
      <c r="T113" s="224"/>
      <c r="U113" s="223"/>
      <c r="V113" s="213"/>
      <c r="W113" s="213"/>
      <c r="X113" s="213"/>
      <c r="Y113" s="213"/>
      <c r="Z113" s="213"/>
      <c r="AA113" s="213"/>
      <c r="AB113" s="213"/>
      <c r="AC113" s="213"/>
      <c r="AD113" s="213"/>
      <c r="AE113" s="213" t="s">
        <v>108</v>
      </c>
      <c r="AF113" s="213">
        <v>0</v>
      </c>
      <c r="AG113" s="213"/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14">
        <v>44</v>
      </c>
      <c r="B114" s="220" t="s">
        <v>218</v>
      </c>
      <c r="C114" s="265" t="s">
        <v>219</v>
      </c>
      <c r="D114" s="222" t="s">
        <v>123</v>
      </c>
      <c r="E114" s="229">
        <v>56</v>
      </c>
      <c r="F114" s="232">
        <f>H114+J114</f>
        <v>0</v>
      </c>
      <c r="G114" s="232">
        <f>ROUND(E114*F114,2)</f>
        <v>0</v>
      </c>
      <c r="H114" s="233"/>
      <c r="I114" s="232">
        <f>ROUND(E114*H114,2)</f>
        <v>0</v>
      </c>
      <c r="J114" s="233"/>
      <c r="K114" s="232">
        <f>ROUND(E114*J114,2)</f>
        <v>0</v>
      </c>
      <c r="L114" s="232">
        <v>12</v>
      </c>
      <c r="M114" s="232">
        <f>G114*(1+L114/100)</f>
        <v>0</v>
      </c>
      <c r="N114" s="223">
        <v>5.3499999999999997E-3</v>
      </c>
      <c r="O114" s="223">
        <f>ROUND(E114*N114,5)</f>
        <v>0.29959999999999998</v>
      </c>
      <c r="P114" s="223">
        <v>0</v>
      </c>
      <c r="Q114" s="223">
        <f>ROUND(E114*P114,5)</f>
        <v>0</v>
      </c>
      <c r="R114" s="223"/>
      <c r="S114" s="223"/>
      <c r="T114" s="224">
        <v>0.68</v>
      </c>
      <c r="U114" s="223">
        <f>ROUND(E114*T114,2)</f>
        <v>38.08</v>
      </c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113</v>
      </c>
      <c r="AF114" s="213"/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14"/>
      <c r="B115" s="220"/>
      <c r="C115" s="266" t="s">
        <v>220</v>
      </c>
      <c r="D115" s="225"/>
      <c r="E115" s="230"/>
      <c r="F115" s="232"/>
      <c r="G115" s="232"/>
      <c r="H115" s="232"/>
      <c r="I115" s="232"/>
      <c r="J115" s="232"/>
      <c r="K115" s="232"/>
      <c r="L115" s="232"/>
      <c r="M115" s="232"/>
      <c r="N115" s="223"/>
      <c r="O115" s="223"/>
      <c r="P115" s="223"/>
      <c r="Q115" s="223"/>
      <c r="R115" s="223"/>
      <c r="S115" s="223"/>
      <c r="T115" s="224"/>
      <c r="U115" s="223"/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108</v>
      </c>
      <c r="AF115" s="213">
        <v>0</v>
      </c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14"/>
      <c r="B116" s="220"/>
      <c r="C116" s="266" t="s">
        <v>221</v>
      </c>
      <c r="D116" s="225"/>
      <c r="E116" s="230">
        <v>54</v>
      </c>
      <c r="F116" s="232"/>
      <c r="G116" s="232"/>
      <c r="H116" s="232"/>
      <c r="I116" s="232"/>
      <c r="J116" s="232"/>
      <c r="K116" s="232"/>
      <c r="L116" s="232"/>
      <c r="M116" s="232"/>
      <c r="N116" s="223"/>
      <c r="O116" s="223"/>
      <c r="P116" s="223"/>
      <c r="Q116" s="223"/>
      <c r="R116" s="223"/>
      <c r="S116" s="223"/>
      <c r="T116" s="224"/>
      <c r="U116" s="223"/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108</v>
      </c>
      <c r="AF116" s="213">
        <v>0</v>
      </c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14"/>
      <c r="B117" s="220"/>
      <c r="C117" s="266" t="s">
        <v>222</v>
      </c>
      <c r="D117" s="225"/>
      <c r="E117" s="230"/>
      <c r="F117" s="232"/>
      <c r="G117" s="232"/>
      <c r="H117" s="232"/>
      <c r="I117" s="232"/>
      <c r="J117" s="232"/>
      <c r="K117" s="232"/>
      <c r="L117" s="232"/>
      <c r="M117" s="232"/>
      <c r="N117" s="223"/>
      <c r="O117" s="223"/>
      <c r="P117" s="223"/>
      <c r="Q117" s="223"/>
      <c r="R117" s="223"/>
      <c r="S117" s="223"/>
      <c r="T117" s="224"/>
      <c r="U117" s="223"/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108</v>
      </c>
      <c r="AF117" s="213">
        <v>0</v>
      </c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14"/>
      <c r="B118" s="220"/>
      <c r="C118" s="266" t="s">
        <v>223</v>
      </c>
      <c r="D118" s="225"/>
      <c r="E118" s="230">
        <v>2</v>
      </c>
      <c r="F118" s="232"/>
      <c r="G118" s="232"/>
      <c r="H118" s="232"/>
      <c r="I118" s="232"/>
      <c r="J118" s="232"/>
      <c r="K118" s="232"/>
      <c r="L118" s="232"/>
      <c r="M118" s="232"/>
      <c r="N118" s="223"/>
      <c r="O118" s="223"/>
      <c r="P118" s="223"/>
      <c r="Q118" s="223"/>
      <c r="R118" s="223"/>
      <c r="S118" s="223"/>
      <c r="T118" s="224"/>
      <c r="U118" s="22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 t="s">
        <v>108</v>
      </c>
      <c r="AF118" s="213">
        <v>0</v>
      </c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14">
        <v>45</v>
      </c>
      <c r="B119" s="220" t="s">
        <v>224</v>
      </c>
      <c r="C119" s="265" t="s">
        <v>225</v>
      </c>
      <c r="D119" s="222" t="s">
        <v>123</v>
      </c>
      <c r="E119" s="229">
        <v>71.5</v>
      </c>
      <c r="F119" s="232">
        <f>H119+J119</f>
        <v>0</v>
      </c>
      <c r="G119" s="232">
        <f>ROUND(E119*F119,2)</f>
        <v>0</v>
      </c>
      <c r="H119" s="233"/>
      <c r="I119" s="232">
        <f>ROUND(E119*H119,2)</f>
        <v>0</v>
      </c>
      <c r="J119" s="233"/>
      <c r="K119" s="232">
        <f>ROUND(E119*J119,2)</f>
        <v>0</v>
      </c>
      <c r="L119" s="232">
        <v>12</v>
      </c>
      <c r="M119" s="232">
        <f>G119*(1+L119/100)</f>
        <v>0</v>
      </c>
      <c r="N119" s="223">
        <v>3.9300000000000003E-3</v>
      </c>
      <c r="O119" s="223">
        <f>ROUND(E119*N119,5)</f>
        <v>0.28100000000000003</v>
      </c>
      <c r="P119" s="223">
        <v>0</v>
      </c>
      <c r="Q119" s="223">
        <f>ROUND(E119*P119,5)</f>
        <v>0</v>
      </c>
      <c r="R119" s="223"/>
      <c r="S119" s="223"/>
      <c r="T119" s="224">
        <v>0.52</v>
      </c>
      <c r="U119" s="223">
        <f>ROUND(E119*T119,2)</f>
        <v>37.18</v>
      </c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113</v>
      </c>
      <c r="AF119" s="213"/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14"/>
      <c r="B120" s="220"/>
      <c r="C120" s="266" t="s">
        <v>220</v>
      </c>
      <c r="D120" s="225"/>
      <c r="E120" s="230"/>
      <c r="F120" s="232"/>
      <c r="G120" s="232"/>
      <c r="H120" s="232"/>
      <c r="I120" s="232"/>
      <c r="J120" s="232"/>
      <c r="K120" s="232"/>
      <c r="L120" s="232"/>
      <c r="M120" s="232"/>
      <c r="N120" s="223"/>
      <c r="O120" s="223"/>
      <c r="P120" s="223"/>
      <c r="Q120" s="223"/>
      <c r="R120" s="223"/>
      <c r="S120" s="223"/>
      <c r="T120" s="224"/>
      <c r="U120" s="223"/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 t="s">
        <v>108</v>
      </c>
      <c r="AF120" s="213">
        <v>0</v>
      </c>
      <c r="AG120" s="213"/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14"/>
      <c r="B121" s="220"/>
      <c r="C121" s="266" t="s">
        <v>226</v>
      </c>
      <c r="D121" s="225"/>
      <c r="E121" s="230">
        <v>29</v>
      </c>
      <c r="F121" s="232"/>
      <c r="G121" s="232"/>
      <c r="H121" s="232"/>
      <c r="I121" s="232"/>
      <c r="J121" s="232"/>
      <c r="K121" s="232"/>
      <c r="L121" s="232"/>
      <c r="M121" s="232"/>
      <c r="N121" s="223"/>
      <c r="O121" s="223"/>
      <c r="P121" s="223"/>
      <c r="Q121" s="223"/>
      <c r="R121" s="223"/>
      <c r="S121" s="223"/>
      <c r="T121" s="224"/>
      <c r="U121" s="223"/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108</v>
      </c>
      <c r="AF121" s="213">
        <v>0</v>
      </c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14"/>
      <c r="B122" s="220"/>
      <c r="C122" s="266" t="s">
        <v>222</v>
      </c>
      <c r="D122" s="225"/>
      <c r="E122" s="230"/>
      <c r="F122" s="232"/>
      <c r="G122" s="232"/>
      <c r="H122" s="232"/>
      <c r="I122" s="232"/>
      <c r="J122" s="232"/>
      <c r="K122" s="232"/>
      <c r="L122" s="232"/>
      <c r="M122" s="232"/>
      <c r="N122" s="223"/>
      <c r="O122" s="223"/>
      <c r="P122" s="223"/>
      <c r="Q122" s="223"/>
      <c r="R122" s="223"/>
      <c r="S122" s="223"/>
      <c r="T122" s="224"/>
      <c r="U122" s="223"/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108</v>
      </c>
      <c r="AF122" s="213">
        <v>0</v>
      </c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14"/>
      <c r="B123" s="220"/>
      <c r="C123" s="266" t="s">
        <v>227</v>
      </c>
      <c r="D123" s="225"/>
      <c r="E123" s="230">
        <v>42.5</v>
      </c>
      <c r="F123" s="232"/>
      <c r="G123" s="232"/>
      <c r="H123" s="232"/>
      <c r="I123" s="232"/>
      <c r="J123" s="232"/>
      <c r="K123" s="232"/>
      <c r="L123" s="232"/>
      <c r="M123" s="232"/>
      <c r="N123" s="223"/>
      <c r="O123" s="223"/>
      <c r="P123" s="223"/>
      <c r="Q123" s="223"/>
      <c r="R123" s="223"/>
      <c r="S123" s="223"/>
      <c r="T123" s="224"/>
      <c r="U123" s="223"/>
      <c r="V123" s="213"/>
      <c r="W123" s="213"/>
      <c r="X123" s="213"/>
      <c r="Y123" s="213"/>
      <c r="Z123" s="213"/>
      <c r="AA123" s="213"/>
      <c r="AB123" s="213"/>
      <c r="AC123" s="213"/>
      <c r="AD123" s="213"/>
      <c r="AE123" s="213" t="s">
        <v>108</v>
      </c>
      <c r="AF123" s="213">
        <v>0</v>
      </c>
      <c r="AG123" s="213"/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14">
        <v>46</v>
      </c>
      <c r="B124" s="220" t="s">
        <v>228</v>
      </c>
      <c r="C124" s="265" t="s">
        <v>229</v>
      </c>
      <c r="D124" s="222" t="s">
        <v>123</v>
      </c>
      <c r="E124" s="229">
        <v>244.5</v>
      </c>
      <c r="F124" s="232">
        <f>H124+J124</f>
        <v>0</v>
      </c>
      <c r="G124" s="232">
        <f>ROUND(E124*F124,2)</f>
        <v>0</v>
      </c>
      <c r="H124" s="233"/>
      <c r="I124" s="232">
        <f>ROUND(E124*H124,2)</f>
        <v>0</v>
      </c>
      <c r="J124" s="233"/>
      <c r="K124" s="232">
        <f>ROUND(E124*J124,2)</f>
        <v>0</v>
      </c>
      <c r="L124" s="232">
        <v>12</v>
      </c>
      <c r="M124" s="232">
        <f>G124*(1+L124/100)</f>
        <v>0</v>
      </c>
      <c r="N124" s="223">
        <v>6.0000000000000002E-5</v>
      </c>
      <c r="O124" s="223">
        <f>ROUND(E124*N124,5)</f>
        <v>1.4670000000000001E-2</v>
      </c>
      <c r="P124" s="223">
        <v>0</v>
      </c>
      <c r="Q124" s="223">
        <f>ROUND(E124*P124,5)</f>
        <v>0</v>
      </c>
      <c r="R124" s="223"/>
      <c r="S124" s="223"/>
      <c r="T124" s="224">
        <v>0</v>
      </c>
      <c r="U124" s="223">
        <f>ROUND(E124*T124,2)</f>
        <v>0</v>
      </c>
      <c r="V124" s="213"/>
      <c r="W124" s="213"/>
      <c r="X124" s="213"/>
      <c r="Y124" s="213"/>
      <c r="Z124" s="213"/>
      <c r="AA124" s="213"/>
      <c r="AB124" s="213"/>
      <c r="AC124" s="213"/>
      <c r="AD124" s="213"/>
      <c r="AE124" s="213" t="s">
        <v>187</v>
      </c>
      <c r="AF124" s="213"/>
      <c r="AG124" s="213"/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14">
        <v>47</v>
      </c>
      <c r="B125" s="220" t="s">
        <v>230</v>
      </c>
      <c r="C125" s="265" t="s">
        <v>231</v>
      </c>
      <c r="D125" s="222" t="s">
        <v>123</v>
      </c>
      <c r="E125" s="229">
        <v>244.5</v>
      </c>
      <c r="F125" s="232">
        <f>H125+J125</f>
        <v>0</v>
      </c>
      <c r="G125" s="232">
        <f>ROUND(E125*F125,2)</f>
        <v>0</v>
      </c>
      <c r="H125" s="233"/>
      <c r="I125" s="232">
        <f>ROUND(E125*H125,2)</f>
        <v>0</v>
      </c>
      <c r="J125" s="233"/>
      <c r="K125" s="232">
        <f>ROUND(E125*J125,2)</f>
        <v>0</v>
      </c>
      <c r="L125" s="232">
        <v>12</v>
      </c>
      <c r="M125" s="232">
        <f>G125*(1+L125/100)</f>
        <v>0</v>
      </c>
      <c r="N125" s="223">
        <v>0</v>
      </c>
      <c r="O125" s="223">
        <f>ROUND(E125*N125,5)</f>
        <v>0</v>
      </c>
      <c r="P125" s="223">
        <v>0</v>
      </c>
      <c r="Q125" s="223">
        <f>ROUND(E125*P125,5)</f>
        <v>0</v>
      </c>
      <c r="R125" s="223"/>
      <c r="S125" s="223"/>
      <c r="T125" s="224">
        <v>0.08</v>
      </c>
      <c r="U125" s="223">
        <f>ROUND(E125*T125,2)</f>
        <v>19.559999999999999</v>
      </c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 t="s">
        <v>113</v>
      </c>
      <c r="AF125" s="213"/>
      <c r="AG125" s="213"/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14">
        <v>48</v>
      </c>
      <c r="B126" s="220" t="s">
        <v>232</v>
      </c>
      <c r="C126" s="265" t="s">
        <v>233</v>
      </c>
      <c r="D126" s="222" t="s">
        <v>169</v>
      </c>
      <c r="E126" s="229">
        <v>42</v>
      </c>
      <c r="F126" s="232">
        <f>H126+J126</f>
        <v>0</v>
      </c>
      <c r="G126" s="232">
        <f>ROUND(E126*F126,2)</f>
        <v>0</v>
      </c>
      <c r="H126" s="233"/>
      <c r="I126" s="232">
        <f>ROUND(E126*H126,2)</f>
        <v>0</v>
      </c>
      <c r="J126" s="233"/>
      <c r="K126" s="232">
        <f>ROUND(E126*J126,2)</f>
        <v>0</v>
      </c>
      <c r="L126" s="232">
        <v>12</v>
      </c>
      <c r="M126" s="232">
        <f>G126*(1+L126/100)</f>
        <v>0</v>
      </c>
      <c r="N126" s="223">
        <v>6.7000000000000002E-4</v>
      </c>
      <c r="O126" s="223">
        <f>ROUND(E126*N126,5)</f>
        <v>2.8139999999999998E-2</v>
      </c>
      <c r="P126" s="223">
        <v>0</v>
      </c>
      <c r="Q126" s="223">
        <f>ROUND(E126*P126,5)</f>
        <v>0</v>
      </c>
      <c r="R126" s="223"/>
      <c r="S126" s="223"/>
      <c r="T126" s="224">
        <v>0.27</v>
      </c>
      <c r="U126" s="223">
        <f>ROUND(E126*T126,2)</f>
        <v>11.34</v>
      </c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 t="s">
        <v>113</v>
      </c>
      <c r="AF126" s="213"/>
      <c r="AG126" s="213"/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14"/>
      <c r="B127" s="220"/>
      <c r="C127" s="266" t="s">
        <v>148</v>
      </c>
      <c r="D127" s="225"/>
      <c r="E127" s="230"/>
      <c r="F127" s="232"/>
      <c r="G127" s="232"/>
      <c r="H127" s="232"/>
      <c r="I127" s="232"/>
      <c r="J127" s="232"/>
      <c r="K127" s="232"/>
      <c r="L127" s="232"/>
      <c r="M127" s="232"/>
      <c r="N127" s="223"/>
      <c r="O127" s="223"/>
      <c r="P127" s="223"/>
      <c r="Q127" s="223"/>
      <c r="R127" s="223"/>
      <c r="S127" s="223"/>
      <c r="T127" s="224"/>
      <c r="U127" s="223"/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108</v>
      </c>
      <c r="AF127" s="213">
        <v>0</v>
      </c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14"/>
      <c r="B128" s="220"/>
      <c r="C128" s="266" t="s">
        <v>234</v>
      </c>
      <c r="D128" s="225"/>
      <c r="E128" s="230">
        <v>21</v>
      </c>
      <c r="F128" s="232"/>
      <c r="G128" s="232"/>
      <c r="H128" s="232"/>
      <c r="I128" s="232"/>
      <c r="J128" s="232"/>
      <c r="K128" s="232"/>
      <c r="L128" s="232"/>
      <c r="M128" s="232"/>
      <c r="N128" s="223"/>
      <c r="O128" s="223"/>
      <c r="P128" s="223"/>
      <c r="Q128" s="223"/>
      <c r="R128" s="223"/>
      <c r="S128" s="223"/>
      <c r="T128" s="224"/>
      <c r="U128" s="22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 t="s">
        <v>108</v>
      </c>
      <c r="AF128" s="213">
        <v>0</v>
      </c>
      <c r="AG128" s="213"/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14"/>
      <c r="B129" s="220"/>
      <c r="C129" s="266" t="s">
        <v>150</v>
      </c>
      <c r="D129" s="225"/>
      <c r="E129" s="230"/>
      <c r="F129" s="232"/>
      <c r="G129" s="232"/>
      <c r="H129" s="232"/>
      <c r="I129" s="232"/>
      <c r="J129" s="232"/>
      <c r="K129" s="232"/>
      <c r="L129" s="232"/>
      <c r="M129" s="232"/>
      <c r="N129" s="223"/>
      <c r="O129" s="223"/>
      <c r="P129" s="223"/>
      <c r="Q129" s="223"/>
      <c r="R129" s="223"/>
      <c r="S129" s="223"/>
      <c r="T129" s="224"/>
      <c r="U129" s="223"/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108</v>
      </c>
      <c r="AF129" s="213">
        <v>0</v>
      </c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14"/>
      <c r="B130" s="220"/>
      <c r="C130" s="266" t="s">
        <v>234</v>
      </c>
      <c r="D130" s="225"/>
      <c r="E130" s="230">
        <v>21</v>
      </c>
      <c r="F130" s="232"/>
      <c r="G130" s="232"/>
      <c r="H130" s="232"/>
      <c r="I130" s="232"/>
      <c r="J130" s="232"/>
      <c r="K130" s="232"/>
      <c r="L130" s="232"/>
      <c r="M130" s="232"/>
      <c r="N130" s="223"/>
      <c r="O130" s="223"/>
      <c r="P130" s="223"/>
      <c r="Q130" s="223"/>
      <c r="R130" s="223"/>
      <c r="S130" s="223"/>
      <c r="T130" s="224"/>
      <c r="U130" s="223"/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 t="s">
        <v>108</v>
      </c>
      <c r="AF130" s="213">
        <v>0</v>
      </c>
      <c r="AG130" s="213"/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14">
        <v>49</v>
      </c>
      <c r="B131" s="220" t="s">
        <v>235</v>
      </c>
      <c r="C131" s="265" t="s">
        <v>236</v>
      </c>
      <c r="D131" s="222" t="s">
        <v>237</v>
      </c>
      <c r="E131" s="229">
        <v>6</v>
      </c>
      <c r="F131" s="232">
        <f>H131+J131</f>
        <v>0</v>
      </c>
      <c r="G131" s="232">
        <f>ROUND(E131*F131,2)</f>
        <v>0</v>
      </c>
      <c r="H131" s="233"/>
      <c r="I131" s="232">
        <f>ROUND(E131*H131,2)</f>
        <v>0</v>
      </c>
      <c r="J131" s="233"/>
      <c r="K131" s="232">
        <f>ROUND(E131*J131,2)</f>
        <v>0</v>
      </c>
      <c r="L131" s="232">
        <v>12</v>
      </c>
      <c r="M131" s="232">
        <f>G131*(1+L131/100)</f>
        <v>0</v>
      </c>
      <c r="N131" s="223">
        <v>1.56E-3</v>
      </c>
      <c r="O131" s="223">
        <f>ROUND(E131*N131,5)</f>
        <v>9.3600000000000003E-3</v>
      </c>
      <c r="P131" s="223">
        <v>0</v>
      </c>
      <c r="Q131" s="223">
        <f>ROUND(E131*P131,5)</f>
        <v>0</v>
      </c>
      <c r="R131" s="223"/>
      <c r="S131" s="223"/>
      <c r="T131" s="224">
        <v>0.54</v>
      </c>
      <c r="U131" s="223">
        <f>ROUND(E131*T131,2)</f>
        <v>3.24</v>
      </c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 t="s">
        <v>113</v>
      </c>
      <c r="AF131" s="213"/>
      <c r="AG131" s="213"/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14"/>
      <c r="B132" s="220"/>
      <c r="C132" s="266" t="s">
        <v>148</v>
      </c>
      <c r="D132" s="225"/>
      <c r="E132" s="230"/>
      <c r="F132" s="232"/>
      <c r="G132" s="232"/>
      <c r="H132" s="232"/>
      <c r="I132" s="232"/>
      <c r="J132" s="232"/>
      <c r="K132" s="232"/>
      <c r="L132" s="232"/>
      <c r="M132" s="232"/>
      <c r="N132" s="223"/>
      <c r="O132" s="223"/>
      <c r="P132" s="223"/>
      <c r="Q132" s="223"/>
      <c r="R132" s="223"/>
      <c r="S132" s="223"/>
      <c r="T132" s="224"/>
      <c r="U132" s="22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108</v>
      </c>
      <c r="AF132" s="213">
        <v>0</v>
      </c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14"/>
      <c r="B133" s="220"/>
      <c r="C133" s="266" t="s">
        <v>154</v>
      </c>
      <c r="D133" s="225"/>
      <c r="E133" s="230">
        <v>3</v>
      </c>
      <c r="F133" s="232"/>
      <c r="G133" s="232"/>
      <c r="H133" s="232"/>
      <c r="I133" s="232"/>
      <c r="J133" s="232"/>
      <c r="K133" s="232"/>
      <c r="L133" s="232"/>
      <c r="M133" s="232"/>
      <c r="N133" s="223"/>
      <c r="O133" s="223"/>
      <c r="P133" s="223"/>
      <c r="Q133" s="223"/>
      <c r="R133" s="223"/>
      <c r="S133" s="223"/>
      <c r="T133" s="224"/>
      <c r="U133" s="22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 t="s">
        <v>108</v>
      </c>
      <c r="AF133" s="213">
        <v>0</v>
      </c>
      <c r="AG133" s="213"/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14"/>
      <c r="B134" s="220"/>
      <c r="C134" s="266" t="s">
        <v>150</v>
      </c>
      <c r="D134" s="225"/>
      <c r="E134" s="230"/>
      <c r="F134" s="232"/>
      <c r="G134" s="232"/>
      <c r="H134" s="232"/>
      <c r="I134" s="232"/>
      <c r="J134" s="232"/>
      <c r="K134" s="232"/>
      <c r="L134" s="232"/>
      <c r="M134" s="232"/>
      <c r="N134" s="223"/>
      <c r="O134" s="223"/>
      <c r="P134" s="223"/>
      <c r="Q134" s="223"/>
      <c r="R134" s="223"/>
      <c r="S134" s="223"/>
      <c r="T134" s="224"/>
      <c r="U134" s="22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108</v>
      </c>
      <c r="AF134" s="213">
        <v>0</v>
      </c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14"/>
      <c r="B135" s="220"/>
      <c r="C135" s="266" t="s">
        <v>154</v>
      </c>
      <c r="D135" s="225"/>
      <c r="E135" s="230">
        <v>3</v>
      </c>
      <c r="F135" s="232"/>
      <c r="G135" s="232"/>
      <c r="H135" s="232"/>
      <c r="I135" s="232"/>
      <c r="J135" s="232"/>
      <c r="K135" s="232"/>
      <c r="L135" s="232"/>
      <c r="M135" s="232"/>
      <c r="N135" s="223"/>
      <c r="O135" s="223"/>
      <c r="P135" s="223"/>
      <c r="Q135" s="223"/>
      <c r="R135" s="223"/>
      <c r="S135" s="223"/>
      <c r="T135" s="224"/>
      <c r="U135" s="22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 t="s">
        <v>108</v>
      </c>
      <c r="AF135" s="213">
        <v>0</v>
      </c>
      <c r="AG135" s="213"/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14">
        <v>50</v>
      </c>
      <c r="B136" s="220" t="s">
        <v>238</v>
      </c>
      <c r="C136" s="265" t="s">
        <v>239</v>
      </c>
      <c r="D136" s="222" t="s">
        <v>169</v>
      </c>
      <c r="E136" s="229">
        <v>13</v>
      </c>
      <c r="F136" s="232">
        <f>H136+J136</f>
        <v>0</v>
      </c>
      <c r="G136" s="232">
        <f>ROUND(E136*F136,2)</f>
        <v>0</v>
      </c>
      <c r="H136" s="233"/>
      <c r="I136" s="232">
        <f>ROUND(E136*H136,2)</f>
        <v>0</v>
      </c>
      <c r="J136" s="233"/>
      <c r="K136" s="232">
        <f>ROUND(E136*J136,2)</f>
        <v>0</v>
      </c>
      <c r="L136" s="232">
        <v>12</v>
      </c>
      <c r="M136" s="232">
        <f>G136*(1+L136/100)</f>
        <v>0</v>
      </c>
      <c r="N136" s="223">
        <v>7.6000000000000004E-4</v>
      </c>
      <c r="O136" s="223">
        <f>ROUND(E136*N136,5)</f>
        <v>9.8799999999999999E-3</v>
      </c>
      <c r="P136" s="223">
        <v>0</v>
      </c>
      <c r="Q136" s="223">
        <f>ROUND(E136*P136,5)</f>
        <v>0</v>
      </c>
      <c r="R136" s="223"/>
      <c r="S136" s="223"/>
      <c r="T136" s="224">
        <v>0.3</v>
      </c>
      <c r="U136" s="223">
        <f>ROUND(E136*T136,2)</f>
        <v>3.9</v>
      </c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 t="s">
        <v>113</v>
      </c>
      <c r="AF136" s="213"/>
      <c r="AG136" s="213"/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14"/>
      <c r="B137" s="220"/>
      <c r="C137" s="266" t="s">
        <v>220</v>
      </c>
      <c r="D137" s="225"/>
      <c r="E137" s="230"/>
      <c r="F137" s="232"/>
      <c r="G137" s="232"/>
      <c r="H137" s="232"/>
      <c r="I137" s="232"/>
      <c r="J137" s="232"/>
      <c r="K137" s="232"/>
      <c r="L137" s="232"/>
      <c r="M137" s="232"/>
      <c r="N137" s="223"/>
      <c r="O137" s="223"/>
      <c r="P137" s="223"/>
      <c r="Q137" s="223"/>
      <c r="R137" s="223"/>
      <c r="S137" s="223"/>
      <c r="T137" s="224"/>
      <c r="U137" s="223"/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108</v>
      </c>
      <c r="AF137" s="213">
        <v>0</v>
      </c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14"/>
      <c r="B138" s="220"/>
      <c r="C138" s="266" t="s">
        <v>240</v>
      </c>
      <c r="D138" s="225"/>
      <c r="E138" s="230">
        <v>7</v>
      </c>
      <c r="F138" s="232"/>
      <c r="G138" s="232"/>
      <c r="H138" s="232"/>
      <c r="I138" s="232"/>
      <c r="J138" s="232"/>
      <c r="K138" s="232"/>
      <c r="L138" s="232"/>
      <c r="M138" s="232"/>
      <c r="N138" s="223"/>
      <c r="O138" s="223"/>
      <c r="P138" s="223"/>
      <c r="Q138" s="223"/>
      <c r="R138" s="223"/>
      <c r="S138" s="223"/>
      <c r="T138" s="224"/>
      <c r="U138" s="223"/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 t="s">
        <v>108</v>
      </c>
      <c r="AF138" s="213">
        <v>0</v>
      </c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14"/>
      <c r="B139" s="220"/>
      <c r="C139" s="266" t="s">
        <v>222</v>
      </c>
      <c r="D139" s="225"/>
      <c r="E139" s="230"/>
      <c r="F139" s="232"/>
      <c r="G139" s="232"/>
      <c r="H139" s="232"/>
      <c r="I139" s="232"/>
      <c r="J139" s="232"/>
      <c r="K139" s="232"/>
      <c r="L139" s="232"/>
      <c r="M139" s="232"/>
      <c r="N139" s="223"/>
      <c r="O139" s="223"/>
      <c r="P139" s="223"/>
      <c r="Q139" s="223"/>
      <c r="R139" s="223"/>
      <c r="S139" s="223"/>
      <c r="T139" s="224"/>
      <c r="U139" s="223"/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 t="s">
        <v>108</v>
      </c>
      <c r="AF139" s="213">
        <v>0</v>
      </c>
      <c r="AG139" s="213"/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14"/>
      <c r="B140" s="220"/>
      <c r="C140" s="266" t="s">
        <v>241</v>
      </c>
      <c r="D140" s="225"/>
      <c r="E140" s="230">
        <v>6</v>
      </c>
      <c r="F140" s="232"/>
      <c r="G140" s="232"/>
      <c r="H140" s="232"/>
      <c r="I140" s="232"/>
      <c r="J140" s="232"/>
      <c r="K140" s="232"/>
      <c r="L140" s="232"/>
      <c r="M140" s="232"/>
      <c r="N140" s="223"/>
      <c r="O140" s="223"/>
      <c r="P140" s="223"/>
      <c r="Q140" s="223"/>
      <c r="R140" s="223"/>
      <c r="S140" s="223"/>
      <c r="T140" s="224"/>
      <c r="U140" s="223"/>
      <c r="V140" s="213"/>
      <c r="W140" s="213"/>
      <c r="X140" s="213"/>
      <c r="Y140" s="213"/>
      <c r="Z140" s="213"/>
      <c r="AA140" s="213"/>
      <c r="AB140" s="213"/>
      <c r="AC140" s="213"/>
      <c r="AD140" s="213"/>
      <c r="AE140" s="213" t="s">
        <v>108</v>
      </c>
      <c r="AF140" s="213">
        <v>0</v>
      </c>
      <c r="AG140" s="213"/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14">
        <v>51</v>
      </c>
      <c r="B141" s="220" t="s">
        <v>242</v>
      </c>
      <c r="C141" s="265" t="s">
        <v>243</v>
      </c>
      <c r="D141" s="222" t="s">
        <v>169</v>
      </c>
      <c r="E141" s="229">
        <v>42</v>
      </c>
      <c r="F141" s="232">
        <f>H141+J141</f>
        <v>0</v>
      </c>
      <c r="G141" s="232">
        <f>ROUND(E141*F141,2)</f>
        <v>0</v>
      </c>
      <c r="H141" s="233"/>
      <c r="I141" s="232">
        <f>ROUND(E141*H141,2)</f>
        <v>0</v>
      </c>
      <c r="J141" s="233"/>
      <c r="K141" s="232">
        <f>ROUND(E141*J141,2)</f>
        <v>0</v>
      </c>
      <c r="L141" s="232">
        <v>12</v>
      </c>
      <c r="M141" s="232">
        <f>G141*(1+L141/100)</f>
        <v>0</v>
      </c>
      <c r="N141" s="223">
        <v>2.0000000000000002E-5</v>
      </c>
      <c r="O141" s="223">
        <f>ROUND(E141*N141,5)</f>
        <v>8.4000000000000003E-4</v>
      </c>
      <c r="P141" s="223">
        <v>0</v>
      </c>
      <c r="Q141" s="223">
        <f>ROUND(E141*P141,5)</f>
        <v>0</v>
      </c>
      <c r="R141" s="223"/>
      <c r="S141" s="223"/>
      <c r="T141" s="224">
        <v>0.17</v>
      </c>
      <c r="U141" s="223">
        <f>ROUND(E141*T141,2)</f>
        <v>7.14</v>
      </c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 t="s">
        <v>113</v>
      </c>
      <c r="AF141" s="213"/>
      <c r="AG141" s="213"/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14">
        <v>52</v>
      </c>
      <c r="B142" s="220" t="s">
        <v>244</v>
      </c>
      <c r="C142" s="265" t="s">
        <v>245</v>
      </c>
      <c r="D142" s="222" t="s">
        <v>169</v>
      </c>
      <c r="E142" s="229">
        <v>13</v>
      </c>
      <c r="F142" s="232">
        <f>H142+J142</f>
        <v>0</v>
      </c>
      <c r="G142" s="232">
        <f>ROUND(E142*F142,2)</f>
        <v>0</v>
      </c>
      <c r="H142" s="233"/>
      <c r="I142" s="232">
        <f>ROUND(E142*H142,2)</f>
        <v>0</v>
      </c>
      <c r="J142" s="233"/>
      <c r="K142" s="232">
        <f>ROUND(E142*J142,2)</f>
        <v>0</v>
      </c>
      <c r="L142" s="232">
        <v>12</v>
      </c>
      <c r="M142" s="232">
        <f>G142*(1+L142/100)</f>
        <v>0</v>
      </c>
      <c r="N142" s="223">
        <v>2.0000000000000002E-5</v>
      </c>
      <c r="O142" s="223">
        <f>ROUND(E142*N142,5)</f>
        <v>2.5999999999999998E-4</v>
      </c>
      <c r="P142" s="223">
        <v>0</v>
      </c>
      <c r="Q142" s="223">
        <f>ROUND(E142*P142,5)</f>
        <v>0</v>
      </c>
      <c r="R142" s="223"/>
      <c r="S142" s="223"/>
      <c r="T142" s="224">
        <v>0.21</v>
      </c>
      <c r="U142" s="223">
        <f>ROUND(E142*T142,2)</f>
        <v>2.73</v>
      </c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113</v>
      </c>
      <c r="AF142" s="213"/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14">
        <v>53</v>
      </c>
      <c r="B143" s="220" t="s">
        <v>246</v>
      </c>
      <c r="C143" s="265" t="s">
        <v>247</v>
      </c>
      <c r="D143" s="222" t="s">
        <v>169</v>
      </c>
      <c r="E143" s="229">
        <v>13</v>
      </c>
      <c r="F143" s="232">
        <f>H143+J143</f>
        <v>0</v>
      </c>
      <c r="G143" s="232">
        <f>ROUND(E143*F143,2)</f>
        <v>0</v>
      </c>
      <c r="H143" s="233"/>
      <c r="I143" s="232">
        <f>ROUND(E143*H143,2)</f>
        <v>0</v>
      </c>
      <c r="J143" s="233"/>
      <c r="K143" s="232">
        <f>ROUND(E143*J143,2)</f>
        <v>0</v>
      </c>
      <c r="L143" s="232">
        <v>12</v>
      </c>
      <c r="M143" s="232">
        <f>G143*(1+L143/100)</f>
        <v>0</v>
      </c>
      <c r="N143" s="223">
        <v>0</v>
      </c>
      <c r="O143" s="223">
        <f>ROUND(E143*N143,5)</f>
        <v>0</v>
      </c>
      <c r="P143" s="223">
        <v>0</v>
      </c>
      <c r="Q143" s="223">
        <f>ROUND(E143*P143,5)</f>
        <v>0</v>
      </c>
      <c r="R143" s="223"/>
      <c r="S143" s="223"/>
      <c r="T143" s="224">
        <v>0</v>
      </c>
      <c r="U143" s="223">
        <f>ROUND(E143*T143,2)</f>
        <v>0</v>
      </c>
      <c r="V143" s="213"/>
      <c r="W143" s="213"/>
      <c r="X143" s="213"/>
      <c r="Y143" s="213"/>
      <c r="Z143" s="213"/>
      <c r="AA143" s="213"/>
      <c r="AB143" s="213"/>
      <c r="AC143" s="213"/>
      <c r="AD143" s="213"/>
      <c r="AE143" s="213" t="s">
        <v>187</v>
      </c>
      <c r="AF143" s="213"/>
      <c r="AG143" s="213"/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14">
        <v>54</v>
      </c>
      <c r="B144" s="220" t="s">
        <v>248</v>
      </c>
      <c r="C144" s="265" t="s">
        <v>249</v>
      </c>
      <c r="D144" s="222" t="s">
        <v>123</v>
      </c>
      <c r="E144" s="229">
        <v>244.5</v>
      </c>
      <c r="F144" s="232">
        <f>H144+J144</f>
        <v>0</v>
      </c>
      <c r="G144" s="232">
        <f>ROUND(E144*F144,2)</f>
        <v>0</v>
      </c>
      <c r="H144" s="233"/>
      <c r="I144" s="232">
        <f>ROUND(E144*H144,2)</f>
        <v>0</v>
      </c>
      <c r="J144" s="233"/>
      <c r="K144" s="232">
        <f>ROUND(E144*J144,2)</f>
        <v>0</v>
      </c>
      <c r="L144" s="232">
        <v>12</v>
      </c>
      <c r="M144" s="232">
        <f>G144*(1+L144/100)</f>
        <v>0</v>
      </c>
      <c r="N144" s="223">
        <v>1.8000000000000001E-4</v>
      </c>
      <c r="O144" s="223">
        <f>ROUND(E144*N144,5)</f>
        <v>4.4010000000000001E-2</v>
      </c>
      <c r="P144" s="223">
        <v>0</v>
      </c>
      <c r="Q144" s="223">
        <f>ROUND(E144*P144,5)</f>
        <v>0</v>
      </c>
      <c r="R144" s="223"/>
      <c r="S144" s="223"/>
      <c r="T144" s="224">
        <v>7.0000000000000007E-2</v>
      </c>
      <c r="U144" s="223">
        <f>ROUND(E144*T144,2)</f>
        <v>17.12</v>
      </c>
      <c r="V144" s="213"/>
      <c r="W144" s="213"/>
      <c r="X144" s="213"/>
      <c r="Y144" s="213"/>
      <c r="Z144" s="213"/>
      <c r="AA144" s="213"/>
      <c r="AB144" s="213"/>
      <c r="AC144" s="213"/>
      <c r="AD144" s="213"/>
      <c r="AE144" s="213" t="s">
        <v>113</v>
      </c>
      <c r="AF144" s="213"/>
      <c r="AG144" s="213"/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14">
        <v>55</v>
      </c>
      <c r="B145" s="220" t="s">
        <v>250</v>
      </c>
      <c r="C145" s="265" t="s">
        <v>251</v>
      </c>
      <c r="D145" s="222" t="s">
        <v>123</v>
      </c>
      <c r="E145" s="229">
        <v>244.5</v>
      </c>
      <c r="F145" s="232">
        <f>H145+J145</f>
        <v>0</v>
      </c>
      <c r="G145" s="232">
        <f>ROUND(E145*F145,2)</f>
        <v>0</v>
      </c>
      <c r="H145" s="233"/>
      <c r="I145" s="232">
        <f>ROUND(E145*H145,2)</f>
        <v>0</v>
      </c>
      <c r="J145" s="233"/>
      <c r="K145" s="232">
        <f>ROUND(E145*J145,2)</f>
        <v>0</v>
      </c>
      <c r="L145" s="232">
        <v>12</v>
      </c>
      <c r="M145" s="232">
        <f>G145*(1+L145/100)</f>
        <v>0</v>
      </c>
      <c r="N145" s="223">
        <v>1.0000000000000001E-5</v>
      </c>
      <c r="O145" s="223">
        <f>ROUND(E145*N145,5)</f>
        <v>2.4499999999999999E-3</v>
      </c>
      <c r="P145" s="223">
        <v>0</v>
      </c>
      <c r="Q145" s="223">
        <f>ROUND(E145*P145,5)</f>
        <v>0</v>
      </c>
      <c r="R145" s="223"/>
      <c r="S145" s="223"/>
      <c r="T145" s="224">
        <v>0.06</v>
      </c>
      <c r="U145" s="223">
        <f>ROUND(E145*T145,2)</f>
        <v>14.67</v>
      </c>
      <c r="V145" s="213"/>
      <c r="W145" s="213"/>
      <c r="X145" s="213"/>
      <c r="Y145" s="213"/>
      <c r="Z145" s="213"/>
      <c r="AA145" s="213"/>
      <c r="AB145" s="213"/>
      <c r="AC145" s="213"/>
      <c r="AD145" s="213"/>
      <c r="AE145" s="213" t="s">
        <v>113</v>
      </c>
      <c r="AF145" s="213"/>
      <c r="AG145" s="213"/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ht="22.5" outlineLevel="1" x14ac:dyDescent="0.2">
      <c r="A146" s="214">
        <v>56</v>
      </c>
      <c r="B146" s="220" t="s">
        <v>252</v>
      </c>
      <c r="C146" s="265" t="s">
        <v>253</v>
      </c>
      <c r="D146" s="222" t="s">
        <v>169</v>
      </c>
      <c r="E146" s="229">
        <v>2</v>
      </c>
      <c r="F146" s="232">
        <f>H146+J146</f>
        <v>0</v>
      </c>
      <c r="G146" s="232">
        <f>ROUND(E146*F146,2)</f>
        <v>0</v>
      </c>
      <c r="H146" s="233"/>
      <c r="I146" s="232">
        <f>ROUND(E146*H146,2)</f>
        <v>0</v>
      </c>
      <c r="J146" s="233"/>
      <c r="K146" s="232">
        <f>ROUND(E146*J146,2)</f>
        <v>0</v>
      </c>
      <c r="L146" s="232">
        <v>12</v>
      </c>
      <c r="M146" s="232">
        <f>G146*(1+L146/100)</f>
        <v>0</v>
      </c>
      <c r="N146" s="223">
        <v>1.4999999999999999E-2</v>
      </c>
      <c r="O146" s="223">
        <f>ROUND(E146*N146,5)</f>
        <v>0.03</v>
      </c>
      <c r="P146" s="223">
        <v>0</v>
      </c>
      <c r="Q146" s="223">
        <f>ROUND(E146*P146,5)</f>
        <v>0</v>
      </c>
      <c r="R146" s="223"/>
      <c r="S146" s="223"/>
      <c r="T146" s="224">
        <v>1.64</v>
      </c>
      <c r="U146" s="223">
        <f>ROUND(E146*T146,2)</f>
        <v>3.28</v>
      </c>
      <c r="V146" s="213"/>
      <c r="W146" s="213"/>
      <c r="X146" s="213"/>
      <c r="Y146" s="213"/>
      <c r="Z146" s="213"/>
      <c r="AA146" s="213"/>
      <c r="AB146" s="213"/>
      <c r="AC146" s="213"/>
      <c r="AD146" s="213"/>
      <c r="AE146" s="213" t="s">
        <v>113</v>
      </c>
      <c r="AF146" s="213"/>
      <c r="AG146" s="213"/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14">
        <v>57</v>
      </c>
      <c r="B147" s="220" t="s">
        <v>176</v>
      </c>
      <c r="C147" s="265" t="s">
        <v>254</v>
      </c>
      <c r="D147" s="222" t="s">
        <v>169</v>
      </c>
      <c r="E147" s="229">
        <v>2</v>
      </c>
      <c r="F147" s="232">
        <f>H147+J147</f>
        <v>0</v>
      </c>
      <c r="G147" s="232">
        <f>ROUND(E147*F147,2)</f>
        <v>0</v>
      </c>
      <c r="H147" s="233"/>
      <c r="I147" s="232">
        <f>ROUND(E147*H147,2)</f>
        <v>0</v>
      </c>
      <c r="J147" s="233"/>
      <c r="K147" s="232">
        <f>ROUND(E147*J147,2)</f>
        <v>0</v>
      </c>
      <c r="L147" s="232">
        <v>12</v>
      </c>
      <c r="M147" s="232">
        <f>G147*(1+L147/100)</f>
        <v>0</v>
      </c>
      <c r="N147" s="223">
        <v>0</v>
      </c>
      <c r="O147" s="223">
        <f>ROUND(E147*N147,5)</f>
        <v>0</v>
      </c>
      <c r="P147" s="223">
        <v>0</v>
      </c>
      <c r="Q147" s="223">
        <f>ROUND(E147*P147,5)</f>
        <v>0</v>
      </c>
      <c r="R147" s="223"/>
      <c r="S147" s="223"/>
      <c r="T147" s="224">
        <v>0</v>
      </c>
      <c r="U147" s="223">
        <f>ROUND(E147*T147,2)</f>
        <v>0</v>
      </c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 t="s">
        <v>113</v>
      </c>
      <c r="AF147" s="213"/>
      <c r="AG147" s="213"/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ht="22.5" outlineLevel="1" x14ac:dyDescent="0.2">
      <c r="A148" s="214">
        <v>58</v>
      </c>
      <c r="B148" s="220" t="s">
        <v>255</v>
      </c>
      <c r="C148" s="265" t="s">
        <v>256</v>
      </c>
      <c r="D148" s="222" t="s">
        <v>123</v>
      </c>
      <c r="E148" s="229">
        <v>20</v>
      </c>
      <c r="F148" s="232">
        <f>H148+J148</f>
        <v>0</v>
      </c>
      <c r="G148" s="232">
        <f>ROUND(E148*F148,2)</f>
        <v>0</v>
      </c>
      <c r="H148" s="233"/>
      <c r="I148" s="232">
        <f>ROUND(E148*H148,2)</f>
        <v>0</v>
      </c>
      <c r="J148" s="233"/>
      <c r="K148" s="232">
        <f>ROUND(E148*J148,2)</f>
        <v>0</v>
      </c>
      <c r="L148" s="232">
        <v>12</v>
      </c>
      <c r="M148" s="232">
        <f>G148*(1+L148/100)</f>
        <v>0</v>
      </c>
      <c r="N148" s="223">
        <v>1E-3</v>
      </c>
      <c r="O148" s="223">
        <f>ROUND(E148*N148,5)</f>
        <v>0.02</v>
      </c>
      <c r="P148" s="223">
        <v>4.3339999999999997E-2</v>
      </c>
      <c r="Q148" s="223">
        <f>ROUND(E148*P148,5)</f>
        <v>0.86680000000000001</v>
      </c>
      <c r="R148" s="223"/>
      <c r="S148" s="223"/>
      <c r="T148" s="224">
        <v>0</v>
      </c>
      <c r="U148" s="223">
        <f>ROUND(E148*T148,2)</f>
        <v>0</v>
      </c>
      <c r="V148" s="213"/>
      <c r="W148" s="213"/>
      <c r="X148" s="213"/>
      <c r="Y148" s="213"/>
      <c r="Z148" s="213"/>
      <c r="AA148" s="213"/>
      <c r="AB148" s="213"/>
      <c r="AC148" s="213"/>
      <c r="AD148" s="213"/>
      <c r="AE148" s="213" t="s">
        <v>106</v>
      </c>
      <c r="AF148" s="213"/>
      <c r="AG148" s="213"/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14">
        <v>59</v>
      </c>
      <c r="B149" s="220" t="s">
        <v>257</v>
      </c>
      <c r="C149" s="265" t="s">
        <v>258</v>
      </c>
      <c r="D149" s="222" t="s">
        <v>0</v>
      </c>
      <c r="E149" s="229">
        <v>1.25</v>
      </c>
      <c r="F149" s="232">
        <f>H149+J149</f>
        <v>0</v>
      </c>
      <c r="G149" s="232">
        <f>ROUND(E149*F149,2)</f>
        <v>0</v>
      </c>
      <c r="H149" s="233"/>
      <c r="I149" s="232">
        <f>ROUND(E149*H149,2)</f>
        <v>0</v>
      </c>
      <c r="J149" s="233"/>
      <c r="K149" s="232">
        <f>ROUND(E149*J149,2)</f>
        <v>0</v>
      </c>
      <c r="L149" s="232">
        <v>12</v>
      </c>
      <c r="M149" s="232">
        <f>G149*(1+L149/100)</f>
        <v>0</v>
      </c>
      <c r="N149" s="223">
        <v>0</v>
      </c>
      <c r="O149" s="223">
        <f>ROUND(E149*N149,5)</f>
        <v>0</v>
      </c>
      <c r="P149" s="223">
        <v>0</v>
      </c>
      <c r="Q149" s="223">
        <f>ROUND(E149*P149,5)</f>
        <v>0</v>
      </c>
      <c r="R149" s="223"/>
      <c r="S149" s="223"/>
      <c r="T149" s="224">
        <v>0</v>
      </c>
      <c r="U149" s="223">
        <f>ROUND(E149*T149,2)</f>
        <v>0</v>
      </c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 t="s">
        <v>113</v>
      </c>
      <c r="AF149" s="213"/>
      <c r="AG149" s="213"/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x14ac:dyDescent="0.2">
      <c r="A150" s="215" t="s">
        <v>101</v>
      </c>
      <c r="B150" s="221" t="s">
        <v>72</v>
      </c>
      <c r="C150" s="267" t="s">
        <v>73</v>
      </c>
      <c r="D150" s="226"/>
      <c r="E150" s="231"/>
      <c r="F150" s="234"/>
      <c r="G150" s="234">
        <f>SUMIF(AE151:AE199,"&lt;&gt;NOR",G151:G199)</f>
        <v>0</v>
      </c>
      <c r="H150" s="234"/>
      <c r="I150" s="234">
        <f>SUM(I151:I199)</f>
        <v>0</v>
      </c>
      <c r="J150" s="234"/>
      <c r="K150" s="234">
        <f>SUM(K151:K199)</f>
        <v>0</v>
      </c>
      <c r="L150" s="234"/>
      <c r="M150" s="234">
        <f>SUM(M151:M199)</f>
        <v>0</v>
      </c>
      <c r="N150" s="227"/>
      <c r="O150" s="227">
        <f>SUM(O151:O199)</f>
        <v>0.90014000000000016</v>
      </c>
      <c r="P150" s="227"/>
      <c r="Q150" s="227">
        <f>SUM(Q151:Q199)</f>
        <v>0.19072</v>
      </c>
      <c r="R150" s="227"/>
      <c r="S150" s="227"/>
      <c r="T150" s="228"/>
      <c r="U150" s="227">
        <f>SUM(U151:U199)</f>
        <v>118.85000000000001</v>
      </c>
      <c r="AE150" t="s">
        <v>102</v>
      </c>
    </row>
    <row r="151" spans="1:60" outlineLevel="1" x14ac:dyDescent="0.2">
      <c r="A151" s="214">
        <v>60</v>
      </c>
      <c r="B151" s="220" t="s">
        <v>259</v>
      </c>
      <c r="C151" s="265" t="s">
        <v>260</v>
      </c>
      <c r="D151" s="222" t="s">
        <v>261</v>
      </c>
      <c r="E151" s="229">
        <v>6</v>
      </c>
      <c r="F151" s="232">
        <f>H151+J151</f>
        <v>0</v>
      </c>
      <c r="G151" s="232">
        <f>ROUND(E151*F151,2)</f>
        <v>0</v>
      </c>
      <c r="H151" s="233"/>
      <c r="I151" s="232">
        <f>ROUND(E151*H151,2)</f>
        <v>0</v>
      </c>
      <c r="J151" s="233"/>
      <c r="K151" s="232">
        <f>ROUND(E151*J151,2)</f>
        <v>0</v>
      </c>
      <c r="L151" s="232">
        <v>12</v>
      </c>
      <c r="M151" s="232">
        <f>G151*(1+L151/100)</f>
        <v>0</v>
      </c>
      <c r="N151" s="223">
        <v>1.6389999999999998E-2</v>
      </c>
      <c r="O151" s="223">
        <f>ROUND(E151*N151,5)</f>
        <v>9.8339999999999997E-2</v>
      </c>
      <c r="P151" s="223">
        <v>0</v>
      </c>
      <c r="Q151" s="223">
        <f>ROUND(E151*P151,5)</f>
        <v>0</v>
      </c>
      <c r="R151" s="223"/>
      <c r="S151" s="223"/>
      <c r="T151" s="224">
        <v>0.97</v>
      </c>
      <c r="U151" s="223">
        <f>ROUND(E151*T151,2)</f>
        <v>5.82</v>
      </c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 t="s">
        <v>113</v>
      </c>
      <c r="AF151" s="213"/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14"/>
      <c r="B152" s="220"/>
      <c r="C152" s="266" t="s">
        <v>148</v>
      </c>
      <c r="D152" s="225"/>
      <c r="E152" s="230"/>
      <c r="F152" s="232"/>
      <c r="G152" s="232"/>
      <c r="H152" s="232"/>
      <c r="I152" s="232"/>
      <c r="J152" s="232"/>
      <c r="K152" s="232"/>
      <c r="L152" s="232"/>
      <c r="M152" s="232"/>
      <c r="N152" s="223"/>
      <c r="O152" s="223"/>
      <c r="P152" s="223"/>
      <c r="Q152" s="223"/>
      <c r="R152" s="223"/>
      <c r="S152" s="223"/>
      <c r="T152" s="224"/>
      <c r="U152" s="223"/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 t="s">
        <v>108</v>
      </c>
      <c r="AF152" s="213">
        <v>0</v>
      </c>
      <c r="AG152" s="213"/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14"/>
      <c r="B153" s="220"/>
      <c r="C153" s="266" t="s">
        <v>154</v>
      </c>
      <c r="D153" s="225"/>
      <c r="E153" s="230">
        <v>3</v>
      </c>
      <c r="F153" s="232"/>
      <c r="G153" s="232"/>
      <c r="H153" s="232"/>
      <c r="I153" s="232"/>
      <c r="J153" s="232"/>
      <c r="K153" s="232"/>
      <c r="L153" s="232"/>
      <c r="M153" s="232"/>
      <c r="N153" s="223"/>
      <c r="O153" s="223"/>
      <c r="P153" s="223"/>
      <c r="Q153" s="223"/>
      <c r="R153" s="223"/>
      <c r="S153" s="223"/>
      <c r="T153" s="224"/>
      <c r="U153" s="223"/>
      <c r="V153" s="213"/>
      <c r="W153" s="213"/>
      <c r="X153" s="213"/>
      <c r="Y153" s="213"/>
      <c r="Z153" s="213"/>
      <c r="AA153" s="213"/>
      <c r="AB153" s="213"/>
      <c r="AC153" s="213"/>
      <c r="AD153" s="213"/>
      <c r="AE153" s="213" t="s">
        <v>108</v>
      </c>
      <c r="AF153" s="213">
        <v>0</v>
      </c>
      <c r="AG153" s="213"/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14"/>
      <c r="B154" s="220"/>
      <c r="C154" s="266" t="s">
        <v>150</v>
      </c>
      <c r="D154" s="225"/>
      <c r="E154" s="230"/>
      <c r="F154" s="232"/>
      <c r="G154" s="232"/>
      <c r="H154" s="232"/>
      <c r="I154" s="232"/>
      <c r="J154" s="232"/>
      <c r="K154" s="232"/>
      <c r="L154" s="232"/>
      <c r="M154" s="232"/>
      <c r="N154" s="223"/>
      <c r="O154" s="223"/>
      <c r="P154" s="223"/>
      <c r="Q154" s="223"/>
      <c r="R154" s="223"/>
      <c r="S154" s="223"/>
      <c r="T154" s="224"/>
      <c r="U154" s="223"/>
      <c r="V154" s="213"/>
      <c r="W154" s="213"/>
      <c r="X154" s="213"/>
      <c r="Y154" s="213"/>
      <c r="Z154" s="213"/>
      <c r="AA154" s="213"/>
      <c r="AB154" s="213"/>
      <c r="AC154" s="213"/>
      <c r="AD154" s="213"/>
      <c r="AE154" s="213" t="s">
        <v>108</v>
      </c>
      <c r="AF154" s="213">
        <v>0</v>
      </c>
      <c r="AG154" s="213"/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14"/>
      <c r="B155" s="220"/>
      <c r="C155" s="266" t="s">
        <v>154</v>
      </c>
      <c r="D155" s="225"/>
      <c r="E155" s="230">
        <v>3</v>
      </c>
      <c r="F155" s="232"/>
      <c r="G155" s="232"/>
      <c r="H155" s="232"/>
      <c r="I155" s="232"/>
      <c r="J155" s="232"/>
      <c r="K155" s="232"/>
      <c r="L155" s="232"/>
      <c r="M155" s="232"/>
      <c r="N155" s="223"/>
      <c r="O155" s="223"/>
      <c r="P155" s="223"/>
      <c r="Q155" s="223"/>
      <c r="R155" s="223"/>
      <c r="S155" s="223"/>
      <c r="T155" s="224"/>
      <c r="U155" s="22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 t="s">
        <v>108</v>
      </c>
      <c r="AF155" s="213">
        <v>0</v>
      </c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14">
        <v>61</v>
      </c>
      <c r="B156" s="220" t="s">
        <v>262</v>
      </c>
      <c r="C156" s="265" t="s">
        <v>263</v>
      </c>
      <c r="D156" s="222" t="s">
        <v>261</v>
      </c>
      <c r="E156" s="229">
        <v>6</v>
      </c>
      <c r="F156" s="232">
        <f>H156+J156</f>
        <v>0</v>
      </c>
      <c r="G156" s="232">
        <f>ROUND(E156*F156,2)</f>
        <v>0</v>
      </c>
      <c r="H156" s="233"/>
      <c r="I156" s="232">
        <f>ROUND(E156*H156,2)</f>
        <v>0</v>
      </c>
      <c r="J156" s="233"/>
      <c r="K156" s="232">
        <f>ROUND(E156*J156,2)</f>
        <v>0</v>
      </c>
      <c r="L156" s="232">
        <v>12</v>
      </c>
      <c r="M156" s="232">
        <f>G156*(1+L156/100)</f>
        <v>0</v>
      </c>
      <c r="N156" s="223">
        <v>8.8999999999999995E-4</v>
      </c>
      <c r="O156" s="223">
        <f>ROUND(E156*N156,5)</f>
        <v>5.3400000000000001E-3</v>
      </c>
      <c r="P156" s="223">
        <v>0</v>
      </c>
      <c r="Q156" s="223">
        <f>ROUND(E156*P156,5)</f>
        <v>0</v>
      </c>
      <c r="R156" s="223"/>
      <c r="S156" s="223"/>
      <c r="T156" s="224">
        <v>1.1200000000000001</v>
      </c>
      <c r="U156" s="223">
        <f>ROUND(E156*T156,2)</f>
        <v>6.72</v>
      </c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 t="s">
        <v>113</v>
      </c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14">
        <v>62</v>
      </c>
      <c r="B157" s="220" t="s">
        <v>264</v>
      </c>
      <c r="C157" s="265" t="s">
        <v>265</v>
      </c>
      <c r="D157" s="222" t="s">
        <v>169</v>
      </c>
      <c r="E157" s="229">
        <v>6</v>
      </c>
      <c r="F157" s="232">
        <f>H157+J157</f>
        <v>0</v>
      </c>
      <c r="G157" s="232">
        <f>ROUND(E157*F157,2)</f>
        <v>0</v>
      </c>
      <c r="H157" s="233"/>
      <c r="I157" s="232">
        <f>ROUND(E157*H157,2)</f>
        <v>0</v>
      </c>
      <c r="J157" s="233"/>
      <c r="K157" s="232">
        <f>ROUND(E157*J157,2)</f>
        <v>0</v>
      </c>
      <c r="L157" s="232">
        <v>12</v>
      </c>
      <c r="M157" s="232">
        <f>G157*(1+L157/100)</f>
        <v>0</v>
      </c>
      <c r="N157" s="223">
        <v>1.4E-3</v>
      </c>
      <c r="O157" s="223">
        <f>ROUND(E157*N157,5)</f>
        <v>8.3999999999999995E-3</v>
      </c>
      <c r="P157" s="223">
        <v>0</v>
      </c>
      <c r="Q157" s="223">
        <f>ROUND(E157*P157,5)</f>
        <v>0</v>
      </c>
      <c r="R157" s="223"/>
      <c r="S157" s="223"/>
      <c r="T157" s="224">
        <v>0</v>
      </c>
      <c r="U157" s="223">
        <f>ROUND(E157*T157,2)</f>
        <v>0</v>
      </c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 t="s">
        <v>187</v>
      </c>
      <c r="AF157" s="213"/>
      <c r="AG157" s="213"/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14">
        <v>63</v>
      </c>
      <c r="B158" s="220" t="s">
        <v>266</v>
      </c>
      <c r="C158" s="265" t="s">
        <v>267</v>
      </c>
      <c r="D158" s="222" t="s">
        <v>261</v>
      </c>
      <c r="E158" s="229">
        <v>6</v>
      </c>
      <c r="F158" s="232">
        <f>H158+J158</f>
        <v>0</v>
      </c>
      <c r="G158" s="232">
        <f>ROUND(E158*F158,2)</f>
        <v>0</v>
      </c>
      <c r="H158" s="233"/>
      <c r="I158" s="232">
        <f>ROUND(E158*H158,2)</f>
        <v>0</v>
      </c>
      <c r="J158" s="233"/>
      <c r="K158" s="232">
        <f>ROUND(E158*J158,2)</f>
        <v>0</v>
      </c>
      <c r="L158" s="232">
        <v>12</v>
      </c>
      <c r="M158" s="232">
        <f>G158*(1+L158/100)</f>
        <v>0</v>
      </c>
      <c r="N158" s="223">
        <v>0</v>
      </c>
      <c r="O158" s="223">
        <f>ROUND(E158*N158,5)</f>
        <v>0</v>
      </c>
      <c r="P158" s="223">
        <v>0</v>
      </c>
      <c r="Q158" s="223">
        <f>ROUND(E158*P158,5)</f>
        <v>0</v>
      </c>
      <c r="R158" s="223"/>
      <c r="S158" s="223"/>
      <c r="T158" s="224">
        <v>1.77</v>
      </c>
      <c r="U158" s="223">
        <f>ROUND(E158*T158,2)</f>
        <v>10.62</v>
      </c>
      <c r="V158" s="213"/>
      <c r="W158" s="213"/>
      <c r="X158" s="213"/>
      <c r="Y158" s="213"/>
      <c r="Z158" s="213"/>
      <c r="AA158" s="213"/>
      <c r="AB158" s="213"/>
      <c r="AC158" s="213"/>
      <c r="AD158" s="213"/>
      <c r="AE158" s="213" t="s">
        <v>113</v>
      </c>
      <c r="AF158" s="213"/>
      <c r="AG158" s="213"/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14">
        <v>64</v>
      </c>
      <c r="B159" s="220" t="s">
        <v>268</v>
      </c>
      <c r="C159" s="265" t="s">
        <v>269</v>
      </c>
      <c r="D159" s="222" t="s">
        <v>261</v>
      </c>
      <c r="E159" s="229">
        <v>6</v>
      </c>
      <c r="F159" s="232">
        <f>H159+J159</f>
        <v>0</v>
      </c>
      <c r="G159" s="232">
        <f>ROUND(E159*F159,2)</f>
        <v>0</v>
      </c>
      <c r="H159" s="233"/>
      <c r="I159" s="232">
        <f>ROUND(E159*H159,2)</f>
        <v>0</v>
      </c>
      <c r="J159" s="233"/>
      <c r="K159" s="232">
        <f>ROUND(E159*J159,2)</f>
        <v>0</v>
      </c>
      <c r="L159" s="232">
        <v>12</v>
      </c>
      <c r="M159" s="232">
        <f>G159*(1+L159/100)</f>
        <v>0</v>
      </c>
      <c r="N159" s="223">
        <v>1.651E-2</v>
      </c>
      <c r="O159" s="223">
        <f>ROUND(E159*N159,5)</f>
        <v>9.9059999999999995E-2</v>
      </c>
      <c r="P159" s="223">
        <v>0</v>
      </c>
      <c r="Q159" s="223">
        <f>ROUND(E159*P159,5)</f>
        <v>0</v>
      </c>
      <c r="R159" s="223"/>
      <c r="S159" s="223"/>
      <c r="T159" s="224">
        <v>1.19</v>
      </c>
      <c r="U159" s="223">
        <f>ROUND(E159*T159,2)</f>
        <v>7.14</v>
      </c>
      <c r="V159" s="213"/>
      <c r="W159" s="213"/>
      <c r="X159" s="213"/>
      <c r="Y159" s="213"/>
      <c r="Z159" s="213"/>
      <c r="AA159" s="213"/>
      <c r="AB159" s="213"/>
      <c r="AC159" s="213"/>
      <c r="AD159" s="213"/>
      <c r="AE159" s="213" t="s">
        <v>113</v>
      </c>
      <c r="AF159" s="213"/>
      <c r="AG159" s="213"/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14"/>
      <c r="B160" s="220"/>
      <c r="C160" s="266" t="s">
        <v>148</v>
      </c>
      <c r="D160" s="225"/>
      <c r="E160" s="230"/>
      <c r="F160" s="232"/>
      <c r="G160" s="232"/>
      <c r="H160" s="232"/>
      <c r="I160" s="232"/>
      <c r="J160" s="232"/>
      <c r="K160" s="232"/>
      <c r="L160" s="232"/>
      <c r="M160" s="232"/>
      <c r="N160" s="223"/>
      <c r="O160" s="223"/>
      <c r="P160" s="223"/>
      <c r="Q160" s="223"/>
      <c r="R160" s="223"/>
      <c r="S160" s="223"/>
      <c r="T160" s="224"/>
      <c r="U160" s="223"/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 t="s">
        <v>108</v>
      </c>
      <c r="AF160" s="213">
        <v>0</v>
      </c>
      <c r="AG160" s="213"/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14"/>
      <c r="B161" s="220"/>
      <c r="C161" s="266" t="s">
        <v>154</v>
      </c>
      <c r="D161" s="225"/>
      <c r="E161" s="230">
        <v>3</v>
      </c>
      <c r="F161" s="232"/>
      <c r="G161" s="232"/>
      <c r="H161" s="232"/>
      <c r="I161" s="232"/>
      <c r="J161" s="232"/>
      <c r="K161" s="232"/>
      <c r="L161" s="232"/>
      <c r="M161" s="232"/>
      <c r="N161" s="223"/>
      <c r="O161" s="223"/>
      <c r="P161" s="223"/>
      <c r="Q161" s="223"/>
      <c r="R161" s="223"/>
      <c r="S161" s="223"/>
      <c r="T161" s="224"/>
      <c r="U161" s="223"/>
      <c r="V161" s="213"/>
      <c r="W161" s="213"/>
      <c r="X161" s="213"/>
      <c r="Y161" s="213"/>
      <c r="Z161" s="213"/>
      <c r="AA161" s="213"/>
      <c r="AB161" s="213"/>
      <c r="AC161" s="213"/>
      <c r="AD161" s="213"/>
      <c r="AE161" s="213" t="s">
        <v>108</v>
      </c>
      <c r="AF161" s="213">
        <v>0</v>
      </c>
      <c r="AG161" s="213"/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14"/>
      <c r="B162" s="220"/>
      <c r="C162" s="266" t="s">
        <v>150</v>
      </c>
      <c r="D162" s="225"/>
      <c r="E162" s="230"/>
      <c r="F162" s="232"/>
      <c r="G162" s="232"/>
      <c r="H162" s="232"/>
      <c r="I162" s="232"/>
      <c r="J162" s="232"/>
      <c r="K162" s="232"/>
      <c r="L162" s="232"/>
      <c r="M162" s="232"/>
      <c r="N162" s="223"/>
      <c r="O162" s="223"/>
      <c r="P162" s="223"/>
      <c r="Q162" s="223"/>
      <c r="R162" s="223"/>
      <c r="S162" s="223"/>
      <c r="T162" s="224"/>
      <c r="U162" s="223"/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 t="s">
        <v>108</v>
      </c>
      <c r="AF162" s="213">
        <v>0</v>
      </c>
      <c r="AG162" s="213"/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14"/>
      <c r="B163" s="220"/>
      <c r="C163" s="266" t="s">
        <v>154</v>
      </c>
      <c r="D163" s="225"/>
      <c r="E163" s="230">
        <v>3</v>
      </c>
      <c r="F163" s="232"/>
      <c r="G163" s="232"/>
      <c r="H163" s="232"/>
      <c r="I163" s="232"/>
      <c r="J163" s="232"/>
      <c r="K163" s="232"/>
      <c r="L163" s="232"/>
      <c r="M163" s="232"/>
      <c r="N163" s="223"/>
      <c r="O163" s="223"/>
      <c r="P163" s="223"/>
      <c r="Q163" s="223"/>
      <c r="R163" s="223"/>
      <c r="S163" s="223"/>
      <c r="T163" s="224"/>
      <c r="U163" s="223"/>
      <c r="V163" s="213"/>
      <c r="W163" s="213"/>
      <c r="X163" s="213"/>
      <c r="Y163" s="213"/>
      <c r="Z163" s="213"/>
      <c r="AA163" s="213"/>
      <c r="AB163" s="213"/>
      <c r="AC163" s="213"/>
      <c r="AD163" s="213"/>
      <c r="AE163" s="213" t="s">
        <v>108</v>
      </c>
      <c r="AF163" s="213">
        <v>0</v>
      </c>
      <c r="AG163" s="213"/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14">
        <v>65</v>
      </c>
      <c r="B164" s="220" t="s">
        <v>270</v>
      </c>
      <c r="C164" s="265" t="s">
        <v>271</v>
      </c>
      <c r="D164" s="222" t="s">
        <v>261</v>
      </c>
      <c r="E164" s="229">
        <v>6</v>
      </c>
      <c r="F164" s="232">
        <f>H164+J164</f>
        <v>0</v>
      </c>
      <c r="G164" s="232">
        <f>ROUND(E164*F164,2)</f>
        <v>0</v>
      </c>
      <c r="H164" s="233"/>
      <c r="I164" s="232">
        <f>ROUND(E164*H164,2)</f>
        <v>0</v>
      </c>
      <c r="J164" s="233"/>
      <c r="K164" s="232">
        <f>ROUND(E164*J164,2)</f>
        <v>0</v>
      </c>
      <c r="L164" s="232">
        <v>12</v>
      </c>
      <c r="M164" s="232">
        <f>G164*(1+L164/100)</f>
        <v>0</v>
      </c>
      <c r="N164" s="223">
        <v>1.4E-3</v>
      </c>
      <c r="O164" s="223">
        <f>ROUND(E164*N164,5)</f>
        <v>8.3999999999999995E-3</v>
      </c>
      <c r="P164" s="223">
        <v>0</v>
      </c>
      <c r="Q164" s="223">
        <f>ROUND(E164*P164,5)</f>
        <v>0</v>
      </c>
      <c r="R164" s="223"/>
      <c r="S164" s="223"/>
      <c r="T164" s="224">
        <v>1.57</v>
      </c>
      <c r="U164" s="223">
        <f>ROUND(E164*T164,2)</f>
        <v>9.42</v>
      </c>
      <c r="V164" s="213"/>
      <c r="W164" s="213"/>
      <c r="X164" s="213"/>
      <c r="Y164" s="213"/>
      <c r="Z164" s="213"/>
      <c r="AA164" s="213"/>
      <c r="AB164" s="213"/>
      <c r="AC164" s="213"/>
      <c r="AD164" s="213"/>
      <c r="AE164" s="213" t="s">
        <v>113</v>
      </c>
      <c r="AF164" s="213"/>
      <c r="AG164" s="213"/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14">
        <v>66</v>
      </c>
      <c r="B165" s="220" t="s">
        <v>272</v>
      </c>
      <c r="C165" s="265" t="s">
        <v>273</v>
      </c>
      <c r="D165" s="222" t="s">
        <v>169</v>
      </c>
      <c r="E165" s="229">
        <v>6</v>
      </c>
      <c r="F165" s="232">
        <f>H165+J165</f>
        <v>0</v>
      </c>
      <c r="G165" s="232">
        <f>ROUND(E165*F165,2)</f>
        <v>0</v>
      </c>
      <c r="H165" s="233"/>
      <c r="I165" s="232">
        <f>ROUND(E165*H165,2)</f>
        <v>0</v>
      </c>
      <c r="J165" s="233"/>
      <c r="K165" s="232">
        <f>ROUND(E165*J165,2)</f>
        <v>0</v>
      </c>
      <c r="L165" s="232">
        <v>12</v>
      </c>
      <c r="M165" s="232">
        <f>G165*(1+L165/100)</f>
        <v>0</v>
      </c>
      <c r="N165" s="223">
        <v>1.1999999999999999E-3</v>
      </c>
      <c r="O165" s="223">
        <f>ROUND(E165*N165,5)</f>
        <v>7.1999999999999998E-3</v>
      </c>
      <c r="P165" s="223">
        <v>0</v>
      </c>
      <c r="Q165" s="223">
        <f>ROUND(E165*P165,5)</f>
        <v>0</v>
      </c>
      <c r="R165" s="223"/>
      <c r="S165" s="223"/>
      <c r="T165" s="224">
        <v>0</v>
      </c>
      <c r="U165" s="223">
        <f>ROUND(E165*T165,2)</f>
        <v>0</v>
      </c>
      <c r="V165" s="213"/>
      <c r="W165" s="213"/>
      <c r="X165" s="213"/>
      <c r="Y165" s="213"/>
      <c r="Z165" s="213"/>
      <c r="AA165" s="213"/>
      <c r="AB165" s="213"/>
      <c r="AC165" s="213"/>
      <c r="AD165" s="213"/>
      <c r="AE165" s="213" t="s">
        <v>187</v>
      </c>
      <c r="AF165" s="213"/>
      <c r="AG165" s="213"/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14">
        <v>67</v>
      </c>
      <c r="B166" s="220" t="s">
        <v>274</v>
      </c>
      <c r="C166" s="265" t="s">
        <v>275</v>
      </c>
      <c r="D166" s="222" t="s">
        <v>169</v>
      </c>
      <c r="E166" s="229">
        <v>6</v>
      </c>
      <c r="F166" s="232">
        <f>H166+J166</f>
        <v>0</v>
      </c>
      <c r="G166" s="232">
        <f>ROUND(E166*F166,2)</f>
        <v>0</v>
      </c>
      <c r="H166" s="233"/>
      <c r="I166" s="232">
        <f>ROUND(E166*H166,2)</f>
        <v>0</v>
      </c>
      <c r="J166" s="233"/>
      <c r="K166" s="232">
        <f>ROUND(E166*J166,2)</f>
        <v>0</v>
      </c>
      <c r="L166" s="232">
        <v>12</v>
      </c>
      <c r="M166" s="232">
        <f>G166*(1+L166/100)</f>
        <v>0</v>
      </c>
      <c r="N166" s="223">
        <v>4.0000000000000003E-5</v>
      </c>
      <c r="O166" s="223">
        <f>ROUND(E166*N166,5)</f>
        <v>2.4000000000000001E-4</v>
      </c>
      <c r="P166" s="223">
        <v>0</v>
      </c>
      <c r="Q166" s="223">
        <f>ROUND(E166*P166,5)</f>
        <v>0</v>
      </c>
      <c r="R166" s="223"/>
      <c r="S166" s="223"/>
      <c r="T166" s="224">
        <v>0.45</v>
      </c>
      <c r="U166" s="223">
        <f>ROUND(E166*T166,2)</f>
        <v>2.7</v>
      </c>
      <c r="V166" s="213"/>
      <c r="W166" s="213"/>
      <c r="X166" s="213"/>
      <c r="Y166" s="213"/>
      <c r="Z166" s="213"/>
      <c r="AA166" s="213"/>
      <c r="AB166" s="213"/>
      <c r="AC166" s="213"/>
      <c r="AD166" s="213"/>
      <c r="AE166" s="213" t="s">
        <v>113</v>
      </c>
      <c r="AF166" s="213"/>
      <c r="AG166" s="213"/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14">
        <v>68</v>
      </c>
      <c r="B167" s="220" t="s">
        <v>276</v>
      </c>
      <c r="C167" s="265" t="s">
        <v>277</v>
      </c>
      <c r="D167" s="222" t="s">
        <v>169</v>
      </c>
      <c r="E167" s="229">
        <v>6</v>
      </c>
      <c r="F167" s="232">
        <f>H167+J167</f>
        <v>0</v>
      </c>
      <c r="G167" s="232">
        <f>ROUND(E167*F167,2)</f>
        <v>0</v>
      </c>
      <c r="H167" s="233"/>
      <c r="I167" s="232">
        <f>ROUND(E167*H167,2)</f>
        <v>0</v>
      </c>
      <c r="J167" s="233"/>
      <c r="K167" s="232">
        <f>ROUND(E167*J167,2)</f>
        <v>0</v>
      </c>
      <c r="L167" s="232">
        <v>12</v>
      </c>
      <c r="M167" s="232">
        <f>G167*(1+L167/100)</f>
        <v>0</v>
      </c>
      <c r="N167" s="223">
        <v>4.2000000000000002E-4</v>
      </c>
      <c r="O167" s="223">
        <f>ROUND(E167*N167,5)</f>
        <v>2.5200000000000001E-3</v>
      </c>
      <c r="P167" s="223">
        <v>0</v>
      </c>
      <c r="Q167" s="223">
        <f>ROUND(E167*P167,5)</f>
        <v>0</v>
      </c>
      <c r="R167" s="223"/>
      <c r="S167" s="223"/>
      <c r="T167" s="224">
        <v>0.25</v>
      </c>
      <c r="U167" s="223">
        <f>ROUND(E167*T167,2)</f>
        <v>1.5</v>
      </c>
      <c r="V167" s="213"/>
      <c r="W167" s="213"/>
      <c r="X167" s="213"/>
      <c r="Y167" s="213"/>
      <c r="Z167" s="213"/>
      <c r="AA167" s="213"/>
      <c r="AB167" s="213"/>
      <c r="AC167" s="213"/>
      <c r="AD167" s="213"/>
      <c r="AE167" s="213" t="s">
        <v>113</v>
      </c>
      <c r="AF167" s="213"/>
      <c r="AG167" s="213"/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14">
        <v>69</v>
      </c>
      <c r="B168" s="220" t="s">
        <v>278</v>
      </c>
      <c r="C168" s="265" t="s">
        <v>279</v>
      </c>
      <c r="D168" s="222" t="s">
        <v>169</v>
      </c>
      <c r="E168" s="229">
        <v>6</v>
      </c>
      <c r="F168" s="232">
        <f>H168+J168</f>
        <v>0</v>
      </c>
      <c r="G168" s="232">
        <f>ROUND(E168*F168,2)</f>
        <v>0</v>
      </c>
      <c r="H168" s="233"/>
      <c r="I168" s="232">
        <f>ROUND(E168*H168,2)</f>
        <v>0</v>
      </c>
      <c r="J168" s="233"/>
      <c r="K168" s="232">
        <f>ROUND(E168*J168,2)</f>
        <v>0</v>
      </c>
      <c r="L168" s="232">
        <v>12</v>
      </c>
      <c r="M168" s="232">
        <f>G168*(1+L168/100)</f>
        <v>0</v>
      </c>
      <c r="N168" s="223">
        <v>1E-4</v>
      </c>
      <c r="O168" s="223">
        <f>ROUND(E168*N168,5)</f>
        <v>5.9999999999999995E-4</v>
      </c>
      <c r="P168" s="223">
        <v>0</v>
      </c>
      <c r="Q168" s="223">
        <f>ROUND(E168*P168,5)</f>
        <v>0</v>
      </c>
      <c r="R168" s="223"/>
      <c r="S168" s="223"/>
      <c r="T168" s="224">
        <v>0.25</v>
      </c>
      <c r="U168" s="223">
        <f>ROUND(E168*T168,2)</f>
        <v>1.5</v>
      </c>
      <c r="V168" s="213"/>
      <c r="W168" s="213"/>
      <c r="X168" s="213"/>
      <c r="Y168" s="213"/>
      <c r="Z168" s="213"/>
      <c r="AA168" s="213"/>
      <c r="AB168" s="213"/>
      <c r="AC168" s="213"/>
      <c r="AD168" s="213"/>
      <c r="AE168" s="213" t="s">
        <v>113</v>
      </c>
      <c r="AF168" s="213"/>
      <c r="AG168" s="213"/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14">
        <v>70</v>
      </c>
      <c r="B169" s="220" t="s">
        <v>280</v>
      </c>
      <c r="C169" s="265" t="s">
        <v>281</v>
      </c>
      <c r="D169" s="222" t="s">
        <v>169</v>
      </c>
      <c r="E169" s="229">
        <v>6</v>
      </c>
      <c r="F169" s="232">
        <f>H169+J169</f>
        <v>0</v>
      </c>
      <c r="G169" s="232">
        <f>ROUND(E169*F169,2)</f>
        <v>0</v>
      </c>
      <c r="H169" s="233"/>
      <c r="I169" s="232">
        <f>ROUND(E169*H169,2)</f>
        <v>0</v>
      </c>
      <c r="J169" s="233"/>
      <c r="K169" s="232">
        <f>ROUND(E169*J169,2)</f>
        <v>0</v>
      </c>
      <c r="L169" s="232">
        <v>12</v>
      </c>
      <c r="M169" s="232">
        <f>G169*(1+L169/100)</f>
        <v>0</v>
      </c>
      <c r="N169" s="223">
        <v>6.4999999999999997E-3</v>
      </c>
      <c r="O169" s="223">
        <f>ROUND(E169*N169,5)</f>
        <v>3.9E-2</v>
      </c>
      <c r="P169" s="223">
        <v>0</v>
      </c>
      <c r="Q169" s="223">
        <f>ROUND(E169*P169,5)</f>
        <v>0</v>
      </c>
      <c r="R169" s="223"/>
      <c r="S169" s="223"/>
      <c r="T169" s="224">
        <v>0</v>
      </c>
      <c r="U169" s="223">
        <f>ROUND(E169*T169,2)</f>
        <v>0</v>
      </c>
      <c r="V169" s="213"/>
      <c r="W169" s="213"/>
      <c r="X169" s="213"/>
      <c r="Y169" s="213"/>
      <c r="Z169" s="213"/>
      <c r="AA169" s="213"/>
      <c r="AB169" s="213"/>
      <c r="AC169" s="213"/>
      <c r="AD169" s="213"/>
      <c r="AE169" s="213" t="s">
        <v>187</v>
      </c>
      <c r="AF169" s="213"/>
      <c r="AG169" s="213"/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14">
        <v>71</v>
      </c>
      <c r="B170" s="220" t="s">
        <v>282</v>
      </c>
      <c r="C170" s="265" t="s">
        <v>283</v>
      </c>
      <c r="D170" s="222" t="s">
        <v>261</v>
      </c>
      <c r="E170" s="229">
        <v>6</v>
      </c>
      <c r="F170" s="232">
        <f>H170+J170</f>
        <v>0</v>
      </c>
      <c r="G170" s="232">
        <f>ROUND(E170*F170,2)</f>
        <v>0</v>
      </c>
      <c r="H170" s="233"/>
      <c r="I170" s="232">
        <f>ROUND(E170*H170,2)</f>
        <v>0</v>
      </c>
      <c r="J170" s="233"/>
      <c r="K170" s="232">
        <f>ROUND(E170*J170,2)</f>
        <v>0</v>
      </c>
      <c r="L170" s="232">
        <v>12</v>
      </c>
      <c r="M170" s="232">
        <f>G170*(1+L170/100)</f>
        <v>0</v>
      </c>
      <c r="N170" s="223">
        <v>4.0000000000000002E-4</v>
      </c>
      <c r="O170" s="223">
        <f>ROUND(E170*N170,5)</f>
        <v>2.3999999999999998E-3</v>
      </c>
      <c r="P170" s="223">
        <v>0</v>
      </c>
      <c r="Q170" s="223">
        <f>ROUND(E170*P170,5)</f>
        <v>0</v>
      </c>
      <c r="R170" s="223"/>
      <c r="S170" s="223"/>
      <c r="T170" s="224">
        <v>0.99</v>
      </c>
      <c r="U170" s="223">
        <f>ROUND(E170*T170,2)</f>
        <v>5.94</v>
      </c>
      <c r="V170" s="213"/>
      <c r="W170" s="213"/>
      <c r="X170" s="213"/>
      <c r="Y170" s="213"/>
      <c r="Z170" s="213"/>
      <c r="AA170" s="213"/>
      <c r="AB170" s="213"/>
      <c r="AC170" s="213"/>
      <c r="AD170" s="213"/>
      <c r="AE170" s="213" t="s">
        <v>113</v>
      </c>
      <c r="AF170" s="213"/>
      <c r="AG170" s="213"/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14">
        <v>72</v>
      </c>
      <c r="B171" s="220" t="s">
        <v>284</v>
      </c>
      <c r="C171" s="265" t="s">
        <v>285</v>
      </c>
      <c r="D171" s="222" t="s">
        <v>169</v>
      </c>
      <c r="E171" s="229">
        <v>6</v>
      </c>
      <c r="F171" s="232">
        <f>H171+J171</f>
        <v>0</v>
      </c>
      <c r="G171" s="232">
        <f>ROUND(E171*F171,2)</f>
        <v>0</v>
      </c>
      <c r="H171" s="233"/>
      <c r="I171" s="232">
        <f>ROUND(E171*H171,2)</f>
        <v>0</v>
      </c>
      <c r="J171" s="233"/>
      <c r="K171" s="232">
        <f>ROUND(E171*J171,2)</f>
        <v>0</v>
      </c>
      <c r="L171" s="232">
        <v>12</v>
      </c>
      <c r="M171" s="232">
        <f>G171*(1+L171/100)</f>
        <v>0</v>
      </c>
      <c r="N171" s="223">
        <v>8.9999999999999998E-4</v>
      </c>
      <c r="O171" s="223">
        <f>ROUND(E171*N171,5)</f>
        <v>5.4000000000000003E-3</v>
      </c>
      <c r="P171" s="223">
        <v>0</v>
      </c>
      <c r="Q171" s="223">
        <f>ROUND(E171*P171,5)</f>
        <v>0</v>
      </c>
      <c r="R171" s="223"/>
      <c r="S171" s="223"/>
      <c r="T171" s="224">
        <v>0</v>
      </c>
      <c r="U171" s="223">
        <f>ROUND(E171*T171,2)</f>
        <v>0</v>
      </c>
      <c r="V171" s="213"/>
      <c r="W171" s="213"/>
      <c r="X171" s="213"/>
      <c r="Y171" s="213"/>
      <c r="Z171" s="213"/>
      <c r="AA171" s="213"/>
      <c r="AB171" s="213"/>
      <c r="AC171" s="213"/>
      <c r="AD171" s="213"/>
      <c r="AE171" s="213" t="s">
        <v>187</v>
      </c>
      <c r="AF171" s="213"/>
      <c r="AG171" s="213"/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14">
        <v>73</v>
      </c>
      <c r="B172" s="220" t="s">
        <v>274</v>
      </c>
      <c r="C172" s="265" t="s">
        <v>286</v>
      </c>
      <c r="D172" s="222" t="s">
        <v>169</v>
      </c>
      <c r="E172" s="229">
        <v>6</v>
      </c>
      <c r="F172" s="232">
        <f>H172+J172</f>
        <v>0</v>
      </c>
      <c r="G172" s="232">
        <f>ROUND(E172*F172,2)</f>
        <v>0</v>
      </c>
      <c r="H172" s="233"/>
      <c r="I172" s="232">
        <f>ROUND(E172*H172,2)</f>
        <v>0</v>
      </c>
      <c r="J172" s="233"/>
      <c r="K172" s="232">
        <f>ROUND(E172*J172,2)</f>
        <v>0</v>
      </c>
      <c r="L172" s="232">
        <v>12</v>
      </c>
      <c r="M172" s="232">
        <f>G172*(1+L172/100)</f>
        <v>0</v>
      </c>
      <c r="N172" s="223">
        <v>4.0000000000000003E-5</v>
      </c>
      <c r="O172" s="223">
        <f>ROUND(E172*N172,5)</f>
        <v>2.4000000000000001E-4</v>
      </c>
      <c r="P172" s="223">
        <v>0</v>
      </c>
      <c r="Q172" s="223">
        <f>ROUND(E172*P172,5)</f>
        <v>0</v>
      </c>
      <c r="R172" s="223"/>
      <c r="S172" s="223"/>
      <c r="T172" s="224">
        <v>0.45</v>
      </c>
      <c r="U172" s="223">
        <f>ROUND(E172*T172,2)</f>
        <v>2.7</v>
      </c>
      <c r="V172" s="213"/>
      <c r="W172" s="213"/>
      <c r="X172" s="213"/>
      <c r="Y172" s="213"/>
      <c r="Z172" s="213"/>
      <c r="AA172" s="213"/>
      <c r="AB172" s="213"/>
      <c r="AC172" s="213"/>
      <c r="AD172" s="213"/>
      <c r="AE172" s="213" t="s">
        <v>113</v>
      </c>
      <c r="AF172" s="213"/>
      <c r="AG172" s="213"/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ht="22.5" outlineLevel="1" x14ac:dyDescent="0.2">
      <c r="A173" s="214">
        <v>74</v>
      </c>
      <c r="B173" s="220" t="s">
        <v>287</v>
      </c>
      <c r="C173" s="265" t="s">
        <v>288</v>
      </c>
      <c r="D173" s="222" t="s">
        <v>169</v>
      </c>
      <c r="E173" s="229">
        <v>6</v>
      </c>
      <c r="F173" s="232">
        <f>H173+J173</f>
        <v>0</v>
      </c>
      <c r="G173" s="232">
        <f>ROUND(E173*F173,2)</f>
        <v>0</v>
      </c>
      <c r="H173" s="233"/>
      <c r="I173" s="232">
        <f>ROUND(E173*H173,2)</f>
        <v>0</v>
      </c>
      <c r="J173" s="233"/>
      <c r="K173" s="232">
        <f>ROUND(E173*J173,2)</f>
        <v>0</v>
      </c>
      <c r="L173" s="232">
        <v>12</v>
      </c>
      <c r="M173" s="232">
        <f>G173*(1+L173/100)</f>
        <v>0</v>
      </c>
      <c r="N173" s="223">
        <v>2.5999999999999998E-4</v>
      </c>
      <c r="O173" s="223">
        <f>ROUND(E173*N173,5)</f>
        <v>1.56E-3</v>
      </c>
      <c r="P173" s="223">
        <v>0</v>
      </c>
      <c r="Q173" s="223">
        <f>ROUND(E173*P173,5)</f>
        <v>0</v>
      </c>
      <c r="R173" s="223"/>
      <c r="S173" s="223"/>
      <c r="T173" s="224">
        <v>0.25</v>
      </c>
      <c r="U173" s="223">
        <f>ROUND(E173*T173,2)</f>
        <v>1.5</v>
      </c>
      <c r="V173" s="213"/>
      <c r="W173" s="213"/>
      <c r="X173" s="213"/>
      <c r="Y173" s="213"/>
      <c r="Z173" s="213"/>
      <c r="AA173" s="213"/>
      <c r="AB173" s="213"/>
      <c r="AC173" s="213"/>
      <c r="AD173" s="213"/>
      <c r="AE173" s="213" t="s">
        <v>113</v>
      </c>
      <c r="AF173" s="213"/>
      <c r="AG173" s="213"/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14">
        <v>75</v>
      </c>
      <c r="B174" s="220" t="s">
        <v>289</v>
      </c>
      <c r="C174" s="265" t="s">
        <v>290</v>
      </c>
      <c r="D174" s="222" t="s">
        <v>169</v>
      </c>
      <c r="E174" s="229">
        <v>6</v>
      </c>
      <c r="F174" s="232">
        <f>H174+J174</f>
        <v>0</v>
      </c>
      <c r="G174" s="232">
        <f>ROUND(E174*F174,2)</f>
        <v>0</v>
      </c>
      <c r="H174" s="233"/>
      <c r="I174" s="232">
        <f>ROUND(E174*H174,2)</f>
        <v>0</v>
      </c>
      <c r="J174" s="233"/>
      <c r="K174" s="232">
        <f>ROUND(E174*J174,2)</f>
        <v>0</v>
      </c>
      <c r="L174" s="232">
        <v>12</v>
      </c>
      <c r="M174" s="232">
        <f>G174*(1+L174/100)</f>
        <v>0</v>
      </c>
      <c r="N174" s="223">
        <v>1.4999999999999999E-4</v>
      </c>
      <c r="O174" s="223">
        <f>ROUND(E174*N174,5)</f>
        <v>8.9999999999999998E-4</v>
      </c>
      <c r="P174" s="223">
        <v>0</v>
      </c>
      <c r="Q174" s="223">
        <f>ROUND(E174*P174,5)</f>
        <v>0</v>
      </c>
      <c r="R174" s="223"/>
      <c r="S174" s="223"/>
      <c r="T174" s="224">
        <v>0.25</v>
      </c>
      <c r="U174" s="223">
        <f>ROUND(E174*T174,2)</f>
        <v>1.5</v>
      </c>
      <c r="V174" s="213"/>
      <c r="W174" s="213"/>
      <c r="X174" s="213"/>
      <c r="Y174" s="213"/>
      <c r="Z174" s="213"/>
      <c r="AA174" s="213"/>
      <c r="AB174" s="213"/>
      <c r="AC174" s="213"/>
      <c r="AD174" s="213"/>
      <c r="AE174" s="213" t="s">
        <v>113</v>
      </c>
      <c r="AF174" s="213"/>
      <c r="AG174" s="213"/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14">
        <v>76</v>
      </c>
      <c r="B175" s="220" t="s">
        <v>291</v>
      </c>
      <c r="C175" s="265" t="s">
        <v>292</v>
      </c>
      <c r="D175" s="222" t="s">
        <v>169</v>
      </c>
      <c r="E175" s="229">
        <v>6</v>
      </c>
      <c r="F175" s="232">
        <f>H175+J175</f>
        <v>0</v>
      </c>
      <c r="G175" s="232">
        <f>ROUND(E175*F175,2)</f>
        <v>0</v>
      </c>
      <c r="H175" s="233"/>
      <c r="I175" s="232">
        <f>ROUND(E175*H175,2)</f>
        <v>0</v>
      </c>
      <c r="J175" s="233"/>
      <c r="K175" s="232">
        <f>ROUND(E175*J175,2)</f>
        <v>0</v>
      </c>
      <c r="L175" s="232">
        <v>12</v>
      </c>
      <c r="M175" s="232">
        <f>G175*(1+L175/100)</f>
        <v>0</v>
      </c>
      <c r="N175" s="223">
        <v>0.04</v>
      </c>
      <c r="O175" s="223">
        <f>ROUND(E175*N175,5)</f>
        <v>0.24</v>
      </c>
      <c r="P175" s="223">
        <v>0</v>
      </c>
      <c r="Q175" s="223">
        <f>ROUND(E175*P175,5)</f>
        <v>0</v>
      </c>
      <c r="R175" s="223"/>
      <c r="S175" s="223"/>
      <c r="T175" s="224">
        <v>0</v>
      </c>
      <c r="U175" s="223">
        <f>ROUND(E175*T175,2)</f>
        <v>0</v>
      </c>
      <c r="V175" s="213"/>
      <c r="W175" s="213"/>
      <c r="X175" s="213"/>
      <c r="Y175" s="213"/>
      <c r="Z175" s="213"/>
      <c r="AA175" s="213"/>
      <c r="AB175" s="213"/>
      <c r="AC175" s="213"/>
      <c r="AD175" s="213"/>
      <c r="AE175" s="213" t="s">
        <v>187</v>
      </c>
      <c r="AF175" s="213"/>
      <c r="AG175" s="213"/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14">
        <v>77</v>
      </c>
      <c r="B176" s="220" t="s">
        <v>293</v>
      </c>
      <c r="C176" s="265" t="s">
        <v>294</v>
      </c>
      <c r="D176" s="222" t="s">
        <v>261</v>
      </c>
      <c r="E176" s="229">
        <v>6</v>
      </c>
      <c r="F176" s="232">
        <f>H176+J176</f>
        <v>0</v>
      </c>
      <c r="G176" s="232">
        <f>ROUND(E176*F176,2)</f>
        <v>0</v>
      </c>
      <c r="H176" s="233"/>
      <c r="I176" s="232">
        <f>ROUND(E176*H176,2)</f>
        <v>0</v>
      </c>
      <c r="J176" s="233"/>
      <c r="K176" s="232">
        <f>ROUND(E176*J176,2)</f>
        <v>0</v>
      </c>
      <c r="L176" s="232">
        <v>12</v>
      </c>
      <c r="M176" s="232">
        <f>G176*(1+L176/100)</f>
        <v>0</v>
      </c>
      <c r="N176" s="223">
        <v>2.9010000000000001E-2</v>
      </c>
      <c r="O176" s="223">
        <f>ROUND(E176*N176,5)</f>
        <v>0.17405999999999999</v>
      </c>
      <c r="P176" s="223">
        <v>0</v>
      </c>
      <c r="Q176" s="223">
        <f>ROUND(E176*P176,5)</f>
        <v>0</v>
      </c>
      <c r="R176" s="223"/>
      <c r="S176" s="223"/>
      <c r="T176" s="224">
        <v>3.07</v>
      </c>
      <c r="U176" s="223">
        <f>ROUND(E176*T176,2)</f>
        <v>18.420000000000002</v>
      </c>
      <c r="V176" s="213"/>
      <c r="W176" s="213"/>
      <c r="X176" s="213"/>
      <c r="Y176" s="213"/>
      <c r="Z176" s="213"/>
      <c r="AA176" s="213"/>
      <c r="AB176" s="213"/>
      <c r="AC176" s="213"/>
      <c r="AD176" s="213"/>
      <c r="AE176" s="213" t="s">
        <v>113</v>
      </c>
      <c r="AF176" s="213"/>
      <c r="AG176" s="213"/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14">
        <v>78</v>
      </c>
      <c r="B177" s="220" t="s">
        <v>295</v>
      </c>
      <c r="C177" s="265" t="s">
        <v>296</v>
      </c>
      <c r="D177" s="222" t="s">
        <v>169</v>
      </c>
      <c r="E177" s="229">
        <v>6</v>
      </c>
      <c r="F177" s="232">
        <f>H177+J177</f>
        <v>0</v>
      </c>
      <c r="G177" s="232">
        <f>ROUND(E177*F177,2)</f>
        <v>0</v>
      </c>
      <c r="H177" s="233"/>
      <c r="I177" s="232">
        <f>ROUND(E177*H177,2)</f>
        <v>0</v>
      </c>
      <c r="J177" s="233"/>
      <c r="K177" s="232">
        <f>ROUND(E177*J177,2)</f>
        <v>0</v>
      </c>
      <c r="L177" s="232">
        <v>12</v>
      </c>
      <c r="M177" s="232">
        <f>G177*(1+L177/100)</f>
        <v>0</v>
      </c>
      <c r="N177" s="223">
        <v>8.0000000000000007E-5</v>
      </c>
      <c r="O177" s="223">
        <f>ROUND(E177*N177,5)</f>
        <v>4.8000000000000001E-4</v>
      </c>
      <c r="P177" s="223">
        <v>0</v>
      </c>
      <c r="Q177" s="223">
        <f>ROUND(E177*P177,5)</f>
        <v>0</v>
      </c>
      <c r="R177" s="223"/>
      <c r="S177" s="223"/>
      <c r="T177" s="224">
        <v>0</v>
      </c>
      <c r="U177" s="223">
        <f>ROUND(E177*T177,2)</f>
        <v>0</v>
      </c>
      <c r="V177" s="213"/>
      <c r="W177" s="213"/>
      <c r="X177" s="213"/>
      <c r="Y177" s="213"/>
      <c r="Z177" s="213"/>
      <c r="AA177" s="213"/>
      <c r="AB177" s="213"/>
      <c r="AC177" s="213"/>
      <c r="AD177" s="213"/>
      <c r="AE177" s="213" t="s">
        <v>187</v>
      </c>
      <c r="AF177" s="213"/>
      <c r="AG177" s="213"/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ht="22.5" outlineLevel="1" x14ac:dyDescent="0.2">
      <c r="A178" s="214">
        <v>79</v>
      </c>
      <c r="B178" s="220" t="s">
        <v>297</v>
      </c>
      <c r="C178" s="265" t="s">
        <v>298</v>
      </c>
      <c r="D178" s="222" t="s">
        <v>169</v>
      </c>
      <c r="E178" s="229">
        <v>6</v>
      </c>
      <c r="F178" s="232">
        <f>H178+J178</f>
        <v>0</v>
      </c>
      <c r="G178" s="232">
        <f>ROUND(E178*F178,2)</f>
        <v>0</v>
      </c>
      <c r="H178" s="233"/>
      <c r="I178" s="232">
        <f>ROUND(E178*H178,2)</f>
        <v>0</v>
      </c>
      <c r="J178" s="233"/>
      <c r="K178" s="232">
        <f>ROUND(E178*J178,2)</f>
        <v>0</v>
      </c>
      <c r="L178" s="232">
        <v>12</v>
      </c>
      <c r="M178" s="232">
        <f>G178*(1+L178/100)</f>
        <v>0</v>
      </c>
      <c r="N178" s="223">
        <v>7.2999999999999996E-4</v>
      </c>
      <c r="O178" s="223">
        <f>ROUND(E178*N178,5)</f>
        <v>4.3800000000000002E-3</v>
      </c>
      <c r="P178" s="223">
        <v>0</v>
      </c>
      <c r="Q178" s="223">
        <f>ROUND(E178*P178,5)</f>
        <v>0</v>
      </c>
      <c r="R178" s="223"/>
      <c r="S178" s="223"/>
      <c r="T178" s="224">
        <v>0.25</v>
      </c>
      <c r="U178" s="223">
        <f>ROUND(E178*T178,2)</f>
        <v>1.5</v>
      </c>
      <c r="V178" s="213"/>
      <c r="W178" s="213"/>
      <c r="X178" s="213"/>
      <c r="Y178" s="213"/>
      <c r="Z178" s="213"/>
      <c r="AA178" s="213"/>
      <c r="AB178" s="213"/>
      <c r="AC178" s="213"/>
      <c r="AD178" s="213"/>
      <c r="AE178" s="213" t="s">
        <v>113</v>
      </c>
      <c r="AF178" s="213"/>
      <c r="AG178" s="213"/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14">
        <v>80</v>
      </c>
      <c r="B179" s="220" t="s">
        <v>299</v>
      </c>
      <c r="C179" s="265" t="s">
        <v>300</v>
      </c>
      <c r="D179" s="222" t="s">
        <v>169</v>
      </c>
      <c r="E179" s="229">
        <v>30</v>
      </c>
      <c r="F179" s="232">
        <f>H179+J179</f>
        <v>0</v>
      </c>
      <c r="G179" s="232">
        <f>ROUND(E179*F179,2)</f>
        <v>0</v>
      </c>
      <c r="H179" s="233"/>
      <c r="I179" s="232">
        <f>ROUND(E179*H179,2)</f>
        <v>0</v>
      </c>
      <c r="J179" s="233"/>
      <c r="K179" s="232">
        <f>ROUND(E179*J179,2)</f>
        <v>0</v>
      </c>
      <c r="L179" s="232">
        <v>12</v>
      </c>
      <c r="M179" s="232">
        <f>G179*(1+L179/100)</f>
        <v>0</v>
      </c>
      <c r="N179" s="223">
        <v>0</v>
      </c>
      <c r="O179" s="223">
        <f>ROUND(E179*N179,5)</f>
        <v>0</v>
      </c>
      <c r="P179" s="223">
        <v>0</v>
      </c>
      <c r="Q179" s="223">
        <f>ROUND(E179*P179,5)</f>
        <v>0</v>
      </c>
      <c r="R179" s="223"/>
      <c r="S179" s="223"/>
      <c r="T179" s="224">
        <v>0</v>
      </c>
      <c r="U179" s="223">
        <f>ROUND(E179*T179,2)</f>
        <v>0</v>
      </c>
      <c r="V179" s="213"/>
      <c r="W179" s="213"/>
      <c r="X179" s="213"/>
      <c r="Y179" s="213"/>
      <c r="Z179" s="213"/>
      <c r="AA179" s="213"/>
      <c r="AB179" s="213"/>
      <c r="AC179" s="213"/>
      <c r="AD179" s="213"/>
      <c r="AE179" s="213" t="s">
        <v>113</v>
      </c>
      <c r="AF179" s="213"/>
      <c r="AG179" s="213"/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">
      <c r="A180" s="214">
        <v>81</v>
      </c>
      <c r="B180" s="220" t="s">
        <v>301</v>
      </c>
      <c r="C180" s="265" t="s">
        <v>302</v>
      </c>
      <c r="D180" s="222" t="s">
        <v>169</v>
      </c>
      <c r="E180" s="229">
        <v>30</v>
      </c>
      <c r="F180" s="232">
        <f>H180+J180</f>
        <v>0</v>
      </c>
      <c r="G180" s="232">
        <f>ROUND(E180*F180,2)</f>
        <v>0</v>
      </c>
      <c r="H180" s="233"/>
      <c r="I180" s="232">
        <f>ROUND(E180*H180,2)</f>
        <v>0</v>
      </c>
      <c r="J180" s="233"/>
      <c r="K180" s="232">
        <f>ROUND(E180*J180,2)</f>
        <v>0</v>
      </c>
      <c r="L180" s="232">
        <v>12</v>
      </c>
      <c r="M180" s="232">
        <f>G180*(1+L180/100)</f>
        <v>0</v>
      </c>
      <c r="N180" s="223">
        <v>0</v>
      </c>
      <c r="O180" s="223">
        <f>ROUND(E180*N180,5)</f>
        <v>0</v>
      </c>
      <c r="P180" s="223">
        <v>0</v>
      </c>
      <c r="Q180" s="223">
        <f>ROUND(E180*P180,5)</f>
        <v>0</v>
      </c>
      <c r="R180" s="223"/>
      <c r="S180" s="223"/>
      <c r="T180" s="224">
        <v>0</v>
      </c>
      <c r="U180" s="223">
        <f>ROUND(E180*T180,2)</f>
        <v>0</v>
      </c>
      <c r="V180" s="213"/>
      <c r="W180" s="213"/>
      <c r="X180" s="213"/>
      <c r="Y180" s="213"/>
      <c r="Z180" s="213"/>
      <c r="AA180" s="213"/>
      <c r="AB180" s="213"/>
      <c r="AC180" s="213"/>
      <c r="AD180" s="213"/>
      <c r="AE180" s="213" t="s">
        <v>113</v>
      </c>
      <c r="AF180" s="213"/>
      <c r="AG180" s="213"/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14">
        <v>82</v>
      </c>
      <c r="B181" s="220" t="s">
        <v>303</v>
      </c>
      <c r="C181" s="265" t="s">
        <v>304</v>
      </c>
      <c r="D181" s="222" t="s">
        <v>261</v>
      </c>
      <c r="E181" s="229">
        <v>30</v>
      </c>
      <c r="F181" s="232">
        <f>H181+J181</f>
        <v>0</v>
      </c>
      <c r="G181" s="232">
        <f>ROUND(E181*F181,2)</f>
        <v>0</v>
      </c>
      <c r="H181" s="233"/>
      <c r="I181" s="232">
        <f>ROUND(E181*H181,2)</f>
        <v>0</v>
      </c>
      <c r="J181" s="233"/>
      <c r="K181" s="232">
        <f>ROUND(E181*J181,2)</f>
        <v>0</v>
      </c>
      <c r="L181" s="232">
        <v>12</v>
      </c>
      <c r="M181" s="232">
        <f>G181*(1+L181/100)</f>
        <v>0</v>
      </c>
      <c r="N181" s="223">
        <v>8.0000000000000007E-5</v>
      </c>
      <c r="O181" s="223">
        <f>ROUND(E181*N181,5)</f>
        <v>2.3999999999999998E-3</v>
      </c>
      <c r="P181" s="223">
        <v>0</v>
      </c>
      <c r="Q181" s="223">
        <f>ROUND(E181*P181,5)</f>
        <v>0</v>
      </c>
      <c r="R181" s="223"/>
      <c r="S181" s="223"/>
      <c r="T181" s="224">
        <v>0.18</v>
      </c>
      <c r="U181" s="223">
        <f>ROUND(E181*T181,2)</f>
        <v>5.4</v>
      </c>
      <c r="V181" s="213"/>
      <c r="W181" s="213"/>
      <c r="X181" s="213"/>
      <c r="Y181" s="213"/>
      <c r="Z181" s="213"/>
      <c r="AA181" s="213"/>
      <c r="AB181" s="213"/>
      <c r="AC181" s="213"/>
      <c r="AD181" s="213"/>
      <c r="AE181" s="213" t="s">
        <v>113</v>
      </c>
      <c r="AF181" s="213"/>
      <c r="AG181" s="213"/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14">
        <v>83</v>
      </c>
      <c r="B182" s="220" t="s">
        <v>305</v>
      </c>
      <c r="C182" s="265" t="s">
        <v>306</v>
      </c>
      <c r="D182" s="222" t="s">
        <v>169</v>
      </c>
      <c r="E182" s="229">
        <v>6</v>
      </c>
      <c r="F182" s="232">
        <f>H182+J182</f>
        <v>0</v>
      </c>
      <c r="G182" s="232">
        <f>ROUND(E182*F182,2)</f>
        <v>0</v>
      </c>
      <c r="H182" s="233"/>
      <c r="I182" s="232">
        <f>ROUND(E182*H182,2)</f>
        <v>0</v>
      </c>
      <c r="J182" s="233"/>
      <c r="K182" s="232">
        <f>ROUND(E182*J182,2)</f>
        <v>0</v>
      </c>
      <c r="L182" s="232">
        <v>12</v>
      </c>
      <c r="M182" s="232">
        <f>G182*(1+L182/100)</f>
        <v>0</v>
      </c>
      <c r="N182" s="223">
        <v>8.3700000000000007E-3</v>
      </c>
      <c r="O182" s="223">
        <f>ROUND(E182*N182,5)</f>
        <v>5.0220000000000001E-2</v>
      </c>
      <c r="P182" s="223">
        <v>0</v>
      </c>
      <c r="Q182" s="223">
        <f>ROUND(E182*P182,5)</f>
        <v>0</v>
      </c>
      <c r="R182" s="223"/>
      <c r="S182" s="223"/>
      <c r="T182" s="224">
        <v>0</v>
      </c>
      <c r="U182" s="223">
        <f>ROUND(E182*T182,2)</f>
        <v>0</v>
      </c>
      <c r="V182" s="213"/>
      <c r="W182" s="213"/>
      <c r="X182" s="213"/>
      <c r="Y182" s="213"/>
      <c r="Z182" s="213"/>
      <c r="AA182" s="213"/>
      <c r="AB182" s="213"/>
      <c r="AC182" s="213"/>
      <c r="AD182" s="213"/>
      <c r="AE182" s="213" t="s">
        <v>187</v>
      </c>
      <c r="AF182" s="213"/>
      <c r="AG182" s="213"/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14">
        <v>84</v>
      </c>
      <c r="B183" s="220" t="s">
        <v>307</v>
      </c>
      <c r="C183" s="265" t="s">
        <v>308</v>
      </c>
      <c r="D183" s="222" t="s">
        <v>261</v>
      </c>
      <c r="E183" s="229">
        <v>6</v>
      </c>
      <c r="F183" s="232">
        <f>H183+J183</f>
        <v>0</v>
      </c>
      <c r="G183" s="232">
        <f>ROUND(E183*F183,2)</f>
        <v>0</v>
      </c>
      <c r="H183" s="233"/>
      <c r="I183" s="232">
        <f>ROUND(E183*H183,2)</f>
        <v>0</v>
      </c>
      <c r="J183" s="233"/>
      <c r="K183" s="232">
        <f>ROUND(E183*J183,2)</f>
        <v>0</v>
      </c>
      <c r="L183" s="232">
        <v>12</v>
      </c>
      <c r="M183" s="232">
        <f>G183*(1+L183/100)</f>
        <v>0</v>
      </c>
      <c r="N183" s="223">
        <v>6.2E-4</v>
      </c>
      <c r="O183" s="223">
        <f>ROUND(E183*N183,5)</f>
        <v>3.7200000000000002E-3</v>
      </c>
      <c r="P183" s="223">
        <v>0</v>
      </c>
      <c r="Q183" s="223">
        <f>ROUND(E183*P183,5)</f>
        <v>0</v>
      </c>
      <c r="R183" s="223"/>
      <c r="S183" s="223"/>
      <c r="T183" s="224">
        <v>2.6</v>
      </c>
      <c r="U183" s="223">
        <f>ROUND(E183*T183,2)</f>
        <v>15.6</v>
      </c>
      <c r="V183" s="213"/>
      <c r="W183" s="213"/>
      <c r="X183" s="213"/>
      <c r="Y183" s="213"/>
      <c r="Z183" s="213"/>
      <c r="AA183" s="213"/>
      <c r="AB183" s="213"/>
      <c r="AC183" s="213"/>
      <c r="AD183" s="213"/>
      <c r="AE183" s="213" t="s">
        <v>113</v>
      </c>
      <c r="AF183" s="213"/>
      <c r="AG183" s="213"/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">
      <c r="A184" s="214">
        <v>85</v>
      </c>
      <c r="B184" s="220" t="s">
        <v>309</v>
      </c>
      <c r="C184" s="265" t="s">
        <v>310</v>
      </c>
      <c r="D184" s="222" t="s">
        <v>169</v>
      </c>
      <c r="E184" s="229">
        <v>6</v>
      </c>
      <c r="F184" s="232">
        <f>H184+J184</f>
        <v>0</v>
      </c>
      <c r="G184" s="232">
        <f>ROUND(E184*F184,2)</f>
        <v>0</v>
      </c>
      <c r="H184" s="233"/>
      <c r="I184" s="232">
        <f>ROUND(E184*H184,2)</f>
        <v>0</v>
      </c>
      <c r="J184" s="233"/>
      <c r="K184" s="232">
        <f>ROUND(E184*J184,2)</f>
        <v>0</v>
      </c>
      <c r="L184" s="232">
        <v>12</v>
      </c>
      <c r="M184" s="232">
        <f>G184*(1+L184/100)</f>
        <v>0</v>
      </c>
      <c r="N184" s="223">
        <v>1.9E-2</v>
      </c>
      <c r="O184" s="223">
        <f>ROUND(E184*N184,5)</f>
        <v>0.114</v>
      </c>
      <c r="P184" s="223">
        <v>0</v>
      </c>
      <c r="Q184" s="223">
        <f>ROUND(E184*P184,5)</f>
        <v>0</v>
      </c>
      <c r="R184" s="223"/>
      <c r="S184" s="223"/>
      <c r="T184" s="224">
        <v>0</v>
      </c>
      <c r="U184" s="223">
        <f>ROUND(E184*T184,2)</f>
        <v>0</v>
      </c>
      <c r="V184" s="213"/>
      <c r="W184" s="213"/>
      <c r="X184" s="213"/>
      <c r="Y184" s="213"/>
      <c r="Z184" s="213"/>
      <c r="AA184" s="213"/>
      <c r="AB184" s="213"/>
      <c r="AC184" s="213"/>
      <c r="AD184" s="213"/>
      <c r="AE184" s="213" t="s">
        <v>187</v>
      </c>
      <c r="AF184" s="213"/>
      <c r="AG184" s="213"/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14">
        <v>86</v>
      </c>
      <c r="B185" s="220" t="s">
        <v>176</v>
      </c>
      <c r="C185" s="265" t="s">
        <v>311</v>
      </c>
      <c r="D185" s="222" t="s">
        <v>169</v>
      </c>
      <c r="E185" s="229">
        <v>6</v>
      </c>
      <c r="F185" s="232">
        <f>H185+J185</f>
        <v>0</v>
      </c>
      <c r="G185" s="232">
        <f>ROUND(E185*F185,2)</f>
        <v>0</v>
      </c>
      <c r="H185" s="233"/>
      <c r="I185" s="232">
        <f>ROUND(E185*H185,2)</f>
        <v>0</v>
      </c>
      <c r="J185" s="233"/>
      <c r="K185" s="232">
        <f>ROUND(E185*J185,2)</f>
        <v>0</v>
      </c>
      <c r="L185" s="232">
        <v>12</v>
      </c>
      <c r="M185" s="232">
        <f>G185*(1+L185/100)</f>
        <v>0</v>
      </c>
      <c r="N185" s="223">
        <v>0</v>
      </c>
      <c r="O185" s="223">
        <f>ROUND(E185*N185,5)</f>
        <v>0</v>
      </c>
      <c r="P185" s="223">
        <v>0</v>
      </c>
      <c r="Q185" s="223">
        <f>ROUND(E185*P185,5)</f>
        <v>0</v>
      </c>
      <c r="R185" s="223"/>
      <c r="S185" s="223"/>
      <c r="T185" s="224">
        <v>0</v>
      </c>
      <c r="U185" s="223">
        <f>ROUND(E185*T185,2)</f>
        <v>0</v>
      </c>
      <c r="V185" s="213"/>
      <c r="W185" s="213"/>
      <c r="X185" s="213"/>
      <c r="Y185" s="213"/>
      <c r="Z185" s="213"/>
      <c r="AA185" s="213"/>
      <c r="AB185" s="213"/>
      <c r="AC185" s="213"/>
      <c r="AD185" s="213"/>
      <c r="AE185" s="213" t="s">
        <v>113</v>
      </c>
      <c r="AF185" s="213"/>
      <c r="AG185" s="213"/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14">
        <v>87</v>
      </c>
      <c r="B186" s="220" t="s">
        <v>312</v>
      </c>
      <c r="C186" s="265" t="s">
        <v>313</v>
      </c>
      <c r="D186" s="222" t="s">
        <v>169</v>
      </c>
      <c r="E186" s="229">
        <v>6</v>
      </c>
      <c r="F186" s="232">
        <f>H186+J186</f>
        <v>0</v>
      </c>
      <c r="G186" s="232">
        <f>ROUND(E186*F186,2)</f>
        <v>0</v>
      </c>
      <c r="H186" s="233"/>
      <c r="I186" s="232">
        <f>ROUND(E186*H186,2)</f>
        <v>0</v>
      </c>
      <c r="J186" s="233"/>
      <c r="K186" s="232">
        <f>ROUND(E186*J186,2)</f>
        <v>0</v>
      </c>
      <c r="L186" s="232">
        <v>12</v>
      </c>
      <c r="M186" s="232">
        <f>G186*(1+L186/100)</f>
        <v>0</v>
      </c>
      <c r="N186" s="223">
        <v>1.48E-3</v>
      </c>
      <c r="O186" s="223">
        <f>ROUND(E186*N186,5)</f>
        <v>8.8800000000000007E-3</v>
      </c>
      <c r="P186" s="223">
        <v>0</v>
      </c>
      <c r="Q186" s="223">
        <f>ROUND(E186*P186,5)</f>
        <v>0</v>
      </c>
      <c r="R186" s="223"/>
      <c r="S186" s="223"/>
      <c r="T186" s="224">
        <v>0</v>
      </c>
      <c r="U186" s="223">
        <f>ROUND(E186*T186,2)</f>
        <v>0</v>
      </c>
      <c r="V186" s="213"/>
      <c r="W186" s="213"/>
      <c r="X186" s="213"/>
      <c r="Y186" s="213"/>
      <c r="Z186" s="213"/>
      <c r="AA186" s="213"/>
      <c r="AB186" s="213"/>
      <c r="AC186" s="213"/>
      <c r="AD186" s="213"/>
      <c r="AE186" s="213" t="s">
        <v>187</v>
      </c>
      <c r="AF186" s="213"/>
      <c r="AG186" s="213"/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14">
        <v>88</v>
      </c>
      <c r="B187" s="220" t="s">
        <v>314</v>
      </c>
      <c r="C187" s="265" t="s">
        <v>315</v>
      </c>
      <c r="D187" s="222" t="s">
        <v>169</v>
      </c>
      <c r="E187" s="229">
        <v>6</v>
      </c>
      <c r="F187" s="232">
        <f>H187+J187</f>
        <v>0</v>
      </c>
      <c r="G187" s="232">
        <f>ROUND(E187*F187,2)</f>
        <v>0</v>
      </c>
      <c r="H187" s="233"/>
      <c r="I187" s="232">
        <f>ROUND(E187*H187,2)</f>
        <v>0</v>
      </c>
      <c r="J187" s="233"/>
      <c r="K187" s="232">
        <f>ROUND(E187*J187,2)</f>
        <v>0</v>
      </c>
      <c r="L187" s="232">
        <v>12</v>
      </c>
      <c r="M187" s="232">
        <f>G187*(1+L187/100)</f>
        <v>0</v>
      </c>
      <c r="N187" s="223">
        <v>4.0000000000000003E-5</v>
      </c>
      <c r="O187" s="223">
        <f>ROUND(E187*N187,5)</f>
        <v>2.4000000000000001E-4</v>
      </c>
      <c r="P187" s="223">
        <v>0</v>
      </c>
      <c r="Q187" s="223">
        <f>ROUND(E187*P187,5)</f>
        <v>0</v>
      </c>
      <c r="R187" s="223"/>
      <c r="S187" s="223"/>
      <c r="T187" s="224">
        <v>0.95</v>
      </c>
      <c r="U187" s="223">
        <f>ROUND(E187*T187,2)</f>
        <v>5.7</v>
      </c>
      <c r="V187" s="213"/>
      <c r="W187" s="213"/>
      <c r="X187" s="213"/>
      <c r="Y187" s="213"/>
      <c r="Z187" s="213"/>
      <c r="AA187" s="213"/>
      <c r="AB187" s="213"/>
      <c r="AC187" s="213"/>
      <c r="AD187" s="213"/>
      <c r="AE187" s="213" t="s">
        <v>113</v>
      </c>
      <c r="AF187" s="213"/>
      <c r="AG187" s="213"/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14">
        <v>89</v>
      </c>
      <c r="B188" s="220" t="s">
        <v>316</v>
      </c>
      <c r="C188" s="265" t="s">
        <v>317</v>
      </c>
      <c r="D188" s="222" t="s">
        <v>169</v>
      </c>
      <c r="E188" s="229">
        <v>9</v>
      </c>
      <c r="F188" s="232">
        <f>H188+J188</f>
        <v>0</v>
      </c>
      <c r="G188" s="232">
        <f>ROUND(E188*F188,2)</f>
        <v>0</v>
      </c>
      <c r="H188" s="233"/>
      <c r="I188" s="232">
        <f>ROUND(E188*H188,2)</f>
        <v>0</v>
      </c>
      <c r="J188" s="233"/>
      <c r="K188" s="232">
        <f>ROUND(E188*J188,2)</f>
        <v>0</v>
      </c>
      <c r="L188" s="232">
        <v>12</v>
      </c>
      <c r="M188" s="232">
        <f>G188*(1+L188/100)</f>
        <v>0</v>
      </c>
      <c r="N188" s="223">
        <v>6.9999999999999999E-4</v>
      </c>
      <c r="O188" s="223">
        <f>ROUND(E188*N188,5)</f>
        <v>6.3E-3</v>
      </c>
      <c r="P188" s="223">
        <v>0</v>
      </c>
      <c r="Q188" s="223">
        <f>ROUND(E188*P188,5)</f>
        <v>0</v>
      </c>
      <c r="R188" s="223"/>
      <c r="S188" s="223"/>
      <c r="T188" s="224">
        <v>0.2</v>
      </c>
      <c r="U188" s="223">
        <f>ROUND(E188*T188,2)</f>
        <v>1.8</v>
      </c>
      <c r="V188" s="213"/>
      <c r="W188" s="213"/>
      <c r="X188" s="213"/>
      <c r="Y188" s="213"/>
      <c r="Z188" s="213"/>
      <c r="AA188" s="213"/>
      <c r="AB188" s="213"/>
      <c r="AC188" s="213"/>
      <c r="AD188" s="213"/>
      <c r="AE188" s="213" t="s">
        <v>113</v>
      </c>
      <c r="AF188" s="213"/>
      <c r="AG188" s="213"/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14">
        <v>90</v>
      </c>
      <c r="B189" s="220" t="s">
        <v>176</v>
      </c>
      <c r="C189" s="265" t="s">
        <v>318</v>
      </c>
      <c r="D189" s="222" t="s">
        <v>169</v>
      </c>
      <c r="E189" s="229">
        <v>9</v>
      </c>
      <c r="F189" s="232">
        <f>H189+J189</f>
        <v>0</v>
      </c>
      <c r="G189" s="232">
        <f>ROUND(E189*F189,2)</f>
        <v>0</v>
      </c>
      <c r="H189" s="233"/>
      <c r="I189" s="232">
        <f>ROUND(E189*H189,2)</f>
        <v>0</v>
      </c>
      <c r="J189" s="233"/>
      <c r="K189" s="232">
        <f>ROUND(E189*J189,2)</f>
        <v>0</v>
      </c>
      <c r="L189" s="232">
        <v>12</v>
      </c>
      <c r="M189" s="232">
        <f>G189*(1+L189/100)</f>
        <v>0</v>
      </c>
      <c r="N189" s="223">
        <v>0</v>
      </c>
      <c r="O189" s="223">
        <f>ROUND(E189*N189,5)</f>
        <v>0</v>
      </c>
      <c r="P189" s="223">
        <v>0</v>
      </c>
      <c r="Q189" s="223">
        <f>ROUND(E189*P189,5)</f>
        <v>0</v>
      </c>
      <c r="R189" s="223"/>
      <c r="S189" s="223"/>
      <c r="T189" s="224">
        <v>0</v>
      </c>
      <c r="U189" s="223">
        <f>ROUND(E189*T189,2)</f>
        <v>0</v>
      </c>
      <c r="V189" s="213"/>
      <c r="W189" s="213"/>
      <c r="X189" s="213"/>
      <c r="Y189" s="213"/>
      <c r="Z189" s="213"/>
      <c r="AA189" s="213"/>
      <c r="AB189" s="213"/>
      <c r="AC189" s="213"/>
      <c r="AD189" s="213"/>
      <c r="AE189" s="213" t="s">
        <v>113</v>
      </c>
      <c r="AF189" s="213"/>
      <c r="AG189" s="213"/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14">
        <v>91</v>
      </c>
      <c r="B190" s="220" t="s">
        <v>319</v>
      </c>
      <c r="C190" s="265" t="s">
        <v>320</v>
      </c>
      <c r="D190" s="222" t="s">
        <v>169</v>
      </c>
      <c r="E190" s="229">
        <v>6</v>
      </c>
      <c r="F190" s="232">
        <f>H190+J190</f>
        <v>0</v>
      </c>
      <c r="G190" s="232">
        <f>ROUND(E190*F190,2)</f>
        <v>0</v>
      </c>
      <c r="H190" s="233"/>
      <c r="I190" s="232">
        <f>ROUND(E190*H190,2)</f>
        <v>0</v>
      </c>
      <c r="J190" s="233"/>
      <c r="K190" s="232">
        <f>ROUND(E190*J190,2)</f>
        <v>0</v>
      </c>
      <c r="L190" s="232">
        <v>12</v>
      </c>
      <c r="M190" s="232">
        <f>G190*(1+L190/100)</f>
        <v>0</v>
      </c>
      <c r="N190" s="223">
        <v>5.9999999999999995E-4</v>
      </c>
      <c r="O190" s="223">
        <f>ROUND(E190*N190,5)</f>
        <v>3.5999999999999999E-3</v>
      </c>
      <c r="P190" s="223">
        <v>0</v>
      </c>
      <c r="Q190" s="223">
        <f>ROUND(E190*P190,5)</f>
        <v>0</v>
      </c>
      <c r="R190" s="223"/>
      <c r="S190" s="223"/>
      <c r="T190" s="224">
        <v>0</v>
      </c>
      <c r="U190" s="223">
        <f>ROUND(E190*T190,2)</f>
        <v>0</v>
      </c>
      <c r="V190" s="213"/>
      <c r="W190" s="213"/>
      <c r="X190" s="213"/>
      <c r="Y190" s="213"/>
      <c r="Z190" s="213"/>
      <c r="AA190" s="213"/>
      <c r="AB190" s="213"/>
      <c r="AC190" s="213"/>
      <c r="AD190" s="213"/>
      <c r="AE190" s="213" t="s">
        <v>187</v>
      </c>
      <c r="AF190" s="213"/>
      <c r="AG190" s="213"/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14">
        <v>92</v>
      </c>
      <c r="B191" s="220" t="s">
        <v>321</v>
      </c>
      <c r="C191" s="265" t="s">
        <v>322</v>
      </c>
      <c r="D191" s="222" t="s">
        <v>169</v>
      </c>
      <c r="E191" s="229">
        <v>6</v>
      </c>
      <c r="F191" s="232">
        <f>H191+J191</f>
        <v>0</v>
      </c>
      <c r="G191" s="232">
        <f>ROUND(E191*F191,2)</f>
        <v>0</v>
      </c>
      <c r="H191" s="233"/>
      <c r="I191" s="232">
        <f>ROUND(E191*H191,2)</f>
        <v>0</v>
      </c>
      <c r="J191" s="233"/>
      <c r="K191" s="232">
        <f>ROUND(E191*J191,2)</f>
        <v>0</v>
      </c>
      <c r="L191" s="232">
        <v>12</v>
      </c>
      <c r="M191" s="232">
        <f>G191*(1+L191/100)</f>
        <v>0</v>
      </c>
      <c r="N191" s="223">
        <v>1E-4</v>
      </c>
      <c r="O191" s="223">
        <f>ROUND(E191*N191,5)</f>
        <v>5.9999999999999995E-4</v>
      </c>
      <c r="P191" s="223">
        <v>0</v>
      </c>
      <c r="Q191" s="223">
        <f>ROUND(E191*P191,5)</f>
        <v>0</v>
      </c>
      <c r="R191" s="223"/>
      <c r="S191" s="223"/>
      <c r="T191" s="224">
        <v>0</v>
      </c>
      <c r="U191" s="223">
        <f>ROUND(E191*T191,2)</f>
        <v>0</v>
      </c>
      <c r="V191" s="213"/>
      <c r="W191" s="213"/>
      <c r="X191" s="213"/>
      <c r="Y191" s="213"/>
      <c r="Z191" s="213"/>
      <c r="AA191" s="213"/>
      <c r="AB191" s="213"/>
      <c r="AC191" s="213"/>
      <c r="AD191" s="213"/>
      <c r="AE191" s="213" t="s">
        <v>187</v>
      </c>
      <c r="AF191" s="213"/>
      <c r="AG191" s="213"/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14">
        <v>93</v>
      </c>
      <c r="B192" s="220" t="s">
        <v>323</v>
      </c>
      <c r="C192" s="265" t="s">
        <v>324</v>
      </c>
      <c r="D192" s="222" t="s">
        <v>169</v>
      </c>
      <c r="E192" s="229">
        <v>6</v>
      </c>
      <c r="F192" s="232">
        <f>H192+J192</f>
        <v>0</v>
      </c>
      <c r="G192" s="232">
        <f>ROUND(E192*F192,2)</f>
        <v>0</v>
      </c>
      <c r="H192" s="233"/>
      <c r="I192" s="232">
        <f>ROUND(E192*H192,2)</f>
        <v>0</v>
      </c>
      <c r="J192" s="233"/>
      <c r="K192" s="232">
        <f>ROUND(E192*J192,2)</f>
        <v>0</v>
      </c>
      <c r="L192" s="232">
        <v>12</v>
      </c>
      <c r="M192" s="232">
        <f>G192*(1+L192/100)</f>
        <v>0</v>
      </c>
      <c r="N192" s="223">
        <v>1.1999999999999999E-3</v>
      </c>
      <c r="O192" s="223">
        <f>ROUND(E192*N192,5)</f>
        <v>7.1999999999999998E-3</v>
      </c>
      <c r="P192" s="223">
        <v>0</v>
      </c>
      <c r="Q192" s="223">
        <f>ROUND(E192*P192,5)</f>
        <v>0</v>
      </c>
      <c r="R192" s="223"/>
      <c r="S192" s="223"/>
      <c r="T192" s="224">
        <v>0</v>
      </c>
      <c r="U192" s="223">
        <f>ROUND(E192*T192,2)</f>
        <v>0</v>
      </c>
      <c r="V192" s="213"/>
      <c r="W192" s="213"/>
      <c r="X192" s="213"/>
      <c r="Y192" s="213"/>
      <c r="Z192" s="213"/>
      <c r="AA192" s="213"/>
      <c r="AB192" s="213"/>
      <c r="AC192" s="213"/>
      <c r="AD192" s="213"/>
      <c r="AE192" s="213" t="s">
        <v>187</v>
      </c>
      <c r="AF192" s="213"/>
      <c r="AG192" s="213"/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ht="22.5" outlineLevel="1" x14ac:dyDescent="0.2">
      <c r="A193" s="214">
        <v>94</v>
      </c>
      <c r="B193" s="220" t="s">
        <v>325</v>
      </c>
      <c r="C193" s="265" t="s">
        <v>326</v>
      </c>
      <c r="D193" s="222" t="s">
        <v>261</v>
      </c>
      <c r="E193" s="229">
        <v>18</v>
      </c>
      <c r="F193" s="232">
        <f>H193+J193</f>
        <v>0</v>
      </c>
      <c r="G193" s="232">
        <f>ROUND(E193*F193,2)</f>
        <v>0</v>
      </c>
      <c r="H193" s="233"/>
      <c r="I193" s="232">
        <f>ROUND(E193*H193,2)</f>
        <v>0</v>
      </c>
      <c r="J193" s="233"/>
      <c r="K193" s="232">
        <f>ROUND(E193*J193,2)</f>
        <v>0</v>
      </c>
      <c r="L193" s="232">
        <v>12</v>
      </c>
      <c r="M193" s="232">
        <f>G193*(1+L193/100)</f>
        <v>0</v>
      </c>
      <c r="N193" s="223">
        <v>3.0000000000000001E-5</v>
      </c>
      <c r="O193" s="223">
        <f>ROUND(E193*N193,5)</f>
        <v>5.4000000000000001E-4</v>
      </c>
      <c r="P193" s="223">
        <v>0</v>
      </c>
      <c r="Q193" s="223">
        <f>ROUND(E193*P193,5)</f>
        <v>0</v>
      </c>
      <c r="R193" s="223"/>
      <c r="S193" s="223"/>
      <c r="T193" s="224">
        <v>0.33</v>
      </c>
      <c r="U193" s="223">
        <f>ROUND(E193*T193,2)</f>
        <v>5.94</v>
      </c>
      <c r="V193" s="213"/>
      <c r="W193" s="213"/>
      <c r="X193" s="213"/>
      <c r="Y193" s="213"/>
      <c r="Z193" s="213"/>
      <c r="AA193" s="213"/>
      <c r="AB193" s="213"/>
      <c r="AC193" s="213"/>
      <c r="AD193" s="213"/>
      <c r="AE193" s="213" t="s">
        <v>113</v>
      </c>
      <c r="AF193" s="213"/>
      <c r="AG193" s="213"/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14">
        <v>95</v>
      </c>
      <c r="B194" s="220" t="s">
        <v>246</v>
      </c>
      <c r="C194" s="265" t="s">
        <v>327</v>
      </c>
      <c r="D194" s="222" t="s">
        <v>169</v>
      </c>
      <c r="E194" s="229">
        <v>28</v>
      </c>
      <c r="F194" s="232">
        <f>H194+J194</f>
        <v>0</v>
      </c>
      <c r="G194" s="232">
        <f>ROUND(E194*F194,2)</f>
        <v>0</v>
      </c>
      <c r="H194" s="233"/>
      <c r="I194" s="232">
        <f>ROUND(E194*H194,2)</f>
        <v>0</v>
      </c>
      <c r="J194" s="233"/>
      <c r="K194" s="232">
        <f>ROUND(E194*J194,2)</f>
        <v>0</v>
      </c>
      <c r="L194" s="232">
        <v>12</v>
      </c>
      <c r="M194" s="232">
        <f>G194*(1+L194/100)</f>
        <v>0</v>
      </c>
      <c r="N194" s="223">
        <v>0</v>
      </c>
      <c r="O194" s="223">
        <f>ROUND(E194*N194,5)</f>
        <v>0</v>
      </c>
      <c r="P194" s="223">
        <v>0</v>
      </c>
      <c r="Q194" s="223">
        <f>ROUND(E194*P194,5)</f>
        <v>0</v>
      </c>
      <c r="R194" s="223"/>
      <c r="S194" s="223"/>
      <c r="T194" s="224">
        <v>0</v>
      </c>
      <c r="U194" s="223">
        <f>ROUND(E194*T194,2)</f>
        <v>0</v>
      </c>
      <c r="V194" s="213"/>
      <c r="W194" s="213"/>
      <c r="X194" s="213"/>
      <c r="Y194" s="213"/>
      <c r="Z194" s="213"/>
      <c r="AA194" s="213"/>
      <c r="AB194" s="213"/>
      <c r="AC194" s="213"/>
      <c r="AD194" s="213"/>
      <c r="AE194" s="213" t="s">
        <v>187</v>
      </c>
      <c r="AF194" s="213"/>
      <c r="AG194" s="213"/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14">
        <v>96</v>
      </c>
      <c r="B195" s="220" t="s">
        <v>328</v>
      </c>
      <c r="C195" s="265" t="s">
        <v>329</v>
      </c>
      <c r="D195" s="222" t="s">
        <v>261</v>
      </c>
      <c r="E195" s="229">
        <v>28</v>
      </c>
      <c r="F195" s="232">
        <f>H195+J195</f>
        <v>0</v>
      </c>
      <c r="G195" s="232">
        <f>ROUND(E195*F195,2)</f>
        <v>0</v>
      </c>
      <c r="H195" s="233"/>
      <c r="I195" s="232">
        <f>ROUND(E195*H195,2)</f>
        <v>0</v>
      </c>
      <c r="J195" s="233"/>
      <c r="K195" s="232">
        <f>ROUND(E195*J195,2)</f>
        <v>0</v>
      </c>
      <c r="L195" s="232">
        <v>12</v>
      </c>
      <c r="M195" s="232">
        <f>G195*(1+L195/100)</f>
        <v>0</v>
      </c>
      <c r="N195" s="223">
        <v>1.3999999999999999E-4</v>
      </c>
      <c r="O195" s="223">
        <f>ROUND(E195*N195,5)</f>
        <v>3.9199999999999999E-3</v>
      </c>
      <c r="P195" s="223">
        <v>0</v>
      </c>
      <c r="Q195" s="223">
        <f>ROUND(E195*P195,5)</f>
        <v>0</v>
      </c>
      <c r="R195" s="223"/>
      <c r="S195" s="223"/>
      <c r="T195" s="224">
        <v>0.25</v>
      </c>
      <c r="U195" s="223">
        <f>ROUND(E195*T195,2)</f>
        <v>7</v>
      </c>
      <c r="V195" s="213"/>
      <c r="W195" s="213"/>
      <c r="X195" s="213"/>
      <c r="Y195" s="213"/>
      <c r="Z195" s="213"/>
      <c r="AA195" s="213"/>
      <c r="AB195" s="213"/>
      <c r="AC195" s="213"/>
      <c r="AD195" s="213"/>
      <c r="AE195" s="213" t="s">
        <v>113</v>
      </c>
      <c r="AF195" s="213"/>
      <c r="AG195" s="213"/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14">
        <v>97</v>
      </c>
      <c r="B196" s="220" t="s">
        <v>330</v>
      </c>
      <c r="C196" s="265" t="s">
        <v>331</v>
      </c>
      <c r="D196" s="222" t="s">
        <v>169</v>
      </c>
      <c r="E196" s="229">
        <v>2</v>
      </c>
      <c r="F196" s="232">
        <f>H196+J196</f>
        <v>0</v>
      </c>
      <c r="G196" s="232">
        <f>ROUND(E196*F196,2)</f>
        <v>0</v>
      </c>
      <c r="H196" s="233"/>
      <c r="I196" s="232">
        <f>ROUND(E196*H196,2)</f>
        <v>0</v>
      </c>
      <c r="J196" s="233"/>
      <c r="K196" s="232">
        <f>ROUND(E196*J196,2)</f>
        <v>0</v>
      </c>
      <c r="L196" s="232">
        <v>12</v>
      </c>
      <c r="M196" s="232">
        <f>G196*(1+L196/100)</f>
        <v>0</v>
      </c>
      <c r="N196" s="223">
        <v>0</v>
      </c>
      <c r="O196" s="223">
        <f>ROUND(E196*N196,5)</f>
        <v>0</v>
      </c>
      <c r="P196" s="223">
        <v>3.141E-2</v>
      </c>
      <c r="Q196" s="223">
        <f>ROUND(E196*P196,5)</f>
        <v>6.2820000000000001E-2</v>
      </c>
      <c r="R196" s="223"/>
      <c r="S196" s="223"/>
      <c r="T196" s="224">
        <v>0</v>
      </c>
      <c r="U196" s="223">
        <f>ROUND(E196*T196,2)</f>
        <v>0</v>
      </c>
      <c r="V196" s="213"/>
      <c r="W196" s="213"/>
      <c r="X196" s="213"/>
      <c r="Y196" s="213"/>
      <c r="Z196" s="213"/>
      <c r="AA196" s="213"/>
      <c r="AB196" s="213"/>
      <c r="AC196" s="213"/>
      <c r="AD196" s="213"/>
      <c r="AE196" s="213" t="s">
        <v>106</v>
      </c>
      <c r="AF196" s="213"/>
      <c r="AG196" s="213"/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14">
        <v>98</v>
      </c>
      <c r="B197" s="220" t="s">
        <v>332</v>
      </c>
      <c r="C197" s="265" t="s">
        <v>333</v>
      </c>
      <c r="D197" s="222" t="s">
        <v>169</v>
      </c>
      <c r="E197" s="229">
        <v>5</v>
      </c>
      <c r="F197" s="232">
        <f>H197+J197</f>
        <v>0</v>
      </c>
      <c r="G197" s="232">
        <f>ROUND(E197*F197,2)</f>
        <v>0</v>
      </c>
      <c r="H197" s="233"/>
      <c r="I197" s="232">
        <f>ROUND(E197*H197,2)</f>
        <v>0</v>
      </c>
      <c r="J197" s="233"/>
      <c r="K197" s="232">
        <f>ROUND(E197*J197,2)</f>
        <v>0</v>
      </c>
      <c r="L197" s="232">
        <v>12</v>
      </c>
      <c r="M197" s="232">
        <f>G197*(1+L197/100)</f>
        <v>0</v>
      </c>
      <c r="N197" s="223">
        <v>0</v>
      </c>
      <c r="O197" s="223">
        <f>ROUND(E197*N197,5)</f>
        <v>0</v>
      </c>
      <c r="P197" s="223">
        <v>1.9E-2</v>
      </c>
      <c r="Q197" s="223">
        <f>ROUND(E197*P197,5)</f>
        <v>9.5000000000000001E-2</v>
      </c>
      <c r="R197" s="223"/>
      <c r="S197" s="223"/>
      <c r="T197" s="224">
        <v>0</v>
      </c>
      <c r="U197" s="223">
        <f>ROUND(E197*T197,2)</f>
        <v>0</v>
      </c>
      <c r="V197" s="213"/>
      <c r="W197" s="213"/>
      <c r="X197" s="213"/>
      <c r="Y197" s="213"/>
      <c r="Z197" s="213"/>
      <c r="AA197" s="213"/>
      <c r="AB197" s="213"/>
      <c r="AC197" s="213"/>
      <c r="AD197" s="213"/>
      <c r="AE197" s="213" t="s">
        <v>106</v>
      </c>
      <c r="AF197" s="213"/>
      <c r="AG197" s="213"/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14">
        <v>99</v>
      </c>
      <c r="B198" s="220" t="s">
        <v>334</v>
      </c>
      <c r="C198" s="265" t="s">
        <v>335</v>
      </c>
      <c r="D198" s="222" t="s">
        <v>261</v>
      </c>
      <c r="E198" s="229">
        <v>1</v>
      </c>
      <c r="F198" s="232">
        <f>H198+J198</f>
        <v>0</v>
      </c>
      <c r="G198" s="232">
        <f>ROUND(E198*F198,2)</f>
        <v>0</v>
      </c>
      <c r="H198" s="233"/>
      <c r="I198" s="232">
        <f>ROUND(E198*H198,2)</f>
        <v>0</v>
      </c>
      <c r="J198" s="233"/>
      <c r="K198" s="232">
        <f>ROUND(E198*J198,2)</f>
        <v>0</v>
      </c>
      <c r="L198" s="232">
        <v>12</v>
      </c>
      <c r="M198" s="232">
        <f>G198*(1+L198/100)</f>
        <v>0</v>
      </c>
      <c r="N198" s="223">
        <v>0</v>
      </c>
      <c r="O198" s="223">
        <f>ROUND(E198*N198,5)</f>
        <v>0</v>
      </c>
      <c r="P198" s="223">
        <v>3.2899999999999999E-2</v>
      </c>
      <c r="Q198" s="223">
        <f>ROUND(E198*P198,5)</f>
        <v>3.2899999999999999E-2</v>
      </c>
      <c r="R198" s="223"/>
      <c r="S198" s="223"/>
      <c r="T198" s="224">
        <v>0.43</v>
      </c>
      <c r="U198" s="223">
        <f>ROUND(E198*T198,2)</f>
        <v>0.43</v>
      </c>
      <c r="V198" s="213"/>
      <c r="W198" s="213"/>
      <c r="X198" s="213"/>
      <c r="Y198" s="213"/>
      <c r="Z198" s="213"/>
      <c r="AA198" s="213"/>
      <c r="AB198" s="213"/>
      <c r="AC198" s="213"/>
      <c r="AD198" s="213"/>
      <c r="AE198" s="213" t="s">
        <v>113</v>
      </c>
      <c r="AF198" s="213"/>
      <c r="AG198" s="213"/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43">
        <v>100</v>
      </c>
      <c r="B199" s="244" t="s">
        <v>336</v>
      </c>
      <c r="C199" s="268" t="s">
        <v>337</v>
      </c>
      <c r="D199" s="245" t="s">
        <v>0</v>
      </c>
      <c r="E199" s="246">
        <v>0.64</v>
      </c>
      <c r="F199" s="247">
        <f>H199+J199</f>
        <v>0</v>
      </c>
      <c r="G199" s="247">
        <f>ROUND(E199*F199,2)</f>
        <v>0</v>
      </c>
      <c r="H199" s="248"/>
      <c r="I199" s="247">
        <f>ROUND(E199*H199,2)</f>
        <v>0</v>
      </c>
      <c r="J199" s="248"/>
      <c r="K199" s="247">
        <f>ROUND(E199*J199,2)</f>
        <v>0</v>
      </c>
      <c r="L199" s="247">
        <v>12</v>
      </c>
      <c r="M199" s="247">
        <f>G199*(1+L199/100)</f>
        <v>0</v>
      </c>
      <c r="N199" s="249">
        <v>0</v>
      </c>
      <c r="O199" s="249">
        <f>ROUND(E199*N199,5)</f>
        <v>0</v>
      </c>
      <c r="P199" s="249">
        <v>0</v>
      </c>
      <c r="Q199" s="249">
        <f>ROUND(E199*P199,5)</f>
        <v>0</v>
      </c>
      <c r="R199" s="249"/>
      <c r="S199" s="249"/>
      <c r="T199" s="250">
        <v>0</v>
      </c>
      <c r="U199" s="249">
        <f>ROUND(E199*T199,2)</f>
        <v>0</v>
      </c>
      <c r="V199" s="213"/>
      <c r="W199" s="213"/>
      <c r="X199" s="213"/>
      <c r="Y199" s="213"/>
      <c r="Z199" s="213"/>
      <c r="AA199" s="213"/>
      <c r="AB199" s="213"/>
      <c r="AC199" s="213"/>
      <c r="AD199" s="213"/>
      <c r="AE199" s="213" t="s">
        <v>113</v>
      </c>
      <c r="AF199" s="213"/>
      <c r="AG199" s="213"/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x14ac:dyDescent="0.2">
      <c r="A200" s="6"/>
      <c r="B200" s="7" t="s">
        <v>110</v>
      </c>
      <c r="C200" s="269" t="s">
        <v>110</v>
      </c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AC200">
        <v>12</v>
      </c>
      <c r="AD200">
        <v>21</v>
      </c>
    </row>
    <row r="201" spans="1:60" x14ac:dyDescent="0.2">
      <c r="A201" s="251"/>
      <c r="B201" s="252" t="s">
        <v>28</v>
      </c>
      <c r="C201" s="270" t="s">
        <v>110</v>
      </c>
      <c r="D201" s="253"/>
      <c r="E201" s="253"/>
      <c r="F201" s="253"/>
      <c r="G201" s="264">
        <f>G8+G36+G42+G44+G52+G56+G96+G150</f>
        <v>0</v>
      </c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AC201">
        <f>SUMIF(L7:L199,AC200,G7:G199)</f>
        <v>0</v>
      </c>
      <c r="AD201">
        <f>SUMIF(L7:L199,AD200,G7:G199)</f>
        <v>0</v>
      </c>
      <c r="AE201" t="s">
        <v>338</v>
      </c>
    </row>
    <row r="202" spans="1:60" x14ac:dyDescent="0.2">
      <c r="A202" s="6"/>
      <c r="B202" s="7" t="s">
        <v>110</v>
      </c>
      <c r="C202" s="269" t="s">
        <v>110</v>
      </c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60" x14ac:dyDescent="0.2">
      <c r="A203" s="6"/>
      <c r="B203" s="7" t="s">
        <v>110</v>
      </c>
      <c r="C203" s="269" t="s">
        <v>110</v>
      </c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spans="1:60" x14ac:dyDescent="0.2">
      <c r="A204" s="254" t="s">
        <v>339</v>
      </c>
      <c r="B204" s="254"/>
      <c r="C204" s="271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spans="1:60" x14ac:dyDescent="0.2">
      <c r="A205" s="255"/>
      <c r="B205" s="256"/>
      <c r="C205" s="272"/>
      <c r="D205" s="256"/>
      <c r="E205" s="256"/>
      <c r="F205" s="256"/>
      <c r="G205" s="257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AE205" t="s">
        <v>340</v>
      </c>
    </row>
    <row r="206" spans="1:60" x14ac:dyDescent="0.2">
      <c r="A206" s="258"/>
      <c r="B206" s="259"/>
      <c r="C206" s="273"/>
      <c r="D206" s="259"/>
      <c r="E206" s="259"/>
      <c r="F206" s="259"/>
      <c r="G206" s="260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</row>
    <row r="207" spans="1:60" x14ac:dyDescent="0.2">
      <c r="A207" s="258"/>
      <c r="B207" s="259"/>
      <c r="C207" s="273"/>
      <c r="D207" s="259"/>
      <c r="E207" s="259"/>
      <c r="F207" s="259"/>
      <c r="G207" s="260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</row>
    <row r="208" spans="1:60" x14ac:dyDescent="0.2">
      <c r="A208" s="258"/>
      <c r="B208" s="259"/>
      <c r="C208" s="273"/>
      <c r="D208" s="259"/>
      <c r="E208" s="259"/>
      <c r="F208" s="259"/>
      <c r="G208" s="260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</row>
    <row r="209" spans="1:31" x14ac:dyDescent="0.2">
      <c r="A209" s="261"/>
      <c r="B209" s="262"/>
      <c r="C209" s="274"/>
      <c r="D209" s="262"/>
      <c r="E209" s="262"/>
      <c r="F209" s="262"/>
      <c r="G209" s="263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</row>
    <row r="210" spans="1:31" x14ac:dyDescent="0.2">
      <c r="A210" s="6"/>
      <c r="B210" s="7" t="s">
        <v>110</v>
      </c>
      <c r="C210" s="269" t="s">
        <v>110</v>
      </c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</row>
    <row r="211" spans="1:31" x14ac:dyDescent="0.2">
      <c r="C211" s="275"/>
      <c r="AE211" t="s">
        <v>341</v>
      </c>
    </row>
  </sheetData>
  <mergeCells count="6">
    <mergeCell ref="A1:G1"/>
    <mergeCell ref="C2:G2"/>
    <mergeCell ref="C3:G3"/>
    <mergeCell ref="C4:G4"/>
    <mergeCell ref="A204:C204"/>
    <mergeCell ref="A205:G209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2024-07-29T06:40:37Z</dcterms:modified>
</cp:coreProperties>
</file>