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Stavební úpravy" sheetId="2" r:id="rId2"/>
    <sheet name="SO 401 - Rekonstrukce SSZ...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Stavební úpravy'!$C$84:$K$345</definedName>
    <definedName name="_xlnm.Print_Area" localSheetId="1">'SO 101 - Stavební úpravy'!$C$4:$J$39,'SO 101 - Stavební úpravy'!$C$45:$J$66,'SO 101 - Stavební úpravy'!$C$72:$K$345</definedName>
    <definedName name="_xlnm.Print_Titles" localSheetId="1">'SO 101 - Stavební úpravy'!$84:$84</definedName>
    <definedName name="_xlnm._FilterDatabase" localSheetId="2" hidden="1">'SO 401 - Rekonstrukce SSZ...'!$C$85:$K$1273</definedName>
    <definedName name="_xlnm.Print_Area" localSheetId="2">'SO 401 - Rekonstrukce SSZ...'!$C$4:$J$39,'SO 401 - Rekonstrukce SSZ...'!$C$45:$J$67,'SO 401 - Rekonstrukce SSZ...'!$C$73:$K$1273</definedName>
    <definedName name="_xlnm.Print_Titles" localSheetId="2">'SO 401 - Rekonstrukce SSZ...'!$85:$85</definedName>
    <definedName name="_xlnm._FilterDatabase" localSheetId="3" hidden="1">'VRN - Vedlejší rozpočtové...'!$C$82:$K$149</definedName>
    <definedName name="_xlnm.Print_Area" localSheetId="3">'VRN - Vedlejší rozpočtové...'!$C$4:$J$39,'VRN - Vedlejší rozpočtové...'!$C$45:$J$64,'VRN - Vedlejší rozpočtové...'!$C$70:$K$149</definedName>
    <definedName name="_xlnm.Print_Titles" localSheetId="3">'VRN - Vedlejší rozpočtové...'!$82:$82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41"/>
  <c r="BH141"/>
  <c r="BG141"/>
  <c r="BF141"/>
  <c r="T141"/>
  <c r="R141"/>
  <c r="R132"/>
  <c r="P141"/>
  <c r="P132"/>
  <c r="BI133"/>
  <c r="BH133"/>
  <c r="BG133"/>
  <c r="BF133"/>
  <c r="T133"/>
  <c r="R133"/>
  <c r="P133"/>
  <c r="BI117"/>
  <c r="BH117"/>
  <c r="BG117"/>
  <c r="BF117"/>
  <c r="T117"/>
  <c r="R117"/>
  <c r="R107"/>
  <c r="P117"/>
  <c r="P107"/>
  <c r="BI108"/>
  <c r="BH108"/>
  <c r="BG108"/>
  <c r="BF108"/>
  <c r="T108"/>
  <c r="R108"/>
  <c r="P108"/>
  <c r="BI99"/>
  <c r="BH99"/>
  <c r="BG99"/>
  <c r="BF99"/>
  <c r="T99"/>
  <c r="R99"/>
  <c r="P99"/>
  <c r="BI95"/>
  <c r="BH95"/>
  <c r="BG95"/>
  <c r="BF95"/>
  <c r="T95"/>
  <c r="R95"/>
  <c r="P95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266"/>
  <c r="BH1266"/>
  <c r="BG1266"/>
  <c r="BF1266"/>
  <c r="T1266"/>
  <c r="T1265"/>
  <c r="R1266"/>
  <c r="R1265"/>
  <c r="P1266"/>
  <c r="P1265"/>
  <c r="BI1255"/>
  <c r="BH1255"/>
  <c r="BG1255"/>
  <c r="BF1255"/>
  <c r="T1255"/>
  <c r="R1255"/>
  <c r="P1255"/>
  <c r="BI1245"/>
  <c r="BH1245"/>
  <c r="BG1245"/>
  <c r="BF1245"/>
  <c r="T1245"/>
  <c r="R1245"/>
  <c r="P1245"/>
  <c r="BI1238"/>
  <c r="BH1238"/>
  <c r="BG1238"/>
  <c r="BF1238"/>
  <c r="T1238"/>
  <c r="R1238"/>
  <c r="P1238"/>
  <c r="BI1230"/>
  <c r="BH1230"/>
  <c r="BG1230"/>
  <c r="BF1230"/>
  <c r="T1230"/>
  <c r="R1230"/>
  <c r="P1230"/>
  <c r="BI1222"/>
  <c r="BH1222"/>
  <c r="BG1222"/>
  <c r="BF1222"/>
  <c r="T1222"/>
  <c r="R1222"/>
  <c r="P1222"/>
  <c r="BI1217"/>
  <c r="BH1217"/>
  <c r="BG1217"/>
  <c r="BF1217"/>
  <c r="T1217"/>
  <c r="R1217"/>
  <c r="P1217"/>
  <c r="BI1210"/>
  <c r="BH1210"/>
  <c r="BG1210"/>
  <c r="BF1210"/>
  <c r="T1210"/>
  <c r="R1210"/>
  <c r="P1210"/>
  <c r="BI1204"/>
  <c r="BH1204"/>
  <c r="BG1204"/>
  <c r="BF1204"/>
  <c r="T1204"/>
  <c r="R1204"/>
  <c r="P1204"/>
  <c r="BI1196"/>
  <c r="BH1196"/>
  <c r="BG1196"/>
  <c r="BF1196"/>
  <c r="T1196"/>
  <c r="R1196"/>
  <c r="P1196"/>
  <c r="BI1184"/>
  <c r="BH1184"/>
  <c r="BG1184"/>
  <c r="BF1184"/>
  <c r="T1184"/>
  <c r="R1184"/>
  <c r="P1184"/>
  <c r="BI1172"/>
  <c r="BH1172"/>
  <c r="BG1172"/>
  <c r="BF1172"/>
  <c r="T1172"/>
  <c r="R1172"/>
  <c r="P1172"/>
  <c r="BI1164"/>
  <c r="BH1164"/>
  <c r="BG1164"/>
  <c r="BF1164"/>
  <c r="T1164"/>
  <c r="R1164"/>
  <c r="P1164"/>
  <c r="BI1153"/>
  <c r="BH1153"/>
  <c r="BG1153"/>
  <c r="BF1153"/>
  <c r="T1153"/>
  <c r="R1153"/>
  <c r="P1153"/>
  <c r="BI1141"/>
  <c r="BH1141"/>
  <c r="BG1141"/>
  <c r="BF1141"/>
  <c r="T1141"/>
  <c r="R1141"/>
  <c r="P1141"/>
  <c r="BI1127"/>
  <c r="BH1127"/>
  <c r="BG1127"/>
  <c r="BF1127"/>
  <c r="T1127"/>
  <c r="R1127"/>
  <c r="P1127"/>
  <c r="BI1119"/>
  <c r="BH1119"/>
  <c r="BG1119"/>
  <c r="BF1119"/>
  <c r="T1119"/>
  <c r="R1119"/>
  <c r="P1119"/>
  <c r="BI1107"/>
  <c r="BH1107"/>
  <c r="BG1107"/>
  <c r="BF1107"/>
  <c r="T1107"/>
  <c r="R1107"/>
  <c r="P1107"/>
  <c r="BI1099"/>
  <c r="BH1099"/>
  <c r="BG1099"/>
  <c r="BF1099"/>
  <c r="T1099"/>
  <c r="R1099"/>
  <c r="P1099"/>
  <c r="BI1089"/>
  <c r="BH1089"/>
  <c r="BG1089"/>
  <c r="BF1089"/>
  <c r="T1089"/>
  <c r="R1089"/>
  <c r="P1089"/>
  <c r="BI1086"/>
  <c r="BH1086"/>
  <c r="BG1086"/>
  <c r="BF1086"/>
  <c r="T1086"/>
  <c r="R1086"/>
  <c r="P1086"/>
  <c r="BI1078"/>
  <c r="BH1078"/>
  <c r="BG1078"/>
  <c r="BF1078"/>
  <c r="T1078"/>
  <c r="R1078"/>
  <c r="P1078"/>
  <c r="BI1070"/>
  <c r="BH1070"/>
  <c r="BG1070"/>
  <c r="BF1070"/>
  <c r="T1070"/>
  <c r="R1070"/>
  <c r="P1070"/>
  <c r="BI1062"/>
  <c r="BH1062"/>
  <c r="BG1062"/>
  <c r="BF1062"/>
  <c r="T1062"/>
  <c r="R1062"/>
  <c r="P1062"/>
  <c r="BI1055"/>
  <c r="BH1055"/>
  <c r="BG1055"/>
  <c r="BF1055"/>
  <c r="T1055"/>
  <c r="R1055"/>
  <c r="P1055"/>
  <c r="BI1048"/>
  <c r="BH1048"/>
  <c r="BG1048"/>
  <c r="BF1048"/>
  <c r="T1048"/>
  <c r="R1048"/>
  <c r="P1048"/>
  <c r="BI1042"/>
  <c r="BH1042"/>
  <c r="BG1042"/>
  <c r="BF1042"/>
  <c r="T1042"/>
  <c r="R1042"/>
  <c r="P1042"/>
  <c r="BI1035"/>
  <c r="BH1035"/>
  <c r="BG1035"/>
  <c r="BF1035"/>
  <c r="T1035"/>
  <c r="R1035"/>
  <c r="P1035"/>
  <c r="BI1028"/>
  <c r="BH1028"/>
  <c r="BG1028"/>
  <c r="BF1028"/>
  <c r="T1028"/>
  <c r="R1028"/>
  <c r="P1028"/>
  <c r="BI1021"/>
  <c r="BH1021"/>
  <c r="BG1021"/>
  <c r="BF1021"/>
  <c r="T1021"/>
  <c r="R1021"/>
  <c r="P1021"/>
  <c r="BI1014"/>
  <c r="BH1014"/>
  <c r="BG1014"/>
  <c r="BF1014"/>
  <c r="T1014"/>
  <c r="R1014"/>
  <c r="P1014"/>
  <c r="BI1007"/>
  <c r="BH1007"/>
  <c r="BG1007"/>
  <c r="BF1007"/>
  <c r="T1007"/>
  <c r="R1007"/>
  <c r="P1007"/>
  <c r="BI1000"/>
  <c r="BH1000"/>
  <c r="BG1000"/>
  <c r="BF1000"/>
  <c r="T1000"/>
  <c r="R1000"/>
  <c r="P1000"/>
  <c r="BI993"/>
  <c r="BH993"/>
  <c r="BG993"/>
  <c r="BF993"/>
  <c r="T993"/>
  <c r="R993"/>
  <c r="P993"/>
  <c r="BI985"/>
  <c r="BH985"/>
  <c r="BG985"/>
  <c r="BF985"/>
  <c r="T985"/>
  <c r="R985"/>
  <c r="P985"/>
  <c r="BI977"/>
  <c r="BH977"/>
  <c r="BG977"/>
  <c r="BF977"/>
  <c r="T977"/>
  <c r="R977"/>
  <c r="P977"/>
  <c r="BI969"/>
  <c r="BH969"/>
  <c r="BG969"/>
  <c r="BF969"/>
  <c r="T969"/>
  <c r="R969"/>
  <c r="P969"/>
  <c r="BI961"/>
  <c r="BH961"/>
  <c r="BG961"/>
  <c r="BF961"/>
  <c r="T961"/>
  <c r="R961"/>
  <c r="P961"/>
  <c r="BI954"/>
  <c r="BH954"/>
  <c r="BG954"/>
  <c r="BF954"/>
  <c r="T954"/>
  <c r="R954"/>
  <c r="P954"/>
  <c r="BI947"/>
  <c r="BH947"/>
  <c r="BG947"/>
  <c r="BF947"/>
  <c r="T947"/>
  <c r="R947"/>
  <c r="P947"/>
  <c r="BI939"/>
  <c r="BH939"/>
  <c r="BG939"/>
  <c r="BF939"/>
  <c r="T939"/>
  <c r="R939"/>
  <c r="P939"/>
  <c r="BI931"/>
  <c r="BH931"/>
  <c r="BG931"/>
  <c r="BF931"/>
  <c r="T931"/>
  <c r="R931"/>
  <c r="P931"/>
  <c r="BI923"/>
  <c r="BH923"/>
  <c r="BG923"/>
  <c r="BF923"/>
  <c r="T923"/>
  <c r="R923"/>
  <c r="P923"/>
  <c r="BI917"/>
  <c r="BH917"/>
  <c r="BG917"/>
  <c r="BF917"/>
  <c r="T917"/>
  <c r="R917"/>
  <c r="P917"/>
  <c r="BI903"/>
  <c r="BH903"/>
  <c r="BG903"/>
  <c r="BF903"/>
  <c r="T903"/>
  <c r="R903"/>
  <c r="P903"/>
  <c r="BI887"/>
  <c r="BH887"/>
  <c r="BG887"/>
  <c r="BF887"/>
  <c r="T887"/>
  <c r="R887"/>
  <c r="P887"/>
  <c r="BI871"/>
  <c r="BH871"/>
  <c r="BG871"/>
  <c r="BF871"/>
  <c r="T871"/>
  <c r="R871"/>
  <c r="P871"/>
  <c r="BI857"/>
  <c r="BH857"/>
  <c r="BG857"/>
  <c r="BF857"/>
  <c r="T857"/>
  <c r="R857"/>
  <c r="P857"/>
  <c r="BI841"/>
  <c r="BH841"/>
  <c r="BG841"/>
  <c r="BF841"/>
  <c r="T841"/>
  <c r="R841"/>
  <c r="P841"/>
  <c r="BI836"/>
  <c r="BH836"/>
  <c r="BG836"/>
  <c r="BF836"/>
  <c r="T836"/>
  <c r="R836"/>
  <c r="P836"/>
  <c r="BI830"/>
  <c r="BH830"/>
  <c r="BG830"/>
  <c r="BF830"/>
  <c r="T830"/>
  <c r="R830"/>
  <c r="P830"/>
  <c r="BI823"/>
  <c r="BH823"/>
  <c r="BG823"/>
  <c r="BF823"/>
  <c r="T823"/>
  <c r="R823"/>
  <c r="P823"/>
  <c r="BI815"/>
  <c r="BH815"/>
  <c r="BG815"/>
  <c r="BF815"/>
  <c r="T815"/>
  <c r="R815"/>
  <c r="P815"/>
  <c r="BI807"/>
  <c r="BH807"/>
  <c r="BG807"/>
  <c r="BF807"/>
  <c r="T807"/>
  <c r="R807"/>
  <c r="P807"/>
  <c r="BI793"/>
  <c r="BH793"/>
  <c r="BG793"/>
  <c r="BF793"/>
  <c r="T793"/>
  <c r="R793"/>
  <c r="P793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49"/>
  <c r="BH749"/>
  <c r="BG749"/>
  <c r="BF749"/>
  <c r="T749"/>
  <c r="R749"/>
  <c r="P749"/>
  <c r="BI733"/>
  <c r="BH733"/>
  <c r="BG733"/>
  <c r="BF733"/>
  <c r="T733"/>
  <c r="R733"/>
  <c r="P733"/>
  <c r="BI726"/>
  <c r="BH726"/>
  <c r="BG726"/>
  <c r="BF726"/>
  <c r="T726"/>
  <c r="R726"/>
  <c r="P726"/>
  <c r="BI718"/>
  <c r="BH718"/>
  <c r="BG718"/>
  <c r="BF718"/>
  <c r="T718"/>
  <c r="R718"/>
  <c r="P718"/>
  <c r="BI702"/>
  <c r="BH702"/>
  <c r="BG702"/>
  <c r="BF702"/>
  <c r="T702"/>
  <c r="R702"/>
  <c r="P702"/>
  <c r="BI684"/>
  <c r="BH684"/>
  <c r="BG684"/>
  <c r="BF684"/>
  <c r="T684"/>
  <c r="R684"/>
  <c r="P684"/>
  <c r="BI678"/>
  <c r="BH678"/>
  <c r="BG678"/>
  <c r="BF678"/>
  <c r="T678"/>
  <c r="R678"/>
  <c r="P678"/>
  <c r="BI672"/>
  <c r="BH672"/>
  <c r="BG672"/>
  <c r="BF672"/>
  <c r="T672"/>
  <c r="R672"/>
  <c r="P672"/>
  <c r="BI666"/>
  <c r="BH666"/>
  <c r="BG666"/>
  <c r="BF666"/>
  <c r="T666"/>
  <c r="R666"/>
  <c r="P666"/>
  <c r="BI658"/>
  <c r="BH658"/>
  <c r="BG658"/>
  <c r="BF658"/>
  <c r="T658"/>
  <c r="R658"/>
  <c r="P658"/>
  <c r="BI648"/>
  <c r="BH648"/>
  <c r="BG648"/>
  <c r="BF648"/>
  <c r="T648"/>
  <c r="R648"/>
  <c r="P648"/>
  <c r="BI642"/>
  <c r="BH642"/>
  <c r="BG642"/>
  <c r="BF642"/>
  <c r="T642"/>
  <c r="R642"/>
  <c r="P642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17"/>
  <c r="BH617"/>
  <c r="BG617"/>
  <c r="BF617"/>
  <c r="T617"/>
  <c r="R617"/>
  <c r="P617"/>
  <c r="BI605"/>
  <c r="BH605"/>
  <c r="BG605"/>
  <c r="BF605"/>
  <c r="T605"/>
  <c r="R605"/>
  <c r="P605"/>
  <c r="BI599"/>
  <c r="BH599"/>
  <c r="BG599"/>
  <c r="BF599"/>
  <c r="T599"/>
  <c r="R599"/>
  <c r="P599"/>
  <c r="BI593"/>
  <c r="BH593"/>
  <c r="BG593"/>
  <c r="BF593"/>
  <c r="T593"/>
  <c r="R593"/>
  <c r="P593"/>
  <c r="BI585"/>
  <c r="BH585"/>
  <c r="BG585"/>
  <c r="BF585"/>
  <c r="T585"/>
  <c r="R585"/>
  <c r="P585"/>
  <c r="BI579"/>
  <c r="BH579"/>
  <c r="BG579"/>
  <c r="BF579"/>
  <c r="T579"/>
  <c r="R579"/>
  <c r="P579"/>
  <c r="BI571"/>
  <c r="BH571"/>
  <c r="BG571"/>
  <c r="BF571"/>
  <c r="T571"/>
  <c r="R571"/>
  <c r="P571"/>
  <c r="BI565"/>
  <c r="BH565"/>
  <c r="BG565"/>
  <c r="BF565"/>
  <c r="T565"/>
  <c r="R565"/>
  <c r="P565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5"/>
  <c r="BH515"/>
  <c r="BG515"/>
  <c r="BF515"/>
  <c r="T515"/>
  <c r="R515"/>
  <c r="P515"/>
  <c r="BI510"/>
  <c r="BH510"/>
  <c r="BG510"/>
  <c r="BF510"/>
  <c r="T510"/>
  <c r="R510"/>
  <c r="P510"/>
  <c r="BI503"/>
  <c r="BH503"/>
  <c r="BG503"/>
  <c r="BF503"/>
  <c r="T503"/>
  <c r="R503"/>
  <c r="P503"/>
  <c r="BI497"/>
  <c r="BH497"/>
  <c r="BG497"/>
  <c r="BF497"/>
  <c r="T497"/>
  <c r="R497"/>
  <c r="P497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0"/>
  <c r="BH470"/>
  <c r="BG470"/>
  <c r="BF470"/>
  <c r="T470"/>
  <c r="R470"/>
  <c r="P470"/>
  <c r="BI463"/>
  <c r="BH463"/>
  <c r="BG463"/>
  <c r="BF463"/>
  <c r="T463"/>
  <c r="R463"/>
  <c r="P463"/>
  <c r="BI447"/>
  <c r="BH447"/>
  <c r="BG447"/>
  <c r="BF447"/>
  <c r="T447"/>
  <c r="R447"/>
  <c r="P447"/>
  <c r="BI429"/>
  <c r="BH429"/>
  <c r="BG429"/>
  <c r="BF429"/>
  <c r="T429"/>
  <c r="R429"/>
  <c r="P429"/>
  <c r="BI423"/>
  <c r="BH423"/>
  <c r="BG423"/>
  <c r="BF423"/>
  <c r="T423"/>
  <c r="R423"/>
  <c r="P423"/>
  <c r="BI415"/>
  <c r="BH415"/>
  <c r="BG415"/>
  <c r="BF415"/>
  <c r="T415"/>
  <c r="R415"/>
  <c r="P415"/>
  <c r="BI409"/>
  <c r="BH409"/>
  <c r="BG409"/>
  <c r="BF409"/>
  <c r="T409"/>
  <c r="R409"/>
  <c r="P409"/>
  <c r="BI401"/>
  <c r="BH401"/>
  <c r="BG401"/>
  <c r="BF401"/>
  <c r="T401"/>
  <c r="R401"/>
  <c r="P401"/>
  <c r="BI395"/>
  <c r="BH395"/>
  <c r="BG395"/>
  <c r="BF395"/>
  <c r="T395"/>
  <c r="R395"/>
  <c r="P395"/>
  <c r="BI387"/>
  <c r="BH387"/>
  <c r="BG387"/>
  <c r="BF387"/>
  <c r="T387"/>
  <c r="R387"/>
  <c r="P387"/>
  <c r="BI381"/>
  <c r="BH381"/>
  <c r="BG381"/>
  <c r="BF381"/>
  <c r="T381"/>
  <c r="R381"/>
  <c r="P381"/>
  <c r="BI373"/>
  <c r="BH373"/>
  <c r="BG373"/>
  <c r="BF373"/>
  <c r="T373"/>
  <c r="R373"/>
  <c r="P373"/>
  <c r="BI367"/>
  <c r="BH367"/>
  <c r="BG367"/>
  <c r="BF367"/>
  <c r="T367"/>
  <c r="R367"/>
  <c r="P367"/>
  <c r="BI359"/>
  <c r="BH359"/>
  <c r="BG359"/>
  <c r="BF359"/>
  <c r="T359"/>
  <c r="R359"/>
  <c r="P359"/>
  <c r="BI352"/>
  <c r="BH352"/>
  <c r="BG352"/>
  <c r="BF352"/>
  <c r="T352"/>
  <c r="R352"/>
  <c r="P352"/>
  <c r="BI345"/>
  <c r="BH345"/>
  <c r="BG345"/>
  <c r="BF345"/>
  <c r="T345"/>
  <c r="R345"/>
  <c r="P345"/>
  <c r="BI340"/>
  <c r="BH340"/>
  <c r="BG340"/>
  <c r="BF340"/>
  <c r="T340"/>
  <c r="R340"/>
  <c r="P340"/>
  <c r="BI333"/>
  <c r="BH333"/>
  <c r="BG333"/>
  <c r="BF333"/>
  <c r="T333"/>
  <c r="R333"/>
  <c r="P333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292"/>
  <c r="BH292"/>
  <c r="BG292"/>
  <c r="BF292"/>
  <c r="T292"/>
  <c r="R292"/>
  <c r="P292"/>
  <c r="BI286"/>
  <c r="BH286"/>
  <c r="BG286"/>
  <c r="BF286"/>
  <c r="T286"/>
  <c r="R286"/>
  <c r="P286"/>
  <c r="BI266"/>
  <c r="BH266"/>
  <c r="BG266"/>
  <c r="BF266"/>
  <c r="T266"/>
  <c r="R266"/>
  <c r="P266"/>
  <c r="BI245"/>
  <c r="BH245"/>
  <c r="BG245"/>
  <c r="BF245"/>
  <c r="T245"/>
  <c r="R245"/>
  <c r="P245"/>
  <c r="BI224"/>
  <c r="BH224"/>
  <c r="BG224"/>
  <c r="BF224"/>
  <c r="T224"/>
  <c r="R224"/>
  <c r="P224"/>
  <c r="BI201"/>
  <c r="BH201"/>
  <c r="BG201"/>
  <c r="BF201"/>
  <c r="T201"/>
  <c r="R201"/>
  <c r="P201"/>
  <c r="BI191"/>
  <c r="BH191"/>
  <c r="BG191"/>
  <c r="BF191"/>
  <c r="T191"/>
  <c r="R191"/>
  <c r="P191"/>
  <c r="BI182"/>
  <c r="BH182"/>
  <c r="BG182"/>
  <c r="BF182"/>
  <c r="T182"/>
  <c r="R182"/>
  <c r="P182"/>
  <c r="BI180"/>
  <c r="BH180"/>
  <c r="BG180"/>
  <c r="BF180"/>
  <c r="T180"/>
  <c r="R180"/>
  <c r="P180"/>
  <c r="BI173"/>
  <c r="BH173"/>
  <c r="BG173"/>
  <c r="BF173"/>
  <c r="T173"/>
  <c r="R173"/>
  <c r="P173"/>
  <c r="BI164"/>
  <c r="BH164"/>
  <c r="BG164"/>
  <c r="BF164"/>
  <c r="T164"/>
  <c r="R164"/>
  <c r="P164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3"/>
  <c r="BH143"/>
  <c r="BG143"/>
  <c r="BF143"/>
  <c r="T143"/>
  <c r="R143"/>
  <c r="P143"/>
  <c r="BI136"/>
  <c r="BH136"/>
  <c r="BG136"/>
  <c r="BF136"/>
  <c r="T136"/>
  <c r="R136"/>
  <c r="P136"/>
  <c r="BI128"/>
  <c r="BH128"/>
  <c r="BG128"/>
  <c r="BF128"/>
  <c r="T128"/>
  <c r="R128"/>
  <c r="P128"/>
  <c r="BI120"/>
  <c r="BH120"/>
  <c r="BG120"/>
  <c r="BF120"/>
  <c r="T120"/>
  <c r="R120"/>
  <c r="P120"/>
  <c r="BI112"/>
  <c r="BH112"/>
  <c r="BG112"/>
  <c r="BF112"/>
  <c r="T112"/>
  <c r="R112"/>
  <c r="P112"/>
  <c r="BI104"/>
  <c r="BH104"/>
  <c r="BG104"/>
  <c r="BF104"/>
  <c r="T104"/>
  <c r="R104"/>
  <c r="P104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" r="J37"/>
  <c r="J36"/>
  <c i="1" r="AY55"/>
  <c i="2" r="J35"/>
  <c i="1" r="AX55"/>
  <c i="2"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3"/>
  <c r="BH103"/>
  <c r="BG103"/>
  <c r="BF103"/>
  <c r="T103"/>
  <c r="R103"/>
  <c r="P103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J240"/>
  <c i="3" r="J993"/>
  <c r="BK1164"/>
  <c r="J286"/>
  <c r="J939"/>
  <c i="2" r="BK227"/>
  <c i="3" r="BK153"/>
  <c r="BK887"/>
  <c r="J415"/>
  <c i="2" r="J162"/>
  <c i="3" r="BK763"/>
  <c r="BK579"/>
  <c r="J823"/>
  <c i="2" r="J273"/>
  <c i="3" r="J182"/>
  <c r="BK642"/>
  <c i="2" r="J263"/>
  <c i="3" r="J830"/>
  <c r="J128"/>
  <c i="2" r="J283"/>
  <c i="3" r="BK666"/>
  <c r="J702"/>
  <c r="BK182"/>
  <c i="2" r="BK283"/>
  <c r="BK176"/>
  <c i="3" r="BK969"/>
  <c r="BK871"/>
  <c i="2" r="BK317"/>
  <c i="3" r="J1007"/>
  <c r="BK1238"/>
  <c r="BK551"/>
  <c r="J1089"/>
  <c i="2" r="BK188"/>
  <c i="3" r="BK1089"/>
  <c r="J841"/>
  <c i="4" r="J117"/>
  <c i="2" r="J180"/>
  <c i="3" r="BK1062"/>
  <c r="J565"/>
  <c i="2" r="J205"/>
  <c i="3" r="BK702"/>
  <c r="J340"/>
  <c i="2" r="BK130"/>
  <c i="3" r="J969"/>
  <c r="J266"/>
  <c i="2" r="J125"/>
  <c i="3" r="BK489"/>
  <c r="J359"/>
  <c r="BK180"/>
  <c i="2" r="BK219"/>
  <c r="J338"/>
  <c i="3" r="BK1042"/>
  <c r="BK1070"/>
  <c r="BK1048"/>
  <c i="2" r="J329"/>
  <c r="BK278"/>
  <c r="J224"/>
  <c r="J157"/>
  <c i="3" r="BK648"/>
  <c r="BK1245"/>
  <c r="J1127"/>
  <c r="J836"/>
  <c r="BK497"/>
  <c r="J1222"/>
  <c r="J525"/>
  <c r="BK684"/>
  <c r="BK463"/>
  <c i="4" r="BK95"/>
  <c i="2" r="BK288"/>
  <c r="J130"/>
  <c i="3" r="BK1210"/>
  <c r="BK387"/>
  <c r="BK120"/>
  <c i="2" r="BK211"/>
  <c i="3" r="J191"/>
  <c r="J1119"/>
  <c i="4" r="J141"/>
  <c i="1" r="AS54"/>
  <c i="3" r="BK779"/>
  <c i="2" r="J235"/>
  <c i="3" r="J489"/>
  <c r="BK191"/>
  <c i="2" r="J171"/>
  <c i="3" r="J352"/>
  <c r="J617"/>
  <c i="2" r="J232"/>
  <c i="3" r="J807"/>
  <c r="J1266"/>
  <c r="J1070"/>
  <c i="2" r="J334"/>
  <c r="BK197"/>
  <c i="3" r="J1000"/>
  <c r="BK352"/>
  <c r="J666"/>
  <c r="BK395"/>
  <c i="2" r="J321"/>
  <c r="BK263"/>
  <c r="BK216"/>
  <c r="BK125"/>
  <c i="3" r="J224"/>
  <c r="J1238"/>
  <c r="BK1099"/>
  <c r="J857"/>
  <c r="J585"/>
  <c r="J409"/>
  <c r="BK1007"/>
  <c r="J551"/>
  <c r="J1028"/>
  <c r="BK286"/>
  <c i="2" r="BK267"/>
  <c i="3" r="BK823"/>
  <c r="J1048"/>
  <c r="J947"/>
  <c i="2" r="BK296"/>
  <c i="3" r="BK89"/>
  <c r="J463"/>
  <c r="J112"/>
  <c i="2" r="BK201"/>
  <c i="3" r="BK931"/>
  <c r="BK793"/>
  <c r="J201"/>
  <c i="2" r="J154"/>
  <c i="3" r="BK345"/>
  <c i="4" r="BK108"/>
  <c i="2" r="BK103"/>
  <c i="3" r="J1196"/>
  <c r="BK447"/>
  <c i="2" r="J166"/>
  <c i="3" r="J557"/>
  <c r="BK857"/>
  <c r="J143"/>
  <c i="2" r="J243"/>
  <c r="J112"/>
  <c i="3" r="J763"/>
  <c r="J153"/>
  <c r="BK292"/>
  <c r="J510"/>
  <c i="2" r="BK313"/>
  <c r="J258"/>
  <c r="BK205"/>
  <c r="BK117"/>
  <c i="3" r="J333"/>
  <c r="BK1222"/>
  <c r="J1062"/>
  <c r="J672"/>
  <c r="BK510"/>
  <c r="J292"/>
  <c r="J539"/>
  <c r="J903"/>
  <c r="BK483"/>
  <c i="4" r="BK117"/>
  <c i="3" r="J571"/>
  <c i="2" r="BK326"/>
  <c r="J121"/>
  <c i="3" r="BK95"/>
  <c r="BK423"/>
  <c i="4" r="J99"/>
  <c i="2" r="BK121"/>
  <c i="3" r="J381"/>
  <c i="2" r="BK300"/>
  <c r="BK240"/>
  <c r="J176"/>
  <c i="3" r="BK658"/>
  <c r="BK136"/>
  <c r="J1184"/>
  <c r="BK954"/>
  <c r="J628"/>
  <c r="J429"/>
  <c r="J1055"/>
  <c r="BK367"/>
  <c r="J605"/>
  <c r="BK319"/>
  <c i="4" r="J133"/>
  <c i="2" r="BK334"/>
  <c r="BK150"/>
  <c i="3" r="J533"/>
  <c i="2" r="J88"/>
  <c i="3" r="BK726"/>
  <c r="BK1196"/>
  <c r="J1086"/>
  <c r="BK749"/>
  <c r="BK539"/>
  <c r="BK1255"/>
  <c r="BK718"/>
  <c r="J156"/>
  <c r="J497"/>
  <c r="J173"/>
  <c i="2" r="F34"/>
  <c r="J219"/>
  <c i="3" r="BK678"/>
  <c r="BK841"/>
  <c r="J634"/>
  <c i="2" r="J317"/>
  <c r="J117"/>
  <c i="3" r="BK771"/>
  <c r="BK961"/>
  <c i="2" r="BK224"/>
  <c i="3" r="J733"/>
  <c r="BK634"/>
  <c r="BK164"/>
  <c i="2" r="BK162"/>
  <c i="3" r="BK533"/>
  <c i="2" r="BK232"/>
  <c i="3" r="BK605"/>
  <c r="BK1078"/>
  <c i="2" r="BK255"/>
  <c i="3" r="J599"/>
  <c r="BK1086"/>
  <c r="J954"/>
  <c i="2" r="BK309"/>
  <c r="BK137"/>
  <c i="3" r="BK903"/>
  <c r="J1217"/>
  <c r="J395"/>
  <c r="J1042"/>
  <c i="2" r="BK343"/>
  <c r="BK273"/>
  <c r="J201"/>
  <c r="J146"/>
  <c i="3" r="BK525"/>
  <c r="BK112"/>
  <c r="J1141"/>
  <c r="J917"/>
  <c r="BK477"/>
  <c r="BK1204"/>
  <c r="BK672"/>
  <c r="J1014"/>
  <c r="BK128"/>
  <c i="2" r="J193"/>
  <c i="3" r="J749"/>
  <c r="J931"/>
  <c r="J658"/>
  <c i="4" r="BK99"/>
  <c i="2" r="J141"/>
  <c i="3" r="J1153"/>
  <c r="J319"/>
  <c r="BK599"/>
  <c i="2" r="J288"/>
  <c i="3" r="BK1055"/>
  <c r="BK1119"/>
  <c r="BK327"/>
  <c i="2" r="BK292"/>
  <c i="3" r="J793"/>
  <c r="BK1035"/>
  <c i="4" r="BK141"/>
  <c i="2" r="BK193"/>
  <c i="3" r="J245"/>
  <c r="J104"/>
  <c i="2" r="J150"/>
  <c i="3" r="BK340"/>
  <c r="BK429"/>
  <c r="J327"/>
  <c i="2" r="BK258"/>
  <c i="3" r="BK1107"/>
  <c r="BK593"/>
  <c r="J977"/>
  <c r="J871"/>
  <c r="BK359"/>
  <c i="2" r="J305"/>
  <c r="BK251"/>
  <c r="BK185"/>
  <c r="BK95"/>
  <c i="3" r="J815"/>
  <c r="BK1172"/>
  <c r="J961"/>
  <c r="BK617"/>
  <c r="BK381"/>
  <c r="J923"/>
  <c r="BK373"/>
  <c r="J483"/>
  <c i="4" r="BK133"/>
  <c i="2" r="J300"/>
  <c r="J103"/>
  <c i="3" r="BK143"/>
  <c r="J622"/>
  <c r="J180"/>
  <c i="2" r="BK248"/>
  <c i="3" r="J1035"/>
  <c r="J648"/>
  <c r="J401"/>
  <c i="2" r="J267"/>
  <c i="3" r="J771"/>
  <c r="J1230"/>
  <c r="BK1141"/>
  <c i="2" r="BK329"/>
  <c i="3" r="J515"/>
  <c i="4" r="BK86"/>
  <c i="2" r="J278"/>
  <c i="3" r="J678"/>
  <c i="2" r="J251"/>
  <c r="BK171"/>
  <c r="BK141"/>
  <c i="3" r="BK939"/>
  <c r="BK1028"/>
  <c r="BK622"/>
  <c r="J1107"/>
  <c r="J684"/>
  <c r="BK470"/>
  <c r="J1172"/>
  <c r="BK401"/>
  <c r="BK836"/>
  <c r="BK333"/>
  <c r="J120"/>
  <c i="2" r="J343"/>
  <c r="BK270"/>
  <c r="J159"/>
  <c i="3" r="J718"/>
  <c r="BK585"/>
  <c r="J1204"/>
  <c r="BK985"/>
  <c r="BK571"/>
  <c r="J1255"/>
  <c r="J373"/>
  <c r="BK1021"/>
  <c r="BK245"/>
  <c i="2" r="BK305"/>
  <c r="J248"/>
  <c r="BK146"/>
  <c i="3" r="J985"/>
  <c r="BK733"/>
  <c r="J387"/>
  <c r="BK201"/>
  <c r="BK1184"/>
  <c r="BK947"/>
  <c r="J503"/>
  <c r="BK1266"/>
  <c r="J89"/>
  <c i="2" r="J313"/>
  <c r="J255"/>
  <c r="J188"/>
  <c r="BK88"/>
  <c i="3" r="BK1014"/>
  <c r="J1078"/>
  <c r="J477"/>
  <c r="BK173"/>
  <c r="BK224"/>
  <c i="2" r="BK321"/>
  <c r="J216"/>
  <c r="BK154"/>
  <c r="BK338"/>
  <c i="3" r="BK545"/>
  <c r="J447"/>
  <c r="BK807"/>
  <c r="J545"/>
  <c r="BK977"/>
  <c r="BK515"/>
  <c i="4" r="J95"/>
  <c i="2" r="J211"/>
  <c r="J185"/>
  <c r="J95"/>
  <c r="F37"/>
  <c i="3" r="J1245"/>
  <c r="J887"/>
  <c r="BK565"/>
  <c r="J1210"/>
  <c r="BK628"/>
  <c r="J423"/>
  <c r="BK917"/>
  <c r="J151"/>
  <c i="2" r="J326"/>
  <c r="J309"/>
  <c r="J292"/>
  <c r="J270"/>
  <c r="BK243"/>
  <c r="J227"/>
  <c r="J197"/>
  <c r="BK180"/>
  <c r="BK159"/>
  <c r="J137"/>
  <c r="BK112"/>
  <c i="3" r="J579"/>
  <c r="J367"/>
  <c r="BK151"/>
  <c r="BK104"/>
  <c r="BK1230"/>
  <c r="BK1217"/>
  <c r="J1164"/>
  <c r="J1099"/>
  <c r="BK1000"/>
  <c r="BK923"/>
  <c r="J779"/>
  <c r="J642"/>
  <c r="J593"/>
  <c r="BK557"/>
  <c r="J470"/>
  <c r="BK311"/>
  <c r="BK266"/>
  <c r="BK1153"/>
  <c r="BK993"/>
  <c r="BK815"/>
  <c r="J345"/>
  <c r="BK409"/>
  <c r="J1021"/>
  <c r="BK156"/>
  <c r="BK830"/>
  <c r="J311"/>
  <c r="BK415"/>
  <c r="J136"/>
  <c r="J95"/>
  <c i="4" r="J86"/>
  <c r="J108"/>
  <c i="2" r="BK157"/>
  <c i="3" r="J726"/>
  <c r="BK1127"/>
  <c r="BK503"/>
  <c r="J164"/>
  <c i="2" r="J296"/>
  <c r="BK235"/>
  <c r="BK166"/>
  <c r="F35"/>
  <c r="F36"/>
  <c i="4" l="1" r="T107"/>
  <c r="T132"/>
  <c i="2" r="R210"/>
  <c r="R87"/>
  <c r="BK210"/>
  <c r="J210"/>
  <c r="J63"/>
  <c r="T325"/>
  <c i="3" r="T88"/>
  <c i="2" r="BK87"/>
  <c r="J87"/>
  <c r="J61"/>
  <c r="P165"/>
  <c r="P325"/>
  <c i="3" r="R310"/>
  <c r="R309"/>
  <c i="2" r="P87"/>
  <c r="T165"/>
  <c r="BK325"/>
  <c r="J325"/>
  <c r="J64"/>
  <c i="3" r="P310"/>
  <c i="2" r="T210"/>
  <c r="P210"/>
  <c i="4" r="R85"/>
  <c r="R84"/>
  <c r="R83"/>
  <c i="2" r="T87"/>
  <c r="T86"/>
  <c r="T85"/>
  <c i="3" r="P88"/>
  <c r="R200"/>
  <c r="BK200"/>
  <c r="J200"/>
  <c r="J62"/>
  <c r="T1069"/>
  <c r="T310"/>
  <c r="T309"/>
  <c r="BK1069"/>
  <c r="J1069"/>
  <c r="J65"/>
  <c r="P1069"/>
  <c r="R1069"/>
  <c i="2" r="R165"/>
  <c r="R325"/>
  <c i="3" r="BK310"/>
  <c r="BK309"/>
  <c r="J309"/>
  <c r="J63"/>
  <c i="4" r="P85"/>
  <c r="P84"/>
  <c r="P83"/>
  <c i="1" r="AU57"/>
  <c i="2" r="BK165"/>
  <c r="J165"/>
  <c r="J62"/>
  <c i="3" r="R88"/>
  <c r="R87"/>
  <c r="T200"/>
  <c i="4" r="BK85"/>
  <c r="J85"/>
  <c r="J61"/>
  <c i="3" r="BK88"/>
  <c r="BK87"/>
  <c r="J87"/>
  <c r="J60"/>
  <c r="P200"/>
  <c i="4" r="T85"/>
  <c r="T84"/>
  <c r="T83"/>
  <c i="2" r="BK342"/>
  <c r="J342"/>
  <c r="J65"/>
  <c i="4" r="BK107"/>
  <c r="J107"/>
  <c r="J62"/>
  <c i="3" r="BK1265"/>
  <c r="J1265"/>
  <c r="J66"/>
  <c i="4" r="BK132"/>
  <c r="J132"/>
  <c r="J63"/>
  <c r="BE86"/>
  <c r="BE133"/>
  <c r="F80"/>
  <c r="BE141"/>
  <c r="BE99"/>
  <c r="E73"/>
  <c r="J77"/>
  <c r="BE95"/>
  <c r="BE117"/>
  <c r="BE108"/>
  <c i="3" r="J52"/>
  <c r="F55"/>
  <c r="BE104"/>
  <c r="BE120"/>
  <c r="BE128"/>
  <c r="BE153"/>
  <c r="BE292"/>
  <c r="BE345"/>
  <c r="BE387"/>
  <c r="BE180"/>
  <c r="BE182"/>
  <c r="BE191"/>
  <c r="BE373"/>
  <c r="BE533"/>
  <c r="BE429"/>
  <c r="BE470"/>
  <c r="BE510"/>
  <c r="BE571"/>
  <c r="BE977"/>
  <c i="2" r="BK86"/>
  <c r="J86"/>
  <c r="J60"/>
  <c i="3" r="BE89"/>
  <c r="BE515"/>
  <c r="BE545"/>
  <c r="BE836"/>
  <c r="BE887"/>
  <c r="BE1062"/>
  <c r="BE95"/>
  <c r="BE201"/>
  <c r="BE585"/>
  <c r="BE622"/>
  <c r="BE718"/>
  <c r="BE793"/>
  <c r="BE857"/>
  <c r="BE923"/>
  <c r="BE931"/>
  <c r="BE939"/>
  <c r="BE1000"/>
  <c r="BE136"/>
  <c r="BE286"/>
  <c r="BE319"/>
  <c r="BE352"/>
  <c r="BE447"/>
  <c r="BE579"/>
  <c r="BE658"/>
  <c r="BE678"/>
  <c r="BE763"/>
  <c r="BE807"/>
  <c r="BE903"/>
  <c r="BE993"/>
  <c r="BE1048"/>
  <c r="BE143"/>
  <c r="BE151"/>
  <c r="BE164"/>
  <c r="BE224"/>
  <c r="BE327"/>
  <c r="BE333"/>
  <c r="BE409"/>
  <c r="BE423"/>
  <c r="BE503"/>
  <c r="BE551"/>
  <c r="BE605"/>
  <c r="BE634"/>
  <c r="BE726"/>
  <c r="BE954"/>
  <c r="BE1021"/>
  <c r="BE1028"/>
  <c r="BE1035"/>
  <c r="BE1042"/>
  <c r="BE1070"/>
  <c r="BE1099"/>
  <c r="BE1107"/>
  <c r="BE1127"/>
  <c r="BE1164"/>
  <c r="BE1184"/>
  <c r="BE1217"/>
  <c r="BE1238"/>
  <c r="BE1245"/>
  <c r="BE1255"/>
  <c r="BE1266"/>
  <c r="BE245"/>
  <c r="BE340"/>
  <c r="BE359"/>
  <c r="BE367"/>
  <c r="BE381"/>
  <c r="BE401"/>
  <c r="BE415"/>
  <c r="BE463"/>
  <c r="BE477"/>
  <c r="BE483"/>
  <c r="BE497"/>
  <c r="BE525"/>
  <c r="BE565"/>
  <c r="BE617"/>
  <c r="BE642"/>
  <c r="BE672"/>
  <c r="BE815"/>
  <c r="BE823"/>
  <c r="BE841"/>
  <c r="BE947"/>
  <c r="BE961"/>
  <c r="BE969"/>
  <c r="BE985"/>
  <c r="BE1007"/>
  <c r="BE1014"/>
  <c r="BE1055"/>
  <c r="BE1078"/>
  <c r="BE1086"/>
  <c r="BE1089"/>
  <c r="BE1119"/>
  <c r="BE1141"/>
  <c r="BE1153"/>
  <c r="BE1172"/>
  <c r="BE1196"/>
  <c r="BE1204"/>
  <c r="BE1210"/>
  <c r="BE1222"/>
  <c r="BE1230"/>
  <c r="E48"/>
  <c r="BE173"/>
  <c r="BE311"/>
  <c r="BE599"/>
  <c r="BE628"/>
  <c r="BE702"/>
  <c r="BE733"/>
  <c r="BE771"/>
  <c r="BE112"/>
  <c r="BE156"/>
  <c r="BE266"/>
  <c r="BE395"/>
  <c r="BE489"/>
  <c r="BE539"/>
  <c r="BE557"/>
  <c r="BE666"/>
  <c r="BE749"/>
  <c r="BE779"/>
  <c r="BE830"/>
  <c r="BE871"/>
  <c r="BE593"/>
  <c r="BE648"/>
  <c r="BE684"/>
  <c r="BE917"/>
  <c i="2" r="BE130"/>
  <c r="BE334"/>
  <c i="1" r="BC55"/>
  <c r="BB55"/>
  <c r="BA55"/>
  <c i="2" r="E48"/>
  <c r="J52"/>
  <c r="F55"/>
  <c r="BE88"/>
  <c r="BE95"/>
  <c r="BE103"/>
  <c r="BE112"/>
  <c r="BE117"/>
  <c r="BE121"/>
  <c r="BE125"/>
  <c r="BE137"/>
  <c r="BE141"/>
  <c r="BE146"/>
  <c r="BE150"/>
  <c r="BE154"/>
  <c r="BE157"/>
  <c r="BE159"/>
  <c r="BE162"/>
  <c r="BE166"/>
  <c r="BE171"/>
  <c r="BE176"/>
  <c r="BE180"/>
  <c r="BE185"/>
  <c r="BE188"/>
  <c r="BE193"/>
  <c r="BE197"/>
  <c r="BE201"/>
  <c r="BE205"/>
  <c r="BE211"/>
  <c r="BE216"/>
  <c r="BE219"/>
  <c r="BE224"/>
  <c r="BE227"/>
  <c r="BE232"/>
  <c r="BE235"/>
  <c r="BE240"/>
  <c r="BE243"/>
  <c r="BE248"/>
  <c r="BE251"/>
  <c r="BE255"/>
  <c r="BE258"/>
  <c r="BE263"/>
  <c r="BE267"/>
  <c r="BE270"/>
  <c r="BE273"/>
  <c r="BE278"/>
  <c r="BE283"/>
  <c r="BE288"/>
  <c r="BE292"/>
  <c r="BE296"/>
  <c r="BE300"/>
  <c r="BE305"/>
  <c r="BE309"/>
  <c r="BE313"/>
  <c r="BE317"/>
  <c r="BE321"/>
  <c r="BE326"/>
  <c r="BE329"/>
  <c r="BE338"/>
  <c r="BE343"/>
  <c i="1" r="BD55"/>
  <c i="2" r="J34"/>
  <c i="4" r="F36"/>
  <c i="1" r="BC57"/>
  <c i="3" r="J34"/>
  <c i="1" r="AW56"/>
  <c i="3" r="F34"/>
  <c i="1" r="BA56"/>
  <c i="4" r="J34"/>
  <c i="1" r="AW57"/>
  <c i="4" r="F34"/>
  <c i="1" r="BA57"/>
  <c i="4" r="F37"/>
  <c i="1" r="BD57"/>
  <c i="3" r="F37"/>
  <c i="1" r="BD56"/>
  <c i="4" r="F35"/>
  <c i="1" r="BB57"/>
  <c i="3" r="F36"/>
  <c i="1" r="BC56"/>
  <c i="3" r="F35"/>
  <c i="1" r="BB56"/>
  <c i="2" l="1" r="P86"/>
  <c r="P85"/>
  <c i="1" r="AU55"/>
  <c i="3" r="BK86"/>
  <c r="J86"/>
  <c r="R86"/>
  <c r="P309"/>
  <c r="P86"/>
  <c i="1" r="AU56"/>
  <c i="3" r="T87"/>
  <c r="T86"/>
  <c r="P87"/>
  <c i="2" r="R86"/>
  <c r="R85"/>
  <c i="1" r="AW55"/>
  <c i="3" r="J88"/>
  <c r="J61"/>
  <c r="J310"/>
  <c r="J64"/>
  <c i="4" r="BK84"/>
  <c r="J84"/>
  <c r="J60"/>
  <c i="2" r="BK85"/>
  <c r="J85"/>
  <c i="1" r="BB54"/>
  <c r="AX54"/>
  <c i="4" r="F33"/>
  <c i="1" r="AZ57"/>
  <c i="3" r="J30"/>
  <c i="1" r="AG56"/>
  <c i="4" r="J33"/>
  <c i="1" r="AV57"/>
  <c r="AT57"/>
  <c i="2" r="F33"/>
  <c i="1" r="AZ55"/>
  <c i="2" r="J33"/>
  <c i="1" r="AV55"/>
  <c r="AT55"/>
  <c i="3" r="F33"/>
  <c i="1" r="AZ56"/>
  <c r="BD54"/>
  <c r="W33"/>
  <c r="BA54"/>
  <c r="AW54"/>
  <c r="AK30"/>
  <c i="3" r="J33"/>
  <c i="1" r="AV56"/>
  <c r="AT56"/>
  <c r="AN56"/>
  <c r="BC54"/>
  <c r="AY54"/>
  <c i="2" r="J30"/>
  <c i="1" r="AG55"/>
  <c i="4" l="1" r="BK83"/>
  <c r="J83"/>
  <c r="J59"/>
  <c i="3" r="J59"/>
  <c i="1" r="AN55"/>
  <c i="2" r="J59"/>
  <c i="3" r="J39"/>
  <c i="2" r="J39"/>
  <c i="1" r="AU54"/>
  <c r="W30"/>
  <c r="W32"/>
  <c r="W31"/>
  <c r="AZ54"/>
  <c r="AV54"/>
  <c r="AK29"/>
  <c i="4" l="1" r="J30"/>
  <c i="1" r="AG57"/>
  <c r="AG54"/>
  <c r="AK26"/>
  <c r="AT54"/>
  <c r="W29"/>
  <c i="4" l="1" r="J39"/>
  <c i="1" r="AN54"/>
  <c r="AN57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<sst xmlns="http://schemas.openxmlformats.org/spreadsheetml/2006/main">
  <si>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</si>
  <si>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</si>
  <si>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</si>
  <si>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</si>
  <si>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</si>
  <si>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{514774a6-9403-44cb-b686-5a5243842810}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</si>
  <si>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</si>
  <si>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</si>
  <si>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</si>
  <si>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</si>
  <si>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</si>
  <si>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</si>
  <si>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</si>
  <si>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</si>
  <si>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</si>
  <si>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</si>
  <si>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</si>
  <si>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Moravská - M.R. Štefánika - Ústí nad Orlicí</t>
  </si>
  <si>
    <t>KSO:</t>
  </si>
  <si>
    <t/>
  </si>
  <si>
    <t>CC-CZ:</t>
  </si>
  <si>
    <t>2112</t>
  </si>
  <si>
    <t>Místo:</t>
  </si>
  <si>
    <t>Ústí nad Orlicí</t>
  </si>
  <si>
    <t>Datum:</t>
  </si>
  <si>
    <t>30. 9. 2024</t>
  </si>
  <si>
    <t>CZ-CPV:</t>
  </si>
  <si>
    <t>45316212-4</t>
  </si>
  <si>
    <t>CZ-CPA:</t>
  </si>
  <si>
    <t>42.22.22</t>
  </si>
  <si>
    <t>Zadavatel:</t>
  </si>
  <si>
    <t>IČ:</t>
  </si>
  <si>
    <t>25945793</t>
  </si>
  <si>
    <t>Tepvos, spol. s.r.o.</t>
  </si>
  <si>
    <t>DIČ:</t>
  </si>
  <si>
    <t>CZ25945793</t>
  </si>
  <si>
    <t>Uchazeč:</t>
  </si>
  <si>
    <t>Vyplň údaj</t>
  </si>
  <si>
    <t>Projektant:</t>
  </si>
  <si>
    <t>48029483</t>
  </si>
  <si>
    <t>AŽD Praha s.r.o.</t>
  </si>
  <si>
    <t>CZ48029483</t>
  </si>
  <si>
    <t>True</t>
  </si>
  <si>
    <t>Zpracovatel:</t>
  </si>
  <si>
    <t>AŽD Praha,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</si>
  <si>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</si>
  <si>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</si>
  <si>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</si>
  <si>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</si>
  <si>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</si>
  <si>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</si>
  <si>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</si>
  <si>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</si>
  <si>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</si>
  <si>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</si>
  <si>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</si>
  <si>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</si>
  <si>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</si>
  <si>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</si>
  <si>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</si>
  <si>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</si>
  <si>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</si>
  <si>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</si>
  <si>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</si>
  <si>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</si>
  <si>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</si>
  <si>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</si>
  <si>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</si>
  <si>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</si>
  <si>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</si>
  <si>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</si>
  <si>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</si>
  <si>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</si>
  <si>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</si>
  <si>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</si>
  <si>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</si>
  <si>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</si>
  <si>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</si>
  <si>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</si>
  <si>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</si>
  <si>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</si>
  <si>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</si>
  <si>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</si>
  <si>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</si>
  <si>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</si>
  <si>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</si>
  <si>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</si>
  <si>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Stavební úpravy</t>
  </si>
  <si>
    <t>STA</t>
  </si>
  <si>
    <t>1</t>
  </si>
  <si>
    <t>{fb9dc7fc-2d7f-447a-9dc2-4b7d86ba32d8}</t>
  </si>
  <si>
    <t>2</t>
  </si>
  <si>
    <t>SO 401</t>
  </si>
  <si>
    <t>Rekonstrukce SSZ Moravská - M.R. Štefánika - Ústí nad Orlicí</t>
  </si>
  <si>
    <t>{7cc8c3d0-2601-4c36-81a7-72b1a3bc388c}</t>
  </si>
  <si>
    <t>VRN</t>
  </si>
  <si>
    <t>Vedlejší rozpočtové náklady</t>
  </si>
  <si>
    <t>{dd641720-0213-4a3c-9f2d-5d52d47b5b36}</t>
  </si>
  <si>
    <t>KRYCÍ LIST SOUPISU PRACÍ</t>
  </si>
  <si>
    <t>Objekt:</t>
  </si>
  <si>
    <t>SO 101 -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</si>
  <si>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</si>
  <si>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</si>
  <si>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</si>
  <si>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</si>
  <si>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</si>
  <si>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</si>
  <si>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</t>
  </si>
  <si>
    <t xml:space="preserve">    7 - Ostatní konstrukce a práce, bourání</t>
  </si>
  <si>
    <t xml:space="preserve">    9 - Přesun sutě</t>
  </si>
  <si>
    <t xml:space="preserve">    997 -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</si>
  <si>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</si>
  <si>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</si>
  <si>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</si>
  <si>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</si>
  <si>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</si>
  <si>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</si>
  <si>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</si>
  <si>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</si>
  <si>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</si>
  <si>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</si>
  <si>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</si>
  <si>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</si>
  <si>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</si>
  <si>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</si>
  <si>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</si>
  <si>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</si>
  <si>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</si>
  <si>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</si>
  <si>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</si>
  <si>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</si>
  <si>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</si>
  <si>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CS ÚRS 2024 02</t>
  </si>
  <si>
    <t>4</t>
  </si>
  <si>
    <t>-1497640376</t>
  </si>
  <si>
    <t>PP</t>
  </si>
  <si>
    <t>Odstranění podkladů nebo krytů ručně s přemístěním hmot na skládku na vzdálenost do 3 m nebo s naložením na dopravní prostředek živičných, o tl. vrstvy přes 50 do 100 mm</t>
  </si>
  <si>
    <t>Online PSC</t>
  </si>
  <si>
    <t>https://podminky.urs.cz/item/CS_URS_2024_02/113107142</t>
  </si>
  <si>
    <t>P</t>
  </si>
  <si>
    <t xml:space="preserve">Poznámka k položce:_x000d_
zapravení vrstvy ACO+ACL v oblouku u osazení nové přídlažby_x000d_
zapravení napojení vrstvy ACO+ACL u ostrůvků_x000d_
</t>
  </si>
  <si>
    <t>VV</t>
  </si>
  <si>
    <t>"obl." (28,0+34,0)*0,3</t>
  </si>
  <si>
    <t>"ostr." (3,8+2,95+3,3+5,15)*2*0,20</t>
  </si>
  <si>
    <t>Součet</t>
  </si>
  <si>
    <t>113107344</t>
  </si>
  <si>
    <t>Odstranění podkladu živičného tl přes 150 do 200 mm strojně pl do 50 m2</t>
  </si>
  <si>
    <t>-846922119</t>
  </si>
  <si>
    <t>Odstranění podkladů nebo krytů strojně plochy jednotlivě do 50 m2 s přemístěním hmot na skládku na vzdálenost do 3 m nebo s naložením na dopravní prostředek živičných, o tl. vrstvy přes 150 do 200 mm</t>
  </si>
  <si>
    <t>https://podminky.urs.cz/item/CS_URS_2024_02/113107344</t>
  </si>
  <si>
    <t>Poznámka k položce:_x000d_
úprava oblouku komunikace ul. M.R.Štefánika - Královehradecká_x000d_
úprava zapravení ploch stávajících ostrůvků</t>
  </si>
  <si>
    <t>"obl." (5,0*0,8/2+5,0*1,2+5,5*1,4+3,0*1,4+4,5*1,2/2) - 26,0*0,25+28,0*0,25</t>
  </si>
  <si>
    <t>"obl." (7,0*2,0/2+3,2*2,2+5,0*2,8+4,5*2,8+3,0*2,1+8,5*1,6/2)-31,0*0,25+34,0*0,25</t>
  </si>
  <si>
    <t>"ostr." (3,8*2,95+3,3*4,15)-(2,5+4,0)-(26,0*0,12)-5,7</t>
  </si>
  <si>
    <t>3</t>
  </si>
  <si>
    <t>113107332</t>
  </si>
  <si>
    <t>Odstranění podkladu z betonu prostého tl přes 150 do 300 mm strojně pl do 50 m2</t>
  </si>
  <si>
    <t>804942852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</si>
  <si>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</si>
  <si>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https://podminky.urs.cz/item/CS_URS_2024_02/113107332</t>
  </si>
  <si>
    <t>Poznámka k položce:_x000d_
stávající bet. přídlažba v obloucích včetně bet. lože_x000d_
úprava oblouku komunikace ul. M.R.Štefánika - Královehradecká_x000d_
úprava zapravení ploch stávajících ostrůvků</t>
  </si>
  <si>
    <t>"přidl." (26,0+31,0)*0,25</t>
  </si>
  <si>
    <t>"ostr." (3,8+2,95+3,3+4,15)*2*0,3</t>
  </si>
  <si>
    <t>113201112</t>
  </si>
  <si>
    <t>Vytrhání obrub silničních ležatých</t>
  </si>
  <si>
    <t>m</t>
  </si>
  <si>
    <t>1700436970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</si>
  <si>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</si>
  <si>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</si>
  <si>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Poznámka k položce:_x000d_
úprava stáv. hran z kamen. krajníků š. 0,25m (očistit, použít)</t>
  </si>
  <si>
    <t>26,0+31,0</t>
  </si>
  <si>
    <t>5</t>
  </si>
  <si>
    <t>113202111</t>
  </si>
  <si>
    <t>Vytrhání obrub krajníků obrubníků stojatých</t>
  </si>
  <si>
    <t>-1275864909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</si>
  <si>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</si>
  <si>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</si>
  <si>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Poznámka k položce:_x000d_
hrana stávajícího ostrůvku (kamenný krajník/velká kostka)</t>
  </si>
  <si>
    <t>6</t>
  </si>
  <si>
    <t>113203111</t>
  </si>
  <si>
    <t>Vytrhání obrub z dlažebních kostek</t>
  </si>
  <si>
    <t>977673832</t>
  </si>
  <si>
    <t>Vytrhání obrub s vybouráním lože, s přemístěním hmot na skládku na vzdálenost do 3 m nebo s naložením na dopravní prostředek z dlažebních kostek</t>
  </si>
  <si>
    <t>https://podminky.urs.cz/item/CS_URS_2024_02/113203111</t>
  </si>
  <si>
    <t>Poznámka k položce:_x000d_
přídlažba stávajících ostrůvků 2řádek kostka</t>
  </si>
  <si>
    <t>7</t>
  </si>
  <si>
    <t>122151402</t>
  </si>
  <si>
    <t>Vykopávky v zemníku na suchu v hornině třídy těžitelnosti I skupiny 1 a 2 objem do 50 m3 strojně</t>
  </si>
  <si>
    <t>m3</t>
  </si>
  <si>
    <t>1890361521</t>
  </si>
  <si>
    <t>Vykopávky v zemnících na suchu strojně zapažených i nezapažených v hornině třídy těžitelnosti I skupiny 1 a 2 přes 20 do 50 m3</t>
  </si>
  <si>
    <t>https://podminky.urs.cz/item/CS_URS_2024_02/122151402</t>
  </si>
  <si>
    <t>Poznámka k položce:_x000d_
dosypání odbouraných oblouků ul. M.R.Štefánika - Královehradecká</t>
  </si>
  <si>
    <t>78,0*(0,2+0,2)-4,6-(9,9*0,3)</t>
  </si>
  <si>
    <t>8</t>
  </si>
  <si>
    <t>131113701</t>
  </si>
  <si>
    <t>Hloubení nezapažených jam v soudržných horninách třídy těžitelnosti I skupiny 1 a 2 ručně</t>
  </si>
  <si>
    <t>-183083123</t>
  </si>
  <si>
    <t>Hloubení nezapažených jam ručně s urovnáním dna do předepsaného profilu a spádu v hornině třídy těžitelnosti I skupiny 1 a 2 soudržných</t>
  </si>
  <si>
    <t>https://podminky.urs.cz/item/CS_URS_2024_02/131113701</t>
  </si>
  <si>
    <t>Poznámka k položce:_x000d_
odkopání v ploše stávajících ostrůvků_x000d_
úprava (výměna) podloží v místě stávajících ostrůvků v tl. 30cm</t>
  </si>
  <si>
    <t xml:space="preserve">(2,5+4,0)*0,7 </t>
  </si>
  <si>
    <t>(9,9*0,3)</t>
  </si>
  <si>
    <t>9</t>
  </si>
  <si>
    <t>162751117</t>
  </si>
  <si>
    <t>Vodorovné přemístění přes 9 000 do 10000 m výkopku/sypaniny z horniny třídy těžitelnosti I skupiny 1 až 3</t>
  </si>
  <si>
    <t>1668984743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</si>
  <si>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</si>
  <si>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</si>
  <si>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Poznámka k položce:_x000d_
zemina pro dosypání a zapravení odbouraných oblouků</t>
  </si>
  <si>
    <t>10</t>
  </si>
  <si>
    <t>174151101</t>
  </si>
  <si>
    <t>Zásyp jam, šachet rýh nebo kolem objektů sypaninou se zhutněním</t>
  </si>
  <si>
    <t>490136386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</si>
  <si>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</si>
  <si>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</si>
  <si>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78,0*0,2</t>
  </si>
  <si>
    <t>11</t>
  </si>
  <si>
    <t>181951112</t>
  </si>
  <si>
    <t>Úprava pláně v hornině třídy těžitelnosti I skupiny 1 až 3 se zhutněním strojně</t>
  </si>
  <si>
    <t>-1084808914</t>
  </si>
  <si>
    <t>Úprava pláně vyrovnáním výškových rozdílů strojně v hornině třídy těžitelnosti I, skupiny 1 až 3 se zhutněním</t>
  </si>
  <si>
    <t>https://podminky.urs.cz/item/CS_URS_2024_02/181951112</t>
  </si>
  <si>
    <t>23,1+54,5+9,8</t>
  </si>
  <si>
    <t>181311103</t>
  </si>
  <si>
    <t>Rozprostření ornice tl vrstvy do 200 mm v rovině nebo ve svahu do 1:5 ručně</t>
  </si>
  <si>
    <t>-388616115</t>
  </si>
  <si>
    <t>Rozprostření a urovnání ornice v rovině nebo ve svahu sklonu do 1:5 ručně při souvislé ploše, tl. vrstvy do 200 mm</t>
  </si>
  <si>
    <t>https://podminky.urs.cz/item/CS_URS_2024_02/181311103</t>
  </si>
  <si>
    <t>Poznámka k položce:_x000d_
úprava po odbourání oblouků ul. M.R.Štefánika - Královehradecká_x000d_
viz odstranění podkladu</t>
  </si>
  <si>
    <t>13</t>
  </si>
  <si>
    <t>181411132</t>
  </si>
  <si>
    <t>Založení parkového trávníku výsevem pl do 1000 m2 ve svahu přes 1:5 do 1:2</t>
  </si>
  <si>
    <t>-1846319596</t>
  </si>
  <si>
    <t>Založení trávníku na půdě předem připravené plochy do 1000 m2 výsevem včetně utažení parkového na svahu přes 1:5 do 1:2</t>
  </si>
  <si>
    <t>https://podminky.urs.cz/item/CS_URS_2024_02/181411132</t>
  </si>
  <si>
    <t>14</t>
  </si>
  <si>
    <t>M</t>
  </si>
  <si>
    <t>00572470</t>
  </si>
  <si>
    <t>osivo směs travní univerzál</t>
  </si>
  <si>
    <t>kg</t>
  </si>
  <si>
    <t>124327112</t>
  </si>
  <si>
    <t>15</t>
  </si>
  <si>
    <t>184813511</t>
  </si>
  <si>
    <t>Chemické odplevelení před založením kultury postřikem na široko v rovině a svahu do 1:5 ručně</t>
  </si>
  <si>
    <t>-1417322695</t>
  </si>
  <si>
    <t>Chemické odplevelení půdy před založením kultury, trávníku nebo zpevněných ploch ručně o jakékoli výměře postřikem na široko v rovině nebo na svahu do 1:5</t>
  </si>
  <si>
    <t>https://podminky.urs.cz/item/CS_URS_2024_02/184813511</t>
  </si>
  <si>
    <t>16</t>
  </si>
  <si>
    <t>185851121</t>
  </si>
  <si>
    <t>Dovoz vody pro zálivku rostlin za vzdálenost do 1000 m</t>
  </si>
  <si>
    <t>-798871123</t>
  </si>
  <si>
    <t>Dovoz vody pro zálivku rostlin na vzdálenost do 1000 m</t>
  </si>
  <si>
    <t>https://podminky.urs.cz/item/CS_URS_2024_02/185851121</t>
  </si>
  <si>
    <t>Komunikace</t>
  </si>
  <si>
    <t>17</t>
  </si>
  <si>
    <t>572340111</t>
  </si>
  <si>
    <t>Vyspravení krytu komunikací po překopech pl do 15 m2 asfaltovým betonem ACO (AB) tl přes 30 do 50 mm</t>
  </si>
  <si>
    <t>-1902950960</t>
  </si>
  <si>
    <t>Vyspravení krytu komunikací po překopech inženýrských sítí plochy do 15 m2 asfaltovým betonem ACO (AB), po zhutnění tl. přes 30 do 50 mm</t>
  </si>
  <si>
    <t>https://podminky.urs.cz/item/CS_URS_2024_02/572340111</t>
  </si>
  <si>
    <t xml:space="preserve">Poznámka k položce:_x000d_
směs dle ČSN - EN 13108-1   ACO 11+_x000d_
zapravení rušených ostrůvků, zapravení nové přídlažby v oblouku</t>
  </si>
  <si>
    <t>(2,95*3,8)+(3,3*4,15)+(28,0+34,0)*0,3</t>
  </si>
  <si>
    <t>18</t>
  </si>
  <si>
    <t>577145032</t>
  </si>
  <si>
    <t>Asfaltový beton vrstva ložní ACL 16 (ABVH) tl 50 mm š do 1,5 m z modifikovaného asfaltu</t>
  </si>
  <si>
    <t>284291622</t>
  </si>
  <si>
    <t>Asfaltový beton vrstva ložní ACL 16 (ABH) s rozprostřením a zhutněním z modifikovaného asfaltu v pruhu šířky do 1,5 m, po zhutnění tl. 50 mm</t>
  </si>
  <si>
    <t>https://podminky.urs.cz/item/CS_URS_2024_02/577145032</t>
  </si>
  <si>
    <t xml:space="preserve">Poznámka k položce:_x000d_
směs dle ČSN - EN 13108-1   ACL 16+_x000d_
</t>
  </si>
  <si>
    <t>43,6 - (2,95*2+3,8*2+3,3*2+4,15*2+28,0+34,0)*0,1</t>
  </si>
  <si>
    <t>19</t>
  </si>
  <si>
    <t>573231111</t>
  </si>
  <si>
    <t>Postřik živičný spojovací ze silniční emulze v množství 0,70 kg/m2</t>
  </si>
  <si>
    <t>-1633530996</t>
  </si>
  <si>
    <t>Postřik spojovací PS bez posypu kamenivem ze silniční emulze, v množství 0,70 kg/m2</t>
  </si>
  <si>
    <t>https://podminky.urs.cz/item/CS_URS_2024_02/573231111</t>
  </si>
  <si>
    <t>43,6+34,6</t>
  </si>
  <si>
    <t>20</t>
  </si>
  <si>
    <t>565176101</t>
  </si>
  <si>
    <t>Asfaltový beton vrstva podkladní ACP 22 (obalované kamenivo OKH) tl 100 mm š do 1,5 m</t>
  </si>
  <si>
    <t>1517363075</t>
  </si>
  <si>
    <t>Asfaltový beton vrstva podkladní ACP 22 (obalované kamenivo hrubozrnné - OKH) s rozprostřením a zhutněním v pruhu šířky do 1,5 m, po zhutnění tl. 100 mm</t>
  </si>
  <si>
    <t>https://podminky.urs.cz/item/CS_URS_2024_02/565176101</t>
  </si>
  <si>
    <t xml:space="preserve">Poznámka k položce:_x000d_
směs dle ČSN - EN 13108-1   ACP 22+_x000d_
zapravení rušených ostrůvků_x000d_
</t>
  </si>
  <si>
    <t>(2,95*3,8)+(3,3*4,15) - (2,95+3,4+3,3+3,75)*2*0,2</t>
  </si>
  <si>
    <t>573191111</t>
  </si>
  <si>
    <t>Postřik infiltrační kationaktivní emulzí v množství 1 kg/m2</t>
  </si>
  <si>
    <t>-2008001280</t>
  </si>
  <si>
    <t>Postřik infiltrační kationaktivní emulzí v množství 1,00 kg/m2</t>
  </si>
  <si>
    <t>https://podminky.urs.cz/item/CS_URS_2024_02/573191111</t>
  </si>
  <si>
    <t>22</t>
  </si>
  <si>
    <t>567142115</t>
  </si>
  <si>
    <t>Podklad ze směsi stmelené cementem SC C 8/10 (KSC I) tl 250 mm</t>
  </si>
  <si>
    <t>1758419809</t>
  </si>
  <si>
    <t>Podklad ze směsi stmelené cementem SC bez dilatačních spár, s rozprostřením a zhutněním SC C 8/10 (KSC I), po zhutnění tl. 250 mm</t>
  </si>
  <si>
    <t>https://podminky.urs.cz/item/CS_URS_2024_02/567142115</t>
  </si>
  <si>
    <t xml:space="preserve">Poznámka k položce:_x000d_
směs dle ČSN 73 6124-1   SC 0/32, C 8/10_x000d_
</t>
  </si>
  <si>
    <t>(2,95*3,8)+(3,3*4,15) - (2,95+3,1+3,3+3,45)*2*0,35</t>
  </si>
  <si>
    <t>23</t>
  </si>
  <si>
    <t>566901132</t>
  </si>
  <si>
    <t>Vyspravení podkladu po překopech inženýrských sítí plochy do 15 m2 štěrkodrtí tl. 150 mm</t>
  </si>
  <si>
    <t>1080773465</t>
  </si>
  <si>
    <t>Vyspravení podkladu po překopech inženýrských sítí plochy do 15 m2 s rozprostřením a zhutněním štěrkodrtí tl. 150 mm</t>
  </si>
  <si>
    <t>https://podminky.urs.cz/item/CS_URS_2024_02/566901132</t>
  </si>
  <si>
    <t>(2,95*3,8)+(3,3*4,15) - (2,95+2,5+3,3+2,85)*2*0,65</t>
  </si>
  <si>
    <t>24</t>
  </si>
  <si>
    <t>564581011</t>
  </si>
  <si>
    <t>Zřízení podsypu nebo podkladu ze sypaniny plochy do 100 m2 tl 300 mm</t>
  </si>
  <si>
    <t>-433979105</t>
  </si>
  <si>
    <t>Zřízení podsypu nebo podkladu ze sypaniny s rozprostřením, vlhčením, a zhutněním plochy jednotlivě do 100 m2, po zhutnění tl. 300 mm</t>
  </si>
  <si>
    <t>https://podminky.urs.cz/item/CS_URS_2024_02/564581011</t>
  </si>
  <si>
    <t xml:space="preserve">Poznámka k položce:_x000d_
úprava (výměna) podloží v místě stávajících ostrůvků v tl. 30cm_x000d_
</t>
  </si>
  <si>
    <t>25</t>
  </si>
  <si>
    <t>5833731-R</t>
  </si>
  <si>
    <t>Materiál podsypu - písek, štěrkopísek(drť) nebo hlinitop. zemina</t>
  </si>
  <si>
    <t>t</t>
  </si>
  <si>
    <t>Cena pro projekt</t>
  </si>
  <si>
    <t>-582633477</t>
  </si>
  <si>
    <t>Poznámka k položce:_x000d_
dle ČSN 72 1006, nákup zeminy vč. dopravy</t>
  </si>
  <si>
    <t>9,9*0,3*2,0</t>
  </si>
  <si>
    <t>26</t>
  </si>
  <si>
    <t>599141111</t>
  </si>
  <si>
    <t>Vyplnění spár mezi silničními dílci živičnou zálivkou</t>
  </si>
  <si>
    <t>-1546028195</t>
  </si>
  <si>
    <t>Vyplnění spár mezi silničními dílci jakékoliv tloušťky živičnou zálivkou</t>
  </si>
  <si>
    <t>https://podminky.urs.cz/item/CS_URS_2024_02/599141111</t>
  </si>
  <si>
    <t xml:space="preserve">Poznámka k položce:_x000d_
zálivka spáry napojení vrstev ACL+ACP_x000d_
</t>
  </si>
  <si>
    <t>(3,8+2,95+3,8+2,95+3,3+4,15+3,3+4,15)*2</t>
  </si>
  <si>
    <t>Ostatní konstrukce a práce, bourání</t>
  </si>
  <si>
    <t>27</t>
  </si>
  <si>
    <t>915111111</t>
  </si>
  <si>
    <t>Vodorovné dopravní značení dělící čáry souvislé š 125 mm základní bílá barva</t>
  </si>
  <si>
    <t>-1931175016</t>
  </si>
  <si>
    <t>Vodorovné dopravní značení stříkané barvou dělící čára šířky 125 mm souvislá bílá základní</t>
  </si>
  <si>
    <t>https://podminky.urs.cz/item/CS_URS_2024_02/915111111</t>
  </si>
  <si>
    <t xml:space="preserve">Poznámka k položce:_x000d_
V 1a, V 1b_x000d_
</t>
  </si>
  <si>
    <t>26,5+34,0+9,5+23,0+76,0+30,0+55,0*2</t>
  </si>
  <si>
    <t>28</t>
  </si>
  <si>
    <t>915111112</t>
  </si>
  <si>
    <t>Vodorovné dopravní značení dělící čáry souvislé š 125 mm retroreflexní bílá barva</t>
  </si>
  <si>
    <t>292112144</t>
  </si>
  <si>
    <t>Vodorovné dopravní značení stříkané barvou dělící čára šířky 125 mm souvislá bílá retroreflexní</t>
  </si>
  <si>
    <t>https://podminky.urs.cz/item/CS_URS_2024_02/915111112</t>
  </si>
  <si>
    <t>29</t>
  </si>
  <si>
    <t>915111121</t>
  </si>
  <si>
    <t>Vodorovné dopravní značení dělící čáry přerušované š 125 mm základní bílá barva</t>
  </si>
  <si>
    <t>-800643637</t>
  </si>
  <si>
    <t>Vodorovné dopravní značení stříkané barvou dělící čára šířky 125 mm přerušovaná bílá základní</t>
  </si>
  <si>
    <t>https://podminky.urs.cz/item/CS_URS_2024_02/915111121</t>
  </si>
  <si>
    <t xml:space="preserve">Poznámka k položce:_x000d_
V 2b_x000d_
</t>
  </si>
  <si>
    <t>10,0+45,0+9,0+29,0+23,0+82,0</t>
  </si>
  <si>
    <t>30</t>
  </si>
  <si>
    <t>915111122</t>
  </si>
  <si>
    <t>Vodorovné dopravní značení dělící čáry přerušované š 125 mm retroreflexní bílá barva</t>
  </si>
  <si>
    <t>12233505</t>
  </si>
  <si>
    <t>Vodorovné dopravní značení stříkané barvou dělící čára šířky 125 mm přerušovaná bílá retroreflexní</t>
  </si>
  <si>
    <t>https://podminky.urs.cz/item/CS_URS_2024_02/915111122</t>
  </si>
  <si>
    <t>31</t>
  </si>
  <si>
    <t>915121111</t>
  </si>
  <si>
    <t>Vodorovné dopravní značení vodící čáry souvislé š 250 mm základní bílá barva</t>
  </si>
  <si>
    <t>1774327150</t>
  </si>
  <si>
    <t>Vodorovné dopravní značení stříkané barvou vodící čára bílá šířky 250 mm souvislá základní</t>
  </si>
  <si>
    <t>https://podminky.urs.cz/item/CS_URS_2024_02/915121111</t>
  </si>
  <si>
    <t xml:space="preserve">Poznámka k položce:_x000d_
V 4_x000d_
</t>
  </si>
  <si>
    <t>35,0+19,0+31,0+29,0</t>
  </si>
  <si>
    <t>32</t>
  </si>
  <si>
    <t>915121112</t>
  </si>
  <si>
    <t>Vodorovné dopravní značení vodící čáry souvislé š 250 mm retroreflexní bílá barva</t>
  </si>
  <si>
    <t>-1675093343</t>
  </si>
  <si>
    <t>Vodorovné dopravní značení stříkané barvou vodící čára bílá šířky 250 mm souvislá retroreflexní</t>
  </si>
  <si>
    <t>https://podminky.urs.cz/item/CS_URS_2024_02/915121112</t>
  </si>
  <si>
    <t>33</t>
  </si>
  <si>
    <t>915121121</t>
  </si>
  <si>
    <t>Vodorovné dopravní značení vodící čáry přerušované š 250 mm základní bílá barva</t>
  </si>
  <si>
    <t>-1588978826</t>
  </si>
  <si>
    <t>Vodorovné dopravní značení stříkané barvou vodící čára bílá šířky 250 mm přerušovaná základní</t>
  </si>
  <si>
    <t>https://podminky.urs.cz/item/CS_URS_2024_02/915121121</t>
  </si>
  <si>
    <t xml:space="preserve">Poznámka k položce:_x000d_
V 2b ; V 4_x000d_
</t>
  </si>
  <si>
    <t>35,0+30,0+30,0+35,0+14,0+12,0+10,0+20,0+34,0</t>
  </si>
  <si>
    <t>34</t>
  </si>
  <si>
    <t>915121122</t>
  </si>
  <si>
    <t>Vodorovné dopravní značení vodící čáry přerušované š 250 mm retroreflexní bílá barva</t>
  </si>
  <si>
    <t>-1134097963</t>
  </si>
  <si>
    <t>Vodorovné dopravní značení stříkané barvou vodící čára bílá šířky 250 mm přerušovaná retroreflexní</t>
  </si>
  <si>
    <t>https://podminky.urs.cz/item/CS_URS_2024_02/915121122</t>
  </si>
  <si>
    <t>35</t>
  </si>
  <si>
    <t>915131111</t>
  </si>
  <si>
    <t>Vodorovné dopravní značení přechody pro chodce, šipky, symboly základní bílá barva</t>
  </si>
  <si>
    <t>-465023099</t>
  </si>
  <si>
    <t>Vodorovné dopravní značení stříkané barvou přechody pro chodce, šipky, symboly bílé základní</t>
  </si>
  <si>
    <t>https://podminky.urs.cz/item/CS_URS_2024_02/915131111</t>
  </si>
  <si>
    <t xml:space="preserve">Poznámka k položce:_x000d_
V 5; V 6b; V 13a ; V 9b_x000d_
</t>
  </si>
  <si>
    <t>(5,0+4,0+3,5+7,5+6,0+6,0)*0,5+(4,0*2,0/2+9,0*1,5/2)/2+(2+1+2)*1,2+(4+2+2)*1,5+2*1,9+(1,5*4)*3</t>
  </si>
  <si>
    <t>36</t>
  </si>
  <si>
    <t>915231111</t>
  </si>
  <si>
    <t>Vodorovné dopravní značení přechody pro chodce, šipky, symboly bílý plast</t>
  </si>
  <si>
    <t>2045260115</t>
  </si>
  <si>
    <t>Vodorovné dopravní značení stříkaným plastem přechody pro chodce, šipky, symboly nápisy bílé základní</t>
  </si>
  <si>
    <t>https://podminky.urs.cz/item/CS_URS_2024_02/915231111</t>
  </si>
  <si>
    <t>37</t>
  </si>
  <si>
    <t>915611111</t>
  </si>
  <si>
    <t>Předznačení vodorovného liniového značení</t>
  </si>
  <si>
    <t>2110526981</t>
  </si>
  <si>
    <t>Předznačení pro vodorovné značení stříkané barvou nebo prováděné z nátěrových hmot liniové dělicí čáry, vodicí proužky</t>
  </si>
  <si>
    <t>https://podminky.urs.cz/item/CS_URS_2024_02/915611111</t>
  </si>
  <si>
    <t>309,0+198,0+114,0+220,0</t>
  </si>
  <si>
    <t>38</t>
  </si>
  <si>
    <t>915621111</t>
  </si>
  <si>
    <t>Předznačení vodorovného plošného značení</t>
  </si>
  <si>
    <t>-1961577954</t>
  </si>
  <si>
    <t>Předznačení pro vodorovné značení stříkané barvou nebo prováděné z nátěrových hmot plošné šipky, symboly, nápisy</t>
  </si>
  <si>
    <t>https://podminky.urs.cz/item/CS_URS_2024_02/915621111</t>
  </si>
  <si>
    <t>39</t>
  </si>
  <si>
    <t>916241113</t>
  </si>
  <si>
    <t>Osazení obrubníku kamenného ležatého s boční opěrou do lože z betonu prostého</t>
  </si>
  <si>
    <t>126134939</t>
  </si>
  <si>
    <t>Osazení obrubníku kamenného se zřízením lože, s vyplněním a zatřením spár cementovou maltou ležatého s boční opěrou z betonu prostého, do lože z betonu prostého</t>
  </si>
  <si>
    <t>https://podminky.urs.cz/item/CS_URS_2024_02/916241113</t>
  </si>
  <si>
    <t xml:space="preserve">Poznámka k položce:_x000d_
úprava hran komunikace - příloha 02_x000d_
</t>
  </si>
  <si>
    <t>28,0+34,0</t>
  </si>
  <si>
    <t>40</t>
  </si>
  <si>
    <t>58380004</t>
  </si>
  <si>
    <t>obrubník kamenný žulový přímý 1000x250x200mm</t>
  </si>
  <si>
    <t>-1137071253</t>
  </si>
  <si>
    <t xml:space="preserve">Poznámka k položce:_x000d_
rozměr a materiál dle stávajících rozebraných, použít stávající očištěné prvky, využitelnost 75% vybouraných, doplnit chybějící_x000d_
</t>
  </si>
  <si>
    <t>62,0-(57,0*0,75)</t>
  </si>
  <si>
    <t>41</t>
  </si>
  <si>
    <t>916132112</t>
  </si>
  <si>
    <t>Osazení obruby z betonové přídlažby bez boční opěry do lože z betonu prostého</t>
  </si>
  <si>
    <t>-1376907047</t>
  </si>
  <si>
    <t>Osazení silniční obruby z betonové přídlažby (krajníků) s ložem tl. přes 50 do 100 mm, s vyplněním a zatřením spár cementovou maltou šířky do 250 mm bez boční opěry, do lože z betonu prostého</t>
  </si>
  <si>
    <t>https://podminky.urs.cz/item/CS_URS_2024_02/916132112</t>
  </si>
  <si>
    <t>42</t>
  </si>
  <si>
    <t>59218002</t>
  </si>
  <si>
    <t>krajník betonový silniční 500x250x100mm</t>
  </si>
  <si>
    <t>-1849766407</t>
  </si>
  <si>
    <t>62,0*1,02</t>
  </si>
  <si>
    <t>43</t>
  </si>
  <si>
    <t>916991121</t>
  </si>
  <si>
    <t>Lože pod obrubníky, krajníky nebo obruby z dlažebních kostek z betonu prostého</t>
  </si>
  <si>
    <t>-1890528811</t>
  </si>
  <si>
    <t>https://podminky.urs.cz/item/CS_URS_2024_02/916991121</t>
  </si>
  <si>
    <t xml:space="preserve">Poznámka k položce:_x000d_
pod silniční obrubníky a přídlažbu_x000d_
</t>
  </si>
  <si>
    <t>62,0*0,25*0,1+62,0*0,25*0,05</t>
  </si>
  <si>
    <t>44</t>
  </si>
  <si>
    <t>919726123</t>
  </si>
  <si>
    <t>Geotextilie pro ochranu, separaci a filtraci netkaná měrná hm přes 300 do 500 g/m2</t>
  </si>
  <si>
    <t>-1183117561</t>
  </si>
  <si>
    <t>Geotextilie netkaná pro ochranu, separaci nebo filtraci měrná hmotnost přes 300 do 500 g/m2</t>
  </si>
  <si>
    <t>https://podminky.urs.cz/item/CS_URS_2024_02/919726123</t>
  </si>
  <si>
    <t xml:space="preserve">Poznámka k položce:_x000d_
v ceně náklady na položení, dodání geotex vč. přesahů_x000d_
</t>
  </si>
  <si>
    <t>9,8*1,08</t>
  </si>
  <si>
    <t>45</t>
  </si>
  <si>
    <t>919732211</t>
  </si>
  <si>
    <t>Styčná spára napojení nového živičného povrchu na stávající za tepla š 15 mm hl 25 mm s prořezáním</t>
  </si>
  <si>
    <t>1067597788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</si>
  <si>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</si>
  <si>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</si>
  <si>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 xml:space="preserve">Poznámka k položce:_x000d_
se zalitím za tepla mdf asf zálivkou, posyp vápen hydrátem_x000d_
</t>
  </si>
  <si>
    <t>(3,8+2,95+3,3+4,15)*2+28,0+34,0+0,2*4</t>
  </si>
  <si>
    <t>46</t>
  </si>
  <si>
    <t>919735111</t>
  </si>
  <si>
    <t>Řezání stávajícího živičného krytu hl do 50 mm</t>
  </si>
  <si>
    <t>1586879336</t>
  </si>
  <si>
    <t>Řezání stávajícího živičného krytu nebo podkladu hloubky do 50 mm</t>
  </si>
  <si>
    <t>https://podminky.urs.cz/item/CS_URS_2024_02/919735111</t>
  </si>
  <si>
    <t xml:space="preserve">Poznámka k položce:_x000d_
napojení ACO na stávající asfalt. kce tl 50mm_x000d_
</t>
  </si>
  <si>
    <t>47</t>
  </si>
  <si>
    <t>919735112</t>
  </si>
  <si>
    <t>Řezání stávajícího živičného krytu hl přes 50 do 100 mm</t>
  </si>
  <si>
    <t>2146187340</t>
  </si>
  <si>
    <t>Řezání stávajícího živičného krytu nebo podkladu hloubky přes 50 do 100 mm</t>
  </si>
  <si>
    <t>https://podminky.urs.cz/item/CS_URS_2024_02/919735112</t>
  </si>
  <si>
    <t xml:space="preserve">Poznámka k položce:_x000d_
napojení ACL na stávající asfalt. kce tl 50mm_x000d_
</t>
  </si>
  <si>
    <t>48</t>
  </si>
  <si>
    <t>919731122</t>
  </si>
  <si>
    <t>Zarovnání styčné plochy podkladu nebo krytu živičného tl přes 50 do 100 mm</t>
  </si>
  <si>
    <t>-1504923183</t>
  </si>
  <si>
    <t>Zarovnání styčné plochy podkladu nebo krytu podél vybourané části komunikace nebo zpevněné plochy živičné tl. přes 50 do 100 mm</t>
  </si>
  <si>
    <t>https://podminky.urs.cz/item/CS_URS_2024_02/919731122</t>
  </si>
  <si>
    <t xml:space="preserve">Poznámka k položce:_x000d_
napojení ACP na stávající asfalt. kce tl 100mm_x000d_
</t>
  </si>
  <si>
    <t>49</t>
  </si>
  <si>
    <t>938908411</t>
  </si>
  <si>
    <t>Čištění vozovek splachováním vodou</t>
  </si>
  <si>
    <t>960552871</t>
  </si>
  <si>
    <t>Čištění vozovek splachováním vodou povrchu podkladu nebo krytu živičného, betonového nebo dlážděného</t>
  </si>
  <si>
    <t>https://podminky.urs.cz/item/CS_URS_2024_02/938908411</t>
  </si>
  <si>
    <t xml:space="preserve">Poznámka k položce:_x000d_
očištění plochy před VDZ_x000d_
</t>
  </si>
  <si>
    <t>"cca" (100,0+100,0)*10,0</t>
  </si>
  <si>
    <t>50</t>
  </si>
  <si>
    <t>966007111</t>
  </si>
  <si>
    <t>Odstranění vodorovného značení frézováním barvy z čáry š do 125 mm</t>
  </si>
  <si>
    <t>344057401</t>
  </si>
  <si>
    <t>Odstranění vodorovného dopravního značení frézováním značeného barvou čáry šířky do 125 mm</t>
  </si>
  <si>
    <t>https://podminky.urs.cz/item/CS_URS_2024_02/966007111</t>
  </si>
  <si>
    <t xml:space="preserve">Poznámka k položce:_x000d_
VDZ cca stejného rozsahu jako stávající_x000d_
</t>
  </si>
  <si>
    <t>51</t>
  </si>
  <si>
    <t>966007112</t>
  </si>
  <si>
    <t>Odstranění vodorovného značení frézováním barvy z čáry š do 250 mm</t>
  </si>
  <si>
    <t>1035619835</t>
  </si>
  <si>
    <t>Odstranění vodorovného dopravního značení frézováním značeného barvou čáry šířky do 250 mm</t>
  </si>
  <si>
    <t>https://podminky.urs.cz/item/CS_URS_2024_02/966007112</t>
  </si>
  <si>
    <t>Poznámka k položce:_x000d_
VDZ cca stejného rozsahu jako stávající</t>
  </si>
  <si>
    <t>52</t>
  </si>
  <si>
    <t>966007123</t>
  </si>
  <si>
    <t>Odstranění vodorovného značení frézováním plastu z plochy</t>
  </si>
  <si>
    <t>586803206</t>
  </si>
  <si>
    <t>Odstranění vodorovného dopravního značení frézováním značeného plastem plošného</t>
  </si>
  <si>
    <t>https://podminky.urs.cz/item/CS_URS_2024_02/966007123</t>
  </si>
  <si>
    <t>53</t>
  </si>
  <si>
    <t>977211131</t>
  </si>
  <si>
    <t>Řezání stěnovou pilou kcí z kamene hl do 200 mm</t>
  </si>
  <si>
    <t>-1159282428</t>
  </si>
  <si>
    <t>Řezání konstrukcí stěnovou pilou z kamene hloubka řezu do 200 mm</t>
  </si>
  <si>
    <t>https://podminky.urs.cz/item/CS_URS_2024_02/977211131</t>
  </si>
  <si>
    <t xml:space="preserve">Poznámka k položce:_x000d_
úprava kamenných krajníků_x000d_
</t>
  </si>
  <si>
    <t>54</t>
  </si>
  <si>
    <t>979024443</t>
  </si>
  <si>
    <t>Očištění vybouraných obrubníků a krajníků silničních</t>
  </si>
  <si>
    <t>1515306103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</si>
  <si>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</si>
  <si>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https://podminky.urs.cz/item/CS_URS_2024_02/979024443</t>
  </si>
  <si>
    <t>Poznámka k položce:_x000d_
stávající kamen. krajníky - viz vytrhání obrub</t>
  </si>
  <si>
    <t>Přesun sutě</t>
  </si>
  <si>
    <t>55</t>
  </si>
  <si>
    <t>997221561</t>
  </si>
  <si>
    <t>Vodorovná doprava suti z kusových materiálů do 1 km</t>
  </si>
  <si>
    <t>-1688975468</t>
  </si>
  <si>
    <t>Vodorovná doprava suti bez naložení, ale se složením a s hrubým urovnáním z kusových materiálů, na vzdálenost do 1 km</t>
  </si>
  <si>
    <t>https://podminky.urs.cz/item/CS_URS_2024_02/997221561</t>
  </si>
  <si>
    <t>56</t>
  </si>
  <si>
    <t>997221569</t>
  </si>
  <si>
    <t>Příplatek ZKD 1 km u vodorovné dopravy suti z kusových materiálů</t>
  </si>
  <si>
    <t>-573905449</t>
  </si>
  <si>
    <t>Vodorovná doprava suti bez naložení, ale se složením a s hrubým urovnáním Příplatek k ceně za každý další započatý 1 km přes 1 km</t>
  </si>
  <si>
    <t>https://podminky.urs.cz/item/CS_URS_2024_02/997221569</t>
  </si>
  <si>
    <t xml:space="preserve">Poznámka k položce:_x000d_
16x - skládka suť do 17km_x000d_
</t>
  </si>
  <si>
    <t>112,99*16</t>
  </si>
  <si>
    <t>57</t>
  </si>
  <si>
    <t>997221861</t>
  </si>
  <si>
    <t>Poplatek za uložení na recyklační skládce (skládkovné) stavebního odpadu z prostého betonu pod kódem 17 01 01</t>
  </si>
  <si>
    <t>1750966433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</si>
  <si>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</si>
  <si>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</si>
  <si>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100,4*0,625+13,0*0,505+26,0*0,115</t>
  </si>
  <si>
    <t>58</t>
  </si>
  <si>
    <t>997221875</t>
  </si>
  <si>
    <t>Poplatek za uložení na recyklační skládce (skládkovné) stavebního odpadu asfaltového bez obsahu dehtu zatříděného do Katalogu odpadů pod kódem 17 03 02</t>
  </si>
  <si>
    <t>-1512343729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</si>
  <si>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</si>
  <si>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</si>
  <si>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24,3*0,220+87,2*0,450</t>
  </si>
  <si>
    <t>997</t>
  </si>
  <si>
    <t>Přesun hmot</t>
  </si>
  <si>
    <t>59</t>
  </si>
  <si>
    <t>998225111</t>
  </si>
  <si>
    <t>Přesun hmot pro pozemní komunikace s krytem z kamene, monolitickým betonovým nebo živičným</t>
  </si>
  <si>
    <t>1874027976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</si>
  <si>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</si>
  <si>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</si>
  <si>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SO 401 - Rekonstrukce SSZ Moravská - M.R. Štefánika - Ústí nad Orlicí</t>
  </si>
  <si>
    <t xml:space="preserve">    9 - Ostatní konstrukce a práce, bourání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</si>
  <si>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</si>
  <si>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</si>
  <si>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</si>
  <si>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</si>
  <si>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121112003</t>
  </si>
  <si>
    <t>Sejmutí ornice tl vrstvy do 200 mm ručně</t>
  </si>
  <si>
    <t>66080300</t>
  </si>
  <si>
    <t>Sejmutí ornice ručně při souvislé ploše, tl. vrstvy do 200 mm</t>
  </si>
  <si>
    <t>https://podminky.urs.cz/item/CS_URS_2024_02/121112003</t>
  </si>
  <si>
    <t>v. č. 02</t>
  </si>
  <si>
    <t>- výkopy v zeleném pásmu. odměřeno v AutoCadu:</t>
  </si>
  <si>
    <t>50,5+26+24+4,5+13+36,5+56</t>
  </si>
  <si>
    <t>122211101</t>
  </si>
  <si>
    <t>Odkopávky a prokopávky v hornině třídy těžitelnosti I, skupiny 3 ručně</t>
  </si>
  <si>
    <t>-1345076711</t>
  </si>
  <si>
    <t>Odkopávky a prokopávky ručně zapažené i nezapažené v hornině třídy těžitelnosti I skupiny 3</t>
  </si>
  <si>
    <t>https://podminky.urs.cz/item/CS_URS_2024_02/122211101</t>
  </si>
  <si>
    <t>Poznámka k položce:_x000d_
https://podminky.urs.cz/item/CS_URS_2023_01/122211101</t>
  </si>
  <si>
    <t xml:space="preserve">tř. 3 (dle ČSN 73 3050) = tř. I (dle ČSN EN 805)   </t>
  </si>
  <si>
    <t>odkopávky okolo stávajících skříní a stožárů</t>
  </si>
  <si>
    <t>2,3*0,35+((1*0,35)*6)</t>
  </si>
  <si>
    <t>162651112</t>
  </si>
  <si>
    <t>Vodorovné přemístění přes 4 000 do 5000 m výkopku/sypaniny z horniny třídy těžitelnosti I skupiny 1 až 3</t>
  </si>
  <si>
    <t>-1912167125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</si>
  <si>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</si>
  <si>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https://podminky.urs.cz/item/CS_URS_2024_02/162651112</t>
  </si>
  <si>
    <t>Poznámka k položce:_x000d_
https://podminky.urs.cz/item/CS_URS_2023_01/162651112</t>
  </si>
  <si>
    <t>181111111</t>
  </si>
  <si>
    <t>Plošná úprava terénu do 500 m2 zemina skupiny 1 až 4 nerovnosti přes 50 do 100 mm v rovinně a svahu do 1:5</t>
  </si>
  <si>
    <t>1903366434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</si>
  <si>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</si>
  <si>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</si>
  <si>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Poznámka k položce:_x000d_
https://podminky.urs.cz/item/CS_URS_2023_01/181111111</t>
  </si>
  <si>
    <t>v.č. 02</t>
  </si>
  <si>
    <t>- úprava plochy zeleně. Odměřeno v AutoCadu:</t>
  </si>
  <si>
    <t>181351003</t>
  </si>
  <si>
    <t>Rozprostření ornice tl vrstvy do 200 mm pl do 100 m2 v rovině nebo ve svahu do 1:5 strojně</t>
  </si>
  <si>
    <t>472669493</t>
  </si>
  <si>
    <t>Rozprostření a urovnání ornice v rovině nebo ve svahu sklonu do 1:5 strojně při souvislé ploše do 100 m2, tl. vrstvy do 200 mm</t>
  </si>
  <si>
    <t>https://podminky.urs.cz/item/CS_URS_2024_02/181351003</t>
  </si>
  <si>
    <t>Poznámka k položce:_x000d_
https://podminky.urs.cz/item/CS_URS_2023_01/181351003</t>
  </si>
  <si>
    <t>181411141</t>
  </si>
  <si>
    <t>Založení parterového trávníku výsevem pl do 1000 m2 v rovině a ve svahu do 1:5</t>
  </si>
  <si>
    <t>-1137471236</t>
  </si>
  <si>
    <t>Založení trávníku na půdě předem připravené plochy do 1000 m2 výsevem včetně utažení parterového v rovině nebo na svahu do 1:5</t>
  </si>
  <si>
    <t>https://podminky.urs.cz/item/CS_URS_2024_02/181411141</t>
  </si>
  <si>
    <t>Poznámka k položce:_x000d_
https://podminky.urs.cz/item/CS_URS_2023_01/181411141</t>
  </si>
  <si>
    <t>00572410</t>
  </si>
  <si>
    <t>osivo směs travní parková</t>
  </si>
  <si>
    <t>-514790644</t>
  </si>
  <si>
    <t>- osetí plochy kabelové trasy - odměřeno v AutoCadu:</t>
  </si>
  <si>
    <t>1 kg travního semene na 50 m2 plochy</t>
  </si>
  <si>
    <t>(50,5+26+24+4,5+13+36,5+56)/50</t>
  </si>
  <si>
    <t>1599826010</t>
  </si>
  <si>
    <t>Poznámka k položce:_x000d_
https://podminky.urs.cz/item/CS_URS_2023_01/181951112</t>
  </si>
  <si>
    <t>183211312-R</t>
  </si>
  <si>
    <t>Výsadba trvalek prostokořenných</t>
  </si>
  <si>
    <t>-2011641070</t>
  </si>
  <si>
    <t>Výsadba květin do připravené půdy se zalitím do připravené půdy, se zalitím trvalek prostokořenných</t>
  </si>
  <si>
    <t>184102211</t>
  </si>
  <si>
    <t>Výsadba keře bez balu v do 1 m do jamky se zalitím v rovině a svahu do 1:5</t>
  </si>
  <si>
    <t>kus</t>
  </si>
  <si>
    <t>2123239855</t>
  </si>
  <si>
    <t>Výsadba keře bez balu do předem vyhloubené jamky se zalitím v rovině nebo na svahu do 1:5 výšky do 1 m v terénu</t>
  </si>
  <si>
    <t>https://podminky.urs.cz/item/CS_URS_2024_02/184102211</t>
  </si>
  <si>
    <t>185803111</t>
  </si>
  <si>
    <t>Ošetření trávníku shrabáním v rovině a svahu do 1:5</t>
  </si>
  <si>
    <t>-1891026313</t>
  </si>
  <si>
    <t>Ošetření trávníku jednorázové v rovině nebo na svahu do 1:5</t>
  </si>
  <si>
    <t>https://podminky.urs.cz/item/CS_URS_2024_02/185803111</t>
  </si>
  <si>
    <t>Poznámka k položce:_x000d_
https://podminky.urs.cz/item/CS_URS_2023_01/185803111</t>
  </si>
  <si>
    <t>185804311</t>
  </si>
  <si>
    <t>Zalití rostlin vodou plocha do 20 m2</t>
  </si>
  <si>
    <t>1967741820</t>
  </si>
  <si>
    <t>Zalití rostlin vodou plochy záhonů jednotlivě do 20 m2</t>
  </si>
  <si>
    <t>https://podminky.urs.cz/item/CS_URS_2024_02/185804311</t>
  </si>
  <si>
    <t>Poznámka k položce:_x000d_
https://podminky.urs.cz/item/CS_URS_2023_01/185804311</t>
  </si>
  <si>
    <t>- zálivka osetého povrchu kabelové trasy</t>
  </si>
  <si>
    <t>- zalévání trávníku vodou 8x po 10 l/m2</t>
  </si>
  <si>
    <t>(210,5)*0,001*8</t>
  </si>
  <si>
    <t>08211320</t>
  </si>
  <si>
    <t>voda pitná pro smluvní odběratele</t>
  </si>
  <si>
    <t>-2139317157</t>
  </si>
  <si>
    <t>210,5*0,001*8</t>
  </si>
  <si>
    <t>185805212-R</t>
  </si>
  <si>
    <t>Zrušení květinových výsadeb na záhonech trvalek</t>
  </si>
  <si>
    <t>-1202705677</t>
  </si>
  <si>
    <t>Odstranění květinových výsadeb v terénu z trvalek</t>
  </si>
  <si>
    <t>-825474256</t>
  </si>
  <si>
    <t>Poznámka k položce:_x000d_
https://podminky.urs.cz/item/CS_URS_2023_01/185851121</t>
  </si>
  <si>
    <t>(210,5*10*8)*0,001</t>
  </si>
  <si>
    <t>185851129</t>
  </si>
  <si>
    <t>Příplatek k dovozu vody pro zálivku rostlin do 1000 m ZKD 1000 m</t>
  </si>
  <si>
    <t>-2087302169</t>
  </si>
  <si>
    <t>Dovoz vody pro zálivku rostlin Příplatek k ceně za každých dalších i započatých 1000 m</t>
  </si>
  <si>
    <t>https://podminky.urs.cz/item/CS_URS_2024_02/185851129</t>
  </si>
  <si>
    <t>Poznámka k položce:_x000d_
https://podminky.urs.cz/item/CS_URS_2023_01/185851129</t>
  </si>
  <si>
    <t>((210,5*10*8)*0,001)*4</t>
  </si>
  <si>
    <t>914111112</t>
  </si>
  <si>
    <t>Montáž svislé dopravní značky do velikosti 1 m2 páskováním na sloup</t>
  </si>
  <si>
    <t>-1780185885</t>
  </si>
  <si>
    <t>Montáž svislé dopravní značky základní velikosti do 1 m2 páskováním na sloupy</t>
  </si>
  <si>
    <t>https://podminky.urs.cz/item/CS_URS_2024_02/914111112</t>
  </si>
  <si>
    <t>SO401 - v.č. 06 - Stožáry SSZ - umístění návěstidel</t>
  </si>
  <si>
    <t>stožár č. 1 - montáž nová DZ P2:</t>
  </si>
  <si>
    <t>stožár č. 2 - montáž stávajících DZ P2, C4a:</t>
  </si>
  <si>
    <t>stožár č. 3 - montáž stávající DZ P6:</t>
  </si>
  <si>
    <t>stožár č. 4 - montáž stávajících DZ P2:</t>
  </si>
  <si>
    <t>stožár č. 5 - montáž nové DZ P2, C4c :</t>
  </si>
  <si>
    <t>stožár č. 6 - montáž stávajících DZ P6:</t>
  </si>
  <si>
    <t>sloupek SDZ - montáž nové IP19+B4+E13:</t>
  </si>
  <si>
    <t>40445258-R</t>
  </si>
  <si>
    <t>Upínka UP2 FeZn</t>
  </si>
  <si>
    <t>416244548</t>
  </si>
  <si>
    <t>1*2</t>
  </si>
  <si>
    <t>2*2</t>
  </si>
  <si>
    <t>1*3</t>
  </si>
  <si>
    <t>40445260</t>
  </si>
  <si>
    <t>páska upínací 12,7x0,75mm</t>
  </si>
  <si>
    <t>-1578959352</t>
  </si>
  <si>
    <t>2*(2*3,14*0,1)</t>
  </si>
  <si>
    <t>4*(2*3,14*0,1)</t>
  </si>
  <si>
    <t>6*(2*3,14*0,1)</t>
  </si>
  <si>
    <t>40445261</t>
  </si>
  <si>
    <t>spona upínací 12,7mm</t>
  </si>
  <si>
    <t>100 kus</t>
  </si>
  <si>
    <t>986357707</t>
  </si>
  <si>
    <t>2/100</t>
  </si>
  <si>
    <t>4/100</t>
  </si>
  <si>
    <t>6/100</t>
  </si>
  <si>
    <t>945421110</t>
  </si>
  <si>
    <t>Hydraulická zvedací plošina na automobilovém podvozku výška zdvihu do 18 m včetně obsluhy</t>
  </si>
  <si>
    <t>hod</t>
  </si>
  <si>
    <t>1425418926</t>
  </si>
  <si>
    <t>Hydraulická zvedací plošina včetně obsluhy instalovaná na automobilovém podvozku, výšky zdvihu do 18 m</t>
  </si>
  <si>
    <t>https://podminky.urs.cz/item/CS_URS_2024_02/945421110</t>
  </si>
  <si>
    <t xml:space="preserve">v.č. 01 </t>
  </si>
  <si>
    <t>966006211</t>
  </si>
  <si>
    <t>Odstranění svislých dopravních značek ze sloupů, sloupků nebo konzol</t>
  </si>
  <si>
    <t>747467669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</si>
  <si>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</si>
  <si>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</si>
  <si>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demontáž stávající DZ P2: značka přemístěna na sloup SSZ</t>
  </si>
  <si>
    <t>1+1</t>
  </si>
  <si>
    <t xml:space="preserve">demontáž stávajících DZ P6:  značka přemístěna na sloup SSZ</t>
  </si>
  <si>
    <t xml:space="preserve">demontáž stávajících DZ P2a: předat TEPVOS </t>
  </si>
  <si>
    <t>demontáž stávajících DZ P2b:předat TEPVOS</t>
  </si>
  <si>
    <t>stožár č. 5 - demontáž stávajících C4a : značka přemístěna na sloup SSZ1</t>
  </si>
  <si>
    <t>stožár č. 6 - demontáž stávajících IP 19: předat TEPVOS</t>
  </si>
  <si>
    <t>Práce a dodávky M</t>
  </si>
  <si>
    <t>21-M</t>
  </si>
  <si>
    <t>Elektromontáže</t>
  </si>
  <si>
    <t>210100013</t>
  </si>
  <si>
    <t>Ukončení vodičů v rozváděči nebo na přístroji včetně zapojení průřezu žíly do 4 mm2</t>
  </si>
  <si>
    <t>64</t>
  </si>
  <si>
    <t>1177925559</t>
  </si>
  <si>
    <t>Ukončení vodičů izolovaných s označením a zapojením v rozváděči nebo na přístroji průřezu žíly do 4 mm2</t>
  </si>
  <si>
    <t>https://podminky.urs.cz/item/CS_URS_2024_02/210100013</t>
  </si>
  <si>
    <t>Poznámka k položce:_x000d_
https://podminky.urs.cz/item/CS_URS_2023_02/210100013</t>
  </si>
  <si>
    <t>v. č. 03</t>
  </si>
  <si>
    <t>ukončení napájecího kabelu CYKY -J 4x10:</t>
  </si>
  <si>
    <t>1*4</t>
  </si>
  <si>
    <t>210101154</t>
  </si>
  <si>
    <t>Ukončení kabelů celoplastových koncovkou do 1 kV staniční KSPe epoxidovou žíly do 3x25 a 4x16 mm2</t>
  </si>
  <si>
    <t>-1270902766</t>
  </si>
  <si>
    <t>Ukončení kabelů nebo vodičů koncovkou popř. vývodkou do 1 kV staniční epoxidovou kabelů celoplastových, počtu a průřezu žil do 3 x 25 a 4 x 16 mm2</t>
  </si>
  <si>
    <t>https://podminky.urs.cz/item/CS_URS_2024_02/210101154</t>
  </si>
  <si>
    <t>Poznámka k položce:_x000d_
https://podminky.urs.cz/item/CS_URS_2023_02/210101154</t>
  </si>
  <si>
    <t>35436314</t>
  </si>
  <si>
    <t>hlava rozdělovací smršťovaná přímá do 1kV SKE 4f/1+2 kabel 12-32mm/průřez 1,5-35mm</t>
  </si>
  <si>
    <t>256</t>
  </si>
  <si>
    <t>-814721705</t>
  </si>
  <si>
    <t>- ukončení napájecího kabelu:</t>
  </si>
  <si>
    <t>210220301</t>
  </si>
  <si>
    <t>Montáž svorek hromosvodných se 2 šrouby</t>
  </si>
  <si>
    <t>32159325</t>
  </si>
  <si>
    <t>Montáž hromosvodného vedení svorek se 2 šrouby</t>
  </si>
  <si>
    <t>https://podminky.urs.cz/item/CS_URS_2024_02/210220301</t>
  </si>
  <si>
    <t>Poznámka k položce:_x000d_
https://podminky.urs.cz/item/CS_URS_2023_02/210220301</t>
  </si>
  <si>
    <t>v. č. 04</t>
  </si>
  <si>
    <t>(6+1+1)*2</t>
  </si>
  <si>
    <t>35441885</t>
  </si>
  <si>
    <t>svorka spojovací pro lano D 8-10mm</t>
  </si>
  <si>
    <t>826003792</t>
  </si>
  <si>
    <t>210220452</t>
  </si>
  <si>
    <t>Montáž doplňků hromosvodného vedení - ochranného pospojování pevně</t>
  </si>
  <si>
    <t>-960501298</t>
  </si>
  <si>
    <t>Montáž hromosvodného vedení ochranných prvků a doplňků ochranného pospojování pevně</t>
  </si>
  <si>
    <t>https://podminky.urs.cz/item/CS_URS_2024_02/210220452</t>
  </si>
  <si>
    <t>Poznámka k položce:_x000d_
https://podminky.urs.cz/item/CS_URS_2023_02/210220452</t>
  </si>
  <si>
    <t>190</t>
  </si>
  <si>
    <t>35441073</t>
  </si>
  <si>
    <t>drát D 10mm FeZn</t>
  </si>
  <si>
    <t>375476409</t>
  </si>
  <si>
    <t>poznámka k položce:</t>
  </si>
  <si>
    <t xml:space="preserve">hmotnost: 0,6 Kg/m   </t>
  </si>
  <si>
    <t>(190)*0,6</t>
  </si>
  <si>
    <t>210800411</t>
  </si>
  <si>
    <t>Montáž vodiče Cu izolovaného plného nebo laněného s PVC pláštěm do 1 kV žíla 0,15 až 16 mm2 zataženého (např. CY, CHAH-V) bez ukončení</t>
  </si>
  <si>
    <t>-2128081562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</si>
  <si>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</si>
  <si>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https://podminky.urs.cz/item/CS_URS_2024_02/210800411</t>
  </si>
  <si>
    <t>Poznámka k položce:_x000d_
https://podminky.urs.cz/item/CS_URS_2023_02/210800411</t>
  </si>
  <si>
    <t xml:space="preserve">- ochranné pospojování ve stožárech SSZ: </t>
  </si>
  <si>
    <t>2*6</t>
  </si>
  <si>
    <t>34140826</t>
  </si>
  <si>
    <t>vodič propojovací jádro Cu plné izolace PVC 450/750V (H07V-U) 1x6mm2</t>
  </si>
  <si>
    <t>1425023478</t>
  </si>
  <si>
    <t>210812011</t>
  </si>
  <si>
    <t>Montáž kabelu Cu plného nebo laněného do 1 kV žíly 3x1,5 až 6 mm2 (např. CYKY) bez ukončení uloženého volně nebo v liště</t>
  </si>
  <si>
    <t>-569989244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</si>
  <si>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</si>
  <si>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https://podminky.urs.cz/item/CS_URS_2024_02/210812011</t>
  </si>
  <si>
    <t>Poznámka k položce:_x000d_
https://podminky.urs.cz/item/CS_URS_2023_02/210812011</t>
  </si>
  <si>
    <t xml:space="preserve"> pokládka kabelu CYKY-J 3x2,5. Odměřeno v AutoCadu:</t>
  </si>
  <si>
    <t>34111036</t>
  </si>
  <si>
    <t>kabel instalační jádro Cu plné izolace PVC plášť PVC 450/750V (CYKY) 3x2,5mm2</t>
  </si>
  <si>
    <t>-538581877</t>
  </si>
  <si>
    <t>- pokládka kabelu CYKY-J 3x2,5. Odměřeno v AutoCadu:</t>
  </si>
  <si>
    <t>(40)*1,15</t>
  </si>
  <si>
    <t>210812033</t>
  </si>
  <si>
    <t>Montáž kabelu Cu plného nebo laněného do 1 kV žíly 4x6 až 10 mm2 (např. CYKY) bez ukončení uloženého volně nebo v liště</t>
  </si>
  <si>
    <t>130134880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</si>
  <si>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</si>
  <si>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https://podminky.urs.cz/item/CS_URS_2024_02/210812033</t>
  </si>
  <si>
    <t>Poznámka k položce:_x000d_
https://podminky.urs.cz/item/CS_URS_2023_02/210812033</t>
  </si>
  <si>
    <t>pokládka kabelu CYKY-J 4x10. Odměřeno v AutoCadu:</t>
  </si>
  <si>
    <t>16,1</t>
  </si>
  <si>
    <t>34111076</t>
  </si>
  <si>
    <t>kabel instalační jádro Cu plné izolace PVC plášť PVC 450/750V (CYKY) 4x10mm2</t>
  </si>
  <si>
    <t>-2099494081</t>
  </si>
  <si>
    <t>(14)*1,15</t>
  </si>
  <si>
    <t>210812101</t>
  </si>
  <si>
    <t>Montáž kabelu Cu plného nebo laněného do 1 kV žíly 19x1,5 až 2,5 mm2 (např. CYKY) bez ukončení uloženého volně nebo v liště</t>
  </si>
  <si>
    <t>-590539359</t>
  </si>
  <si>
    <t>Montáž izolovaných kabelů měděných do 1 kV bez ukončení plných nebo laněných kulatých (např. CYKY, CHKE-R) uložených volně nebo v liště počtu a průřezu žil 19x1,5 až 2,5 mm2</t>
  </si>
  <si>
    <t>https://podminky.urs.cz/item/CS_URS_2024_02/210812101</t>
  </si>
  <si>
    <t>Poznámka k položce:_x000d_
https://podminky.urs.cz/item/CS_URS_2023_02/210812101</t>
  </si>
  <si>
    <t>pokládka kabelu CYKY-J 19x1,5 (WC1.WC3,WC4,WC5,CW6). Odměřeno v AutoCadu:</t>
  </si>
  <si>
    <t>145+67+32+40+52</t>
  </si>
  <si>
    <t>34111154</t>
  </si>
  <si>
    <t>kabel instalační jádro Cu plné izolace PVC plášť PVC 450/750V (CYKY) 19x2,5mm2</t>
  </si>
  <si>
    <t>-550314213</t>
  </si>
  <si>
    <t xml:space="preserve">pokládka kabelu CYKY-J 19x1,5  (WC1.WC3,WC4,WC5,CW6). Odměřeno v AutoCadu:</t>
  </si>
  <si>
    <t>(145+67+32+40+52)*1,15</t>
  </si>
  <si>
    <t>210812081</t>
  </si>
  <si>
    <t>Montáž kabelu Cu plného nebo laněného do 1 kV žíly 12x1,5 mm2 (např. CYKY) bez ukončení uloženého volně nebo v liště</t>
  </si>
  <si>
    <t>-347752874</t>
  </si>
  <si>
    <t>Montáž izolovaných kabelů měděných do 1 kV bez ukončení plných nebo laněných kulatých (např. CYKY, CHKE-R) uložených volně nebo v liště počtu a průřezu žil 12x1,5 mm2</t>
  </si>
  <si>
    <t>https://podminky.urs.cz/item/CS_URS_2024_02/210812081</t>
  </si>
  <si>
    <t>Poznámka k položce:_x000d_
https://podminky.urs.cz/item/CS_URS_2023_02/210812111</t>
  </si>
  <si>
    <t>pokládka kabelu CYKY-J 12x1,5 (WC2). Odměřeno v AutoCadu:</t>
  </si>
  <si>
    <t>110</t>
  </si>
  <si>
    <t>34111130</t>
  </si>
  <si>
    <t>kabel instalační jádro Cu plné izolace PVC plášť PVC 450/750V (CYKY) 12x1,5mm2</t>
  </si>
  <si>
    <t>-1804206274</t>
  </si>
  <si>
    <t>ukončení kabelů CYKY-J 12x1,5 (WC2):</t>
  </si>
  <si>
    <t>(110)*1,15</t>
  </si>
  <si>
    <t>210813061</t>
  </si>
  <si>
    <t>Montáž kabelu Cu plného nebo laněného do 1 kV žíly 5x1,5 až 2,5 mm2 (např. CYKY) bez ukončení uloženého pevně</t>
  </si>
  <si>
    <t>-938806674</t>
  </si>
  <si>
    <t>Montáž izolovaných kabelů měděných do 1 kV bez ukončení plných nebo laněných kulatých (např. CYKY, CHKE-R) uložených pevně počtu a průřezu žil 5x1,5 až 2,5 mm2</t>
  </si>
  <si>
    <t>https://podminky.urs.cz/item/CS_URS_2024_02/210813061</t>
  </si>
  <si>
    <t>Poznámka k položce:_x000d_
https://podminky.urs.cz/item/CS_URS_2023_02/210813061</t>
  </si>
  <si>
    <t>v. č. 06</t>
  </si>
  <si>
    <t>- stožár č. 1</t>
  </si>
  <si>
    <t>15+5</t>
  </si>
  <si>
    <t>- stožár č. 2</t>
  </si>
  <si>
    <t>- stožár č. 3</t>
  </si>
  <si>
    <t>20+5+5</t>
  </si>
  <si>
    <t>- stožár č. 4</t>
  </si>
  <si>
    <t>- stožár č. 5</t>
  </si>
  <si>
    <t>15+15+5+5</t>
  </si>
  <si>
    <t>- stožár č. 6</t>
  </si>
  <si>
    <t>15+5+5</t>
  </si>
  <si>
    <t>34143306</t>
  </si>
  <si>
    <t>kabel ovládací flexibilní jádro Cu lanované izolace PVC plášť PVC 300/500V (CMSM) 5x1,50mm2</t>
  </si>
  <si>
    <t>-759331731</t>
  </si>
  <si>
    <t>218813033</t>
  </si>
  <si>
    <t>Demontáž kabelů Cu plných nebo laněných kulatých do 1 kV žíly 4x6 až 10 mm2 (např. CYKY) bez odpojení vodičů uložených pevně</t>
  </si>
  <si>
    <t>1386842974</t>
  </si>
  <si>
    <t>Demontáž izolovaných kabelů měděných do 1 kV bez odpojení vodičů plných nebo laněných kulatých (např. CYKY, CHKE-R) uložených pevně počtu a průřezu žil 4x6 až 10 mm2</t>
  </si>
  <si>
    <t>https://podminky.urs.cz/item/CS_URS_2024_02/218813033</t>
  </si>
  <si>
    <t>Poznámka k položce:_x000d_
https://podminky.urs.cz/item/CS_URS_2023_02/218813033</t>
  </si>
  <si>
    <t xml:space="preserve">v.č. 02 - Situace SSZ </t>
  </si>
  <si>
    <t>218813061</t>
  </si>
  <si>
    <t>Demontáž kabelů Cu plných nebo laněných kulatých do 1 kV žíly 5x1,5 až 2,5 mm2 (např. CYKY) bez odpojení vodičů uložených pevně</t>
  </si>
  <si>
    <t>-1394596445</t>
  </si>
  <si>
    <t>Demontáž izolovaných kabelů měděných do 1 kV bez odpojení vodičů plných nebo laněných kulatých (např. CYKY, CHKE-R) uložených pevně počtu a průřezu žil 5x1,5 až 2,5 mm2</t>
  </si>
  <si>
    <t>https://podminky.urs.cz/item/CS_URS_2024_02/218813061</t>
  </si>
  <si>
    <t>Poznámka k položce:_x000d_
https://podminky.urs.cz/item/CS_URS_2023_02/218813061</t>
  </si>
  <si>
    <t>v.č. 02 - Situace SSZ</t>
  </si>
  <si>
    <t>150</t>
  </si>
  <si>
    <t>218813101</t>
  </si>
  <si>
    <t>Demontáž kabelů Cu plných nebo laněných kulatých do 1 kV žíly 19x1,5 až 2,5 mm2 (např. CYKY) bez odpojení vodičů uložených pevně</t>
  </si>
  <si>
    <t>-1721350182</t>
  </si>
  <si>
    <t>Demontáž izolovaných kabelů měděných do 1 kV bez odpojení vodičů plných nebo laněných kulatých (např. CYKY, CHKE-R) uložených pevně počtu a průřezu žil 19x1,5 až 2,5 mm2</t>
  </si>
  <si>
    <t>https://podminky.urs.cz/item/CS_URS_2024_02/218813101</t>
  </si>
  <si>
    <t>12+126+14+21+56</t>
  </si>
  <si>
    <t>218813111</t>
  </si>
  <si>
    <t>Demontáž kabelů Cu plných nebo laněných kulatých do 1 kV žíly 24x1,5 mm2 (např. CYKY) bez odpojení vodičů uložených pevně</t>
  </si>
  <si>
    <t>1666766250</t>
  </si>
  <si>
    <t>Demontáž izolovaných kabelů měděných do 1 kV bez odpojení vodičů plných nebo laněných kulatých (např. CYKY, CHKE-R) uložených pevně počtu a průřezu žil 24x1,5 mm2</t>
  </si>
  <si>
    <t>https://podminky.urs.cz/item/CS_URS_2024_02/218813111</t>
  </si>
  <si>
    <t>18+68</t>
  </si>
  <si>
    <t>218220451</t>
  </si>
  <si>
    <t>Demontáž doplňků hromosvodného vedení - ochranného pospojování volně nebo pod omítku</t>
  </si>
  <si>
    <t>-1783731831</t>
  </si>
  <si>
    <t>Demontáž hromosvodného vedení ochranných prvků a doplňků ochranného pospojování volně nebo pod omítku</t>
  </si>
  <si>
    <t>https://podminky.urs.cz/item/CS_URS_2024_02/218220451</t>
  </si>
  <si>
    <t>Poznámka k položce:_x000d_
https://podminky.urs.cz/item/CS_URS_2023_02/218220451</t>
  </si>
  <si>
    <t>SO 401 - v.č. 05 - Doplňující ochranné pospojování</t>
  </si>
  <si>
    <t xml:space="preserve">přímo zadané </t>
  </si>
  <si>
    <t>160</t>
  </si>
  <si>
    <t>406100009-R</t>
  </si>
  <si>
    <t>Elektroinstalační materiál</t>
  </si>
  <si>
    <t>683345412</t>
  </si>
  <si>
    <t>elektroinstalační materiál :</t>
  </si>
  <si>
    <t>220110346</t>
  </si>
  <si>
    <t>Montáž štítku kabelového průběžného</t>
  </si>
  <si>
    <t>802852474</t>
  </si>
  <si>
    <t>Montáž kabelového štítku včetně vyražení znaku na štítek, připevnění na kabel, ovinutí štítku páskou pro označení konce kabelu</t>
  </si>
  <si>
    <t>https://podminky.urs.cz/item/CS_URS_2024_02/220110346</t>
  </si>
  <si>
    <t>Poznámka k položce:_x000d_
https://podminky.urs.cz/item/CS_URS_2023_02/220110346</t>
  </si>
  <si>
    <t>- ukončení konce kabelů:</t>
  </si>
  <si>
    <t>2*21</t>
  </si>
  <si>
    <t>354421101</t>
  </si>
  <si>
    <t>štítek plastový - čísla svodů</t>
  </si>
  <si>
    <t>-188060730</t>
  </si>
  <si>
    <t>220111436</t>
  </si>
  <si>
    <t>Kontrolní a závěrečné měření kabelu pro rozvod signalizace</t>
  </si>
  <si>
    <t>2027936875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</si>
  <si>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</si>
  <si>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https://podminky.urs.cz/item/CS_URS_2024_02/220111436</t>
  </si>
  <si>
    <t>Poznámka k položce:_x000d_
https://podminky.urs.cz/item/CS_URS_2023_02/220111436</t>
  </si>
  <si>
    <t>- měření kabelů ke stožárům:</t>
  </si>
  <si>
    <t>(1*3)+(1*12)+(5*19)</t>
  </si>
  <si>
    <t>- měření na napájecích kabelech:</t>
  </si>
  <si>
    <t>(1*4)</t>
  </si>
  <si>
    <t>220111741</t>
  </si>
  <si>
    <t>Montáž svorky rozpojovací zkušební</t>
  </si>
  <si>
    <t>1873662595</t>
  </si>
  <si>
    <t>Montáž svorky rozpojovací včetně montáže skříňky pro svorku, úpravy zemniče pro připojení svorky, očíslování zemniče zkušební</t>
  </si>
  <si>
    <t>https://podminky.urs.cz/item/CS_URS_2024_02/220111741</t>
  </si>
  <si>
    <t>Poznámka k položce:_x000d_
https://podminky.urs.cz/item/CS_URS_2023_02/220111741</t>
  </si>
  <si>
    <t>v.č. 03</t>
  </si>
  <si>
    <t>- montáž zkušební svorky na stožárech SSZ:</t>
  </si>
  <si>
    <t>35441925</t>
  </si>
  <si>
    <t>svorka zkušební pro lano D 6-12mm, FeZn</t>
  </si>
  <si>
    <t>-1063169440</t>
  </si>
  <si>
    <t>220182031-R</t>
  </si>
  <si>
    <t>Zatažení kabelu FTP 6a do ochranné HDPE trubky</t>
  </si>
  <si>
    <t>-1987651231</t>
  </si>
  <si>
    <t>- pokládka kabelu FTP cat6a</t>
  </si>
  <si>
    <t>153+153+75+75+40+48+48+48+60+60+45+45</t>
  </si>
  <si>
    <t>341310412-R</t>
  </si>
  <si>
    <t>kabel FTP 6a</t>
  </si>
  <si>
    <t>67851178</t>
  </si>
  <si>
    <t>(153+153+75+75+40+48+48+48+60+60+45+45)*1,15</t>
  </si>
  <si>
    <t>3411310413-R</t>
  </si>
  <si>
    <t>FTP konektor (Rj45) cat6a</t>
  </si>
  <si>
    <t>-409037583</t>
  </si>
  <si>
    <t>konektory na kabelech cat6a</t>
  </si>
  <si>
    <t>11*2</t>
  </si>
  <si>
    <t>220300604</t>
  </si>
  <si>
    <t>Ukončení kabelu návěstního smršťovací záklopkou do 19x1/1,5</t>
  </si>
  <si>
    <t>1701840598</t>
  </si>
  <si>
    <t>Ukončení návěstních kabelů smršťovací záklopkou včetně odizolování, vyformování a zapojení vodičů na kabelech NCEY, NCYY do 19x1 nebo 1,5</t>
  </si>
  <si>
    <t>https://podminky.urs.cz/item/CS_URS_2024_02/220300604</t>
  </si>
  <si>
    <t>Poznámka k položce:_x000d_
https://podminky.urs.cz/item/CS_URS_2023_02/220300604</t>
  </si>
  <si>
    <t>- ukončení kabelů 19x1,5:</t>
  </si>
  <si>
    <t>5*2</t>
  </si>
  <si>
    <t>34343203</t>
  </si>
  <si>
    <t>trubka smršťovací středněstěnná s lepidlem MDT-A 32/7</t>
  </si>
  <si>
    <t>-668230662</t>
  </si>
  <si>
    <t>220300603</t>
  </si>
  <si>
    <t>Ukončení kabelu návěstního smršťovací záklopkou do 12x1/1,5</t>
  </si>
  <si>
    <t>1750551409</t>
  </si>
  <si>
    <t>Ukončení návěstních kabelů smršťovací záklopkou včetně odizolování, vyformování a zapojení vodičů na kabelech NCEY, NCYY do 12x1 nebo 1,5</t>
  </si>
  <si>
    <t>https://podminky.urs.cz/item/CS_URS_2024_02/220300603</t>
  </si>
  <si>
    <t>Poznámka k položce:_x000d_
https://podminky.urs.cz/item/CS_URS_2023_02/220300605</t>
  </si>
  <si>
    <t>ukončení kabelů 12x1,5:</t>
  </si>
  <si>
    <t>-627965934</t>
  </si>
  <si>
    <t>- ukončení kabelů 24x1,5:</t>
  </si>
  <si>
    <t>60</t>
  </si>
  <si>
    <t>220960002</t>
  </si>
  <si>
    <t>Montáž stožáru nebo sloupku přímého na základovém rámu</t>
  </si>
  <si>
    <t>442412288</t>
  </si>
  <si>
    <t>Montáž stožáru nebo sloupku včetně postavení stožáru, usazení nebo zabetonování základu, zatažení kabelu do stožáru, připojení kabelu, připojení uzemnění přímého na základovém rámu</t>
  </si>
  <si>
    <t>https://podminky.urs.cz/item/CS_URS_2024_02/220960002</t>
  </si>
  <si>
    <t>Poznámka k položce:_x000d_
https://podminky.urs.cz/item/CS_URS_2023_02/220960002</t>
  </si>
  <si>
    <t>v. č. 06 (SO 401)</t>
  </si>
  <si>
    <t>stožár č. 2:</t>
  </si>
  <si>
    <t>61</t>
  </si>
  <si>
    <t>404451642-R</t>
  </si>
  <si>
    <t>Chodecký výšky 3,8 m (Ø159 mm) - na patku</t>
  </si>
  <si>
    <t>1515355422</t>
  </si>
  <si>
    <t>62</t>
  </si>
  <si>
    <t>404451643-R</t>
  </si>
  <si>
    <t>Základový rám</t>
  </si>
  <si>
    <t>-1934548336</t>
  </si>
  <si>
    <t>63</t>
  </si>
  <si>
    <t>220960003</t>
  </si>
  <si>
    <t>Montáž stožáru nebo sloupku výložníkového zapušťěného</t>
  </si>
  <si>
    <t>1103700350</t>
  </si>
  <si>
    <t>Montáž stožáru nebo sloupku včetně postavení stožáru, usazení nebo zabetonování základu, zatažení kabelu do stožáru, připojení kabelu, připojení uzemnění vyložníkového zapuštěného</t>
  </si>
  <si>
    <t>https://podminky.urs.cz/item/CS_URS_2024_02/220960003</t>
  </si>
  <si>
    <t>Poznámka k položce:_x000d_
https://podminky.urs.cz/item/CS_URS_2023_02/220960003</t>
  </si>
  <si>
    <t>stožár č. 4, 6 (s vyložením 5,5 m):</t>
  </si>
  <si>
    <t>stožár č. 1, 6 (s vyložením 6,0 m):</t>
  </si>
  <si>
    <t>stožár č. 3 (s vyložením 6,5 m):</t>
  </si>
  <si>
    <t>404451656-R</t>
  </si>
  <si>
    <t>Stožár výložníkový s výložníkem délky 5,5 m (STa 5500)</t>
  </si>
  <si>
    <t>-951239298</t>
  </si>
  <si>
    <t>65</t>
  </si>
  <si>
    <t>404451659-R</t>
  </si>
  <si>
    <t>Stožár výložníkový s výložníkem délky 6m - (STa 6000)</t>
  </si>
  <si>
    <t>182848575</t>
  </si>
  <si>
    <t>66</t>
  </si>
  <si>
    <t>404451657-R</t>
  </si>
  <si>
    <t>Stožár výložníkový s výložníkem délky 6,5m - (STa 6500)</t>
  </si>
  <si>
    <t>381309693</t>
  </si>
  <si>
    <t>67</t>
  </si>
  <si>
    <t>220960021</t>
  </si>
  <si>
    <t>Montáž svorkovnice stožárové</t>
  </si>
  <si>
    <t>-1889721460</t>
  </si>
  <si>
    <t>Montáž stožárové svorkovnice s připevněním</t>
  </si>
  <si>
    <t>https://podminky.urs.cz/item/CS_URS_2024_02/220960021</t>
  </si>
  <si>
    <t>Poznámka k položce:_x000d_
https://podminky.urs.cz/item/CS_URS_2023_02/220960021</t>
  </si>
  <si>
    <t xml:space="preserve"> stožár č. 1, 2, 3, 4, 5, 6</t>
  </si>
  <si>
    <t>68</t>
  </si>
  <si>
    <t>404451648-R</t>
  </si>
  <si>
    <t>Stožárová svorkovnice</t>
  </si>
  <si>
    <t>-1181415526</t>
  </si>
  <si>
    <t>v.č. 06</t>
  </si>
  <si>
    <t>stožár č. 1, 2, 3, 4, 5, 6:</t>
  </si>
  <si>
    <t>69</t>
  </si>
  <si>
    <t>220960031</t>
  </si>
  <si>
    <t>Montáž sestaveného návěstidla jednokomorového na stožár</t>
  </si>
  <si>
    <t>-1390961480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</si>
  <si>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</si>
  <si>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https://podminky.urs.cz/item/CS_URS_2024_02/220960031</t>
  </si>
  <si>
    <t>Poznámka k položce:_x000d_
https://podminky.urs.cz/item/CS_URS_2023_02/220960031</t>
  </si>
  <si>
    <t>stožár č. 3: KF</t>
  </si>
  <si>
    <t xml:space="preserve"> stožár č. 6: SF</t>
  </si>
  <si>
    <t>70</t>
  </si>
  <si>
    <t>404613003-R</t>
  </si>
  <si>
    <t xml:space="preserve">Návěstidlo jednosvětlové 1x200 zelené - - světelný zdroj LED  (napájený do 50V AC)</t>
  </si>
  <si>
    <t>791885079</t>
  </si>
  <si>
    <t>71</t>
  </si>
  <si>
    <t>404613022-R</t>
  </si>
  <si>
    <t>Kontrastní rám pro návěstidlo jednosvětlové 1x200</t>
  </si>
  <si>
    <t>1557532301</t>
  </si>
  <si>
    <t>72</t>
  </si>
  <si>
    <t>404135598-R</t>
  </si>
  <si>
    <t>Symbol doplňkova zelená šipka (S5) 1x200</t>
  </si>
  <si>
    <t>-671893060</t>
  </si>
  <si>
    <t>73</t>
  </si>
  <si>
    <t>404135597-R</t>
  </si>
  <si>
    <t>Symbol šipka - signál pro opuštění křižovatky (S6) 1x200</t>
  </si>
  <si>
    <t>-977177434</t>
  </si>
  <si>
    <t>74</t>
  </si>
  <si>
    <t>220960041</t>
  </si>
  <si>
    <t>Montáž sestaveného návěstidla tříkomorového na stožár</t>
  </si>
  <si>
    <t>-2140484517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</si>
  <si>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</si>
  <si>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https://podminky.urs.cz/item/CS_URS_2024_02/220960041</t>
  </si>
  <si>
    <t>Poznámka k položce:_x000d_
https://podminky.urs.cz/item/CS_URS_2023_02/220960041</t>
  </si>
  <si>
    <t>v. č. 05, 06 (SO 401)</t>
  </si>
  <si>
    <t xml:space="preserve"> stožár č. 1: skupina VA </t>
  </si>
  <si>
    <t>stožár č. 2: skupina VA""</t>
  </si>
  <si>
    <t xml:space="preserve"> stožár č. 3: skupina VB</t>
  </si>
  <si>
    <t xml:space="preserve"> stožár č. 4: skupina VC</t>
  </si>
  <si>
    <t xml:space="preserve"> stožár č. 5: skupina VD, VE</t>
  </si>
  <si>
    <t xml:space="preserve"> stožár č. 6: skupina VF</t>
  </si>
  <si>
    <t>75</t>
  </si>
  <si>
    <t>404135562-R</t>
  </si>
  <si>
    <t xml:space="preserve">Návěstidlo 3 světlové 200 - světelný zdroj LED  (napájený do 50V AC)</t>
  </si>
  <si>
    <t>-1245332226</t>
  </si>
  <si>
    <t xml:space="preserve"> stožár č. 1: skupina VA</t>
  </si>
  <si>
    <t>76</t>
  </si>
  <si>
    <t>404135563-R</t>
  </si>
  <si>
    <t xml:space="preserve">Symbol šipka plná  - směrovými signály (S2 nebo S3) 1x200</t>
  </si>
  <si>
    <t>1156297164</t>
  </si>
  <si>
    <t xml:space="preserve"> stožár č. 5: skupina VD S2c</t>
  </si>
  <si>
    <t xml:space="preserve"> stožár č. 5: skupina VE S2c</t>
  </si>
  <si>
    <t>77</t>
  </si>
  <si>
    <t>404135564-R</t>
  </si>
  <si>
    <t xml:space="preserve">Symbol šipka obrysová  - směrovými signály (S2 nebo S3) 1x200</t>
  </si>
  <si>
    <t>509649037</t>
  </si>
  <si>
    <t>stožár č. 5: skupina VD S2a, S2b</t>
  </si>
  <si>
    <t xml:space="preserve"> stožár č. 5: skupina VE S3a, S3b</t>
  </si>
  <si>
    <t>78</t>
  </si>
  <si>
    <t>220960042</t>
  </si>
  <si>
    <t>Montáž sestaveného návěstidla tříkomorového na výložník</t>
  </si>
  <si>
    <t>1234881619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</si>
  <si>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</si>
  <si>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https://podminky.urs.cz/item/CS_URS_2024_02/220960042</t>
  </si>
  <si>
    <t>Poznámka k položce:_x000d_
https://podminky.urs.cz/item/CS_URS_2023_02/220960042</t>
  </si>
  <si>
    <t>stožár č. 1: skupina VA"</t>
  </si>
  <si>
    <t>stožár č. 3: skupina VB"</t>
  </si>
  <si>
    <t>stožár č. 4: skupina VC"</t>
  </si>
  <si>
    <t>stožár č. 5: skupina VD", VE"</t>
  </si>
  <si>
    <t>stožár č. 6: skupina VF"</t>
  </si>
  <si>
    <t>79</t>
  </si>
  <si>
    <t>404135565-R</t>
  </si>
  <si>
    <t xml:space="preserve">Návěstidlo 3 světlové 300 - světelný zdroj LED  (napájený do 50V AC)</t>
  </si>
  <si>
    <t>42331055</t>
  </si>
  <si>
    <t>80</t>
  </si>
  <si>
    <t>404135567-R</t>
  </si>
  <si>
    <t xml:space="preserve">Symbol šipka plná  - směrovými signály (S2 nebo S3) - 300 mm</t>
  </si>
  <si>
    <t>795440796</t>
  </si>
  <si>
    <t xml:space="preserve"> stožár č. 5: skupina VD" S2c</t>
  </si>
  <si>
    <t xml:space="preserve"> stožár č. 5: skupina VE" S2c</t>
  </si>
  <si>
    <t>81</t>
  </si>
  <si>
    <t>404135568-R</t>
  </si>
  <si>
    <t xml:space="preserve">Symbol šipka obrysová  - směrovými signály (S2 nebo S3) - 300 mm</t>
  </si>
  <si>
    <t>1026678441</t>
  </si>
  <si>
    <t>82</t>
  </si>
  <si>
    <t>404135566-R</t>
  </si>
  <si>
    <t>Nosič návěstidla na výložník 3x300</t>
  </si>
  <si>
    <t>1843855741</t>
  </si>
  <si>
    <t>83</t>
  </si>
  <si>
    <t>404135571-R</t>
  </si>
  <si>
    <t>Držák návěstidla (AL)</t>
  </si>
  <si>
    <t>-949161953</t>
  </si>
  <si>
    <t>84</t>
  </si>
  <si>
    <t>220960091</t>
  </si>
  <si>
    <t>Smontování návěstidla jednokomorového pro montáž na stožár</t>
  </si>
  <si>
    <t>-1063056199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</si>
  <si>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</si>
  <si>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https://podminky.urs.cz/item/CS_URS_2024_02/220960091</t>
  </si>
  <si>
    <t>Poznámka k položce:_x000d_
https://podminky.urs.cz/item/CS_URS_2023_02/220960091</t>
  </si>
  <si>
    <t>skupina KF, SF</t>
  </si>
  <si>
    <t>85</t>
  </si>
  <si>
    <t>220960101</t>
  </si>
  <si>
    <t>Smontování návěstidla tříkomorového pro montáž na stožár</t>
  </si>
  <si>
    <t>-1865007102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</si>
  <si>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</si>
  <si>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https://podminky.urs.cz/item/CS_URS_2024_02/220960101</t>
  </si>
  <si>
    <t>Poznámka k položce:_x000d_
https://podminky.urs.cz/item/CS_URS_2023_02/220960101</t>
  </si>
  <si>
    <t>skupiny VA, VA"", VB, VC, VD, VE, VF</t>
  </si>
  <si>
    <t>86</t>
  </si>
  <si>
    <t>220960102</t>
  </si>
  <si>
    <t>Smontování návěstidla tříkomorového pro montáž na výložník</t>
  </si>
  <si>
    <t>1474480433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</si>
  <si>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</si>
  <si>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https://podminky.urs.cz/item/CS_URS_2024_02/220960102</t>
  </si>
  <si>
    <t>Poznámka k položce:_x000d_
https://podminky.urs.cz/item/CS_URS_2023_02/220960102</t>
  </si>
  <si>
    <t>skupina VA", VB", VC", VD", VE", VF"</t>
  </si>
  <si>
    <t>87</t>
  </si>
  <si>
    <t>1261392376</t>
  </si>
  <si>
    <t>(2*3,14*0,1)*12</t>
  </si>
  <si>
    <t>88</t>
  </si>
  <si>
    <t>1480601194</t>
  </si>
  <si>
    <t>12/100</t>
  </si>
  <si>
    <t>89</t>
  </si>
  <si>
    <t>220960120</t>
  </si>
  <si>
    <t>Montáž dopravního videodetektoru na výložník</t>
  </si>
  <si>
    <t>-1704213090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</si>
  <si>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</si>
  <si>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https://podminky.urs.cz/item/CS_URS_2024_02/220960120</t>
  </si>
  <si>
    <t>Poznámka k položce:_x000d_
https://podminky.urs.cz/item/CS_URS_2023_02/220960120</t>
  </si>
  <si>
    <t>stožár č. 1: VK1, VK2</t>
  </si>
  <si>
    <t>stožár č. 3: VK3, VK4</t>
  </si>
  <si>
    <t>stožár č. 4: VK5</t>
  </si>
  <si>
    <t>stožár č. 5: VK6, VK7, VK8</t>
  </si>
  <si>
    <t>1+1+1</t>
  </si>
  <si>
    <t>stožár č. 6: VK9, VK10, VK11</t>
  </si>
  <si>
    <t>90</t>
  </si>
  <si>
    <t>404611309-R</t>
  </si>
  <si>
    <t>Videodetektor</t>
  </si>
  <si>
    <t>-2080603630</t>
  </si>
  <si>
    <t>91</t>
  </si>
  <si>
    <t>220960125</t>
  </si>
  <si>
    <t>Nastavení dopravního videodetektoru na výložníku</t>
  </si>
  <si>
    <t>419643755</t>
  </si>
  <si>
    <t>Nastavení dopravního detektoru videodetektoru na výložníku</t>
  </si>
  <si>
    <t>https://podminky.urs.cz/item/CS_URS_2024_02/220960125</t>
  </si>
  <si>
    <t>Poznámka k položce:_x000d_
https://podminky.urs.cz/item/CS_URS_2023_02/220960125</t>
  </si>
  <si>
    <t>92</t>
  </si>
  <si>
    <t>220960143</t>
  </si>
  <si>
    <t>Montáž kontrastního rámu pro tříkomorové návěstidlo</t>
  </si>
  <si>
    <t>925515793</t>
  </si>
  <si>
    <t>Montáž kontrastního rámu s použitím montážní plošiny pro tříkomorové návěstidlo</t>
  </si>
  <si>
    <t>https://podminky.urs.cz/item/CS_URS_2024_02/220960143</t>
  </si>
  <si>
    <t>Poznámka k položce:_x000d_
https://podminky.urs.cz/item/CS_URS_2023_02/220960143</t>
  </si>
  <si>
    <t>stožár č. 3</t>
  </si>
  <si>
    <t>stožár č. 4</t>
  </si>
  <si>
    <t>stožár č. 5</t>
  </si>
  <si>
    <t>stožár č. 6</t>
  </si>
  <si>
    <t>93</t>
  </si>
  <si>
    <t>404613027-R</t>
  </si>
  <si>
    <t>Kontrastní rám pro návěstidlo třísvětlové 3x300</t>
  </si>
  <si>
    <t>1506942276</t>
  </si>
  <si>
    <t>94</t>
  </si>
  <si>
    <t>406100046-R</t>
  </si>
  <si>
    <t>Úprava stávajícího mikroprocesorového řadiče - dovybavení dle navýšení technologických periférií SSZ</t>
  </si>
  <si>
    <t>1821337359</t>
  </si>
  <si>
    <t>v. č. 05 (SO 401) - TZ</t>
  </si>
  <si>
    <t>doplnění hardwaru řadiče SSZ - videodetekce</t>
  </si>
  <si>
    <t>95</t>
  </si>
  <si>
    <t>220960192</t>
  </si>
  <si>
    <t>Regulace a aktivace jedné signální skupiny mikroprocesorového řadiče</t>
  </si>
  <si>
    <t>1528834407</t>
  </si>
  <si>
    <t>https://podminky.urs.cz/item/CS_URS_2024_02/220960192</t>
  </si>
  <si>
    <t>Poznámka k položce:_x000d_
https://podminky.urs.cz/item/CS_URS_2023_02/220960192</t>
  </si>
  <si>
    <t>v. č. 05 (SO 401)</t>
  </si>
  <si>
    <t>- skupina VA</t>
  </si>
  <si>
    <t>96</t>
  </si>
  <si>
    <t>220960196</t>
  </si>
  <si>
    <t>Regulace a aktivace každé další signální skupiny s použitím montážní plošiny</t>
  </si>
  <si>
    <t>1434763644</t>
  </si>
  <si>
    <t>https://podminky.urs.cz/item/CS_URS_2024_02/220960196</t>
  </si>
  <si>
    <t>Poznámka k položce:_x000d_
https://podminky.urs.cz/item/CS_URS_2023_02/220960196</t>
  </si>
  <si>
    <t>skupina VB, VC, VD, VE, VF</t>
  </si>
  <si>
    <t>97</t>
  </si>
  <si>
    <t>220960197</t>
  </si>
  <si>
    <t>Regulace a aktivace každé další signální skupiny bez použití montážní plošiny</t>
  </si>
  <si>
    <t>-107569822</t>
  </si>
  <si>
    <t>https://podminky.urs.cz/item/CS_URS_2024_02/220960197</t>
  </si>
  <si>
    <t>Poznámka k položce:_x000d_
https://podminky.urs.cz/item/CS_URS_2023_02/220960197</t>
  </si>
  <si>
    <t>F983skupina KF, SF</t>
  </si>
  <si>
    <t>98</t>
  </si>
  <si>
    <t>220960201</t>
  </si>
  <si>
    <t>Adresace řadiče přes čtyři světelné skupiny</t>
  </si>
  <si>
    <t>-1200971638</t>
  </si>
  <si>
    <t>Adresace řadiče MR přes čtyři světelné skupiny</t>
  </si>
  <si>
    <t>https://podminky.urs.cz/item/CS_URS_2024_02/220960201</t>
  </si>
  <si>
    <t>Poznámka k položce:_x000d_
https://podminky.urs.cz/item/CS_URS_2023_02/220960201</t>
  </si>
  <si>
    <t>99</t>
  </si>
  <si>
    <t>220960222</t>
  </si>
  <si>
    <t>Programování řadiče MR přes deset světelných skupin</t>
  </si>
  <si>
    <t>-811411686</t>
  </si>
  <si>
    <t>https://podminky.urs.cz/item/CS_URS_2024_02/220960222</t>
  </si>
  <si>
    <t>Poznámka k položce:_x000d_
https://podminky.urs.cz/item/CS_URS_2023_02/220960222</t>
  </si>
  <si>
    <t>100</t>
  </si>
  <si>
    <t>220960301</t>
  </si>
  <si>
    <t>Příprava ke komplexnímu vyzkoušení křižovatky s MR řadičem za první signální skupinu</t>
  </si>
  <si>
    <t>-1526306924</t>
  </si>
  <si>
    <t>Příprava ke komplexnímu vyzkoušení křižovatky s mikroprocesorovým řadičem MR za první signální skupinu</t>
  </si>
  <si>
    <t>https://podminky.urs.cz/item/CS_URS_2024_02/220960301</t>
  </si>
  <si>
    <t>Poznámka k položce:_x000d_
https://podminky.urs.cz/item/CS_URS_2023_02/220960301</t>
  </si>
  <si>
    <t>- VA</t>
  </si>
  <si>
    <t>101</t>
  </si>
  <si>
    <t>220960302</t>
  </si>
  <si>
    <t>Příprava ke komplexnímu vyzkoušení křižovatky s MR řadičem za každou další signální skupinu</t>
  </si>
  <si>
    <t>-1288728463</t>
  </si>
  <si>
    <t>Příprava ke komplexnímu vyzkoušení křižovatky s mikroprocesorovým řadičem MR za každou další signální skupinu</t>
  </si>
  <si>
    <t>https://podminky.urs.cz/item/CS_URS_2024_02/220960302</t>
  </si>
  <si>
    <t>Poznámka k položce:_x000d_
https://podminky.urs.cz/item/CS_URS_2023_02/220960302</t>
  </si>
  <si>
    <t>skupina VB, VC, VD, VE, VF, SF, KF</t>
  </si>
  <si>
    <t>102</t>
  </si>
  <si>
    <t>220960311</t>
  </si>
  <si>
    <t>Komplexní vyzkoušení křižovatky s MR řadičem před uvedením zařízení do provozu do pěti signálních skupin</t>
  </si>
  <si>
    <t>1706705312</t>
  </si>
  <si>
    <t>Komplexní vyzkoušení křižovatky s mikroprocesorovým řadičem MR před uvedením zařízení do provozu do pěti signálních skupin</t>
  </si>
  <si>
    <t>https://podminky.urs.cz/item/CS_URS_2024_02/220960311</t>
  </si>
  <si>
    <t>Poznámka k položce:_x000d_
https://podminky.urs.cz/item/CS_URS_2023_02/220960311</t>
  </si>
  <si>
    <t>- skupina VA, VB, VC, VD, VE</t>
  </si>
  <si>
    <t>103</t>
  </si>
  <si>
    <t>220960312</t>
  </si>
  <si>
    <t>Komplexní vyzkoušení křižovatky s MR řadičem před uvedením zařízení do provozu za každých dalších pět signálních skupin</t>
  </si>
  <si>
    <t>1244416973</t>
  </si>
  <si>
    <t>Komplexní vyzkoušení křižovatky s mikroprocesorovým řadičem MR před uvedením zařízení do provozu za každých dalších pět signálních skupin</t>
  </si>
  <si>
    <t>https://podminky.urs.cz/item/CS_URS_2024_02/220960312</t>
  </si>
  <si>
    <t>Poznámka k položce:_x000d_
https://podminky.urs.cz/item/CS_URS_2023_02/220960312</t>
  </si>
  <si>
    <t xml:space="preserve"> skupina VF, SF, KF</t>
  </si>
  <si>
    <t>104</t>
  </si>
  <si>
    <t>220960422</t>
  </si>
  <si>
    <t>Uvedení SSZ do provozu po přepnutí na blikající žlutou</t>
  </si>
  <si>
    <t>1488265599</t>
  </si>
  <si>
    <t>Uvedení silničního signalizačního zařízení do provozu po přepnutí na blikající žlutou</t>
  </si>
  <si>
    <t>https://podminky.urs.cz/item/CS_URS_2024_02/220960422</t>
  </si>
  <si>
    <t>Poznámka k položce:_x000d_
https://podminky.urs.cz/item/CS_URS_2023_02/220960422</t>
  </si>
  <si>
    <t>105</t>
  </si>
  <si>
    <t>220960441</t>
  </si>
  <si>
    <t>Uvedení SSZ do provozu po přepnutí na blikající žlutou se zajištěním v řadiči MR</t>
  </si>
  <si>
    <t>15244698</t>
  </si>
  <si>
    <t>Uvedení silničního signalizačního zařízení do provozu po přepnutí na blikající žlutou se zajištěním v řadiči MR</t>
  </si>
  <si>
    <t>https://podminky.urs.cz/item/CS_URS_2024_02/220960441</t>
  </si>
  <si>
    <t>Poznámka k položce:_x000d_
https://podminky.urs.cz/item/CS_URS_2023_02/220960441</t>
  </si>
  <si>
    <t>106</t>
  </si>
  <si>
    <t>220960444</t>
  </si>
  <si>
    <t>Kontrola SSZ v podřízeném koordinovaném režimu (zelená vlna)</t>
  </si>
  <si>
    <t>-1442655396</t>
  </si>
  <si>
    <t>Kontrola silničního signalizačního zařízení včetně kotroly přicházejících koordinačních povelů a impulsů, kontroly reakce zařízení na příslušné povely, prověření obvodů pro volby programu, prověření obvodů pro výběr impulsů v podřízeném koordinovaném režimu (zelená vlna)</t>
  </si>
  <si>
    <t>https://podminky.urs.cz/item/CS_URS_2024_02/220960444</t>
  </si>
  <si>
    <t>Poznámka k položce:_x000d_
https://podminky.urs.cz/item/CS_URS_2023_02/220960444</t>
  </si>
  <si>
    <t>původní stav SSZ v.č. 05 - Situace SSZ</t>
  </si>
  <si>
    <t>107</t>
  </si>
  <si>
    <t>228960002</t>
  </si>
  <si>
    <t>Demontáž stožáru nebo sloupku přímého na základovém rámu</t>
  </si>
  <si>
    <t>164553700</t>
  </si>
  <si>
    <t>Demontáž stožáru nebo sloupku včetně vytažení a odpojení kabelu, odpojení uzemnění a naložení stožáru, bez odstranění základu přímého na základovém rámu</t>
  </si>
  <si>
    <t>https://podminky.urs.cz/item/CS_URS_2024_02/228960002</t>
  </si>
  <si>
    <t>Poznámka k položce:_x000d_
https://podminky.urs.cz/item/CS_URS_2023_02/228960002</t>
  </si>
  <si>
    <t>108</t>
  </si>
  <si>
    <t>228960003</t>
  </si>
  <si>
    <t>Demontáž stožáru nebo sloupku výložníkového zapušťěného</t>
  </si>
  <si>
    <t>-146365643</t>
  </si>
  <si>
    <t>Demontáž stožáru nebo sloupku včetně vytažení a odpojení kabelu, odpojení uzemnění a naložení stožáru, bez odstranění základu vyložníkového zapuštěného</t>
  </si>
  <si>
    <t>https://podminky.urs.cz/item/CS_URS_2024_02/228960003</t>
  </si>
  <si>
    <t>Poznámka k položce:_x000d_
https://podminky.urs.cz/item/CS_URS_2023_02/228960003</t>
  </si>
  <si>
    <t>1+1+1+1</t>
  </si>
  <si>
    <t>109</t>
  </si>
  <si>
    <t>228960005</t>
  </si>
  <si>
    <t>Demontáž výložníku ze stožáru</t>
  </si>
  <si>
    <t>-1059808111</t>
  </si>
  <si>
    <t>Demontáž stožáru nebo sloupku včetně vytažení a odpojení kabelu, odpojení uzemnění a naložení stožáru, bez odstranění základu příslušenství ze stožáru výložníku</t>
  </si>
  <si>
    <t>https://podminky.urs.cz/item/CS_URS_2024_02/228960005</t>
  </si>
  <si>
    <t>Poznámka k položce:_x000d_
https://podminky.urs.cz/item/CS_URS_2023_02/228960005</t>
  </si>
  <si>
    <t>228960021</t>
  </si>
  <si>
    <t>Demontáž svorkovnice stožárové</t>
  </si>
  <si>
    <t>-147137853</t>
  </si>
  <si>
    <t>https://podminky.urs.cz/item/CS_URS_2024_02/228960021</t>
  </si>
  <si>
    <t>Poznámka k položce:_x000d_
https://podminky.urs.cz/item/CS_URS_2023_02/228960021</t>
  </si>
  <si>
    <t>111</t>
  </si>
  <si>
    <t>228960031</t>
  </si>
  <si>
    <t>Demontáž návěstidla jednokomorového ze stožáru</t>
  </si>
  <si>
    <t>2001021031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</si>
  <si>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</si>
  <si>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https://podminky.urs.cz/item/CS_URS_2024_02/228960031</t>
  </si>
  <si>
    <t>Poznámka k položce:_x000d_
https://podminky.urs.cz/item/CS_URS_2023_02/228960031</t>
  </si>
  <si>
    <t>2+2</t>
  </si>
  <si>
    <t>112</t>
  </si>
  <si>
    <t>228960041</t>
  </si>
  <si>
    <t>Demontáž návěstidla tříkomorového ze stožáru</t>
  </si>
  <si>
    <t>13312842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</si>
  <si>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</si>
  <si>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https://podminky.urs.cz/item/CS_URS_2024_02/228960041</t>
  </si>
  <si>
    <t>Poznámka k položce:_x000d_
https://podminky.urs.cz/item/CS_URS_2023_02/228960041</t>
  </si>
  <si>
    <t>113</t>
  </si>
  <si>
    <t>228960042</t>
  </si>
  <si>
    <t>Demontáž návěstidla tříkomorového z výložníku</t>
  </si>
  <si>
    <t>391667844</t>
  </si>
  <si>
    <t>Demontáž návěstidla včetně otevření a uvolnění paraboly, vytažení kabelu ze stožáru, odmontování návěstidla ze stožáru nebo výložníku, odpojení kabelu ze svorkovnice ve stožáru a návěstidle tříkomorového z výložníku</t>
  </si>
  <si>
    <t>https://podminky.urs.cz/item/CS_URS_2024_02/228960042</t>
  </si>
  <si>
    <t>Poznámka k položce:_x000d_
https://podminky.urs.cz/item/CS_URS_2023_02/228960042</t>
  </si>
  <si>
    <t>114</t>
  </si>
  <si>
    <t>228960143</t>
  </si>
  <si>
    <t>Demontáž kontrastního rámu pro tříkomorové návěstidlo</t>
  </si>
  <si>
    <t>-1550589238</t>
  </si>
  <si>
    <t>Demontáž kontrastního rámu s použitím montážní plošiny pro tříkomorové návěstidlo</t>
  </si>
  <si>
    <t>https://podminky.urs.cz/item/CS_URS_2024_02/228960143</t>
  </si>
  <si>
    <t>Poznámka k položce:_x000d_
https://podminky.urs.cz/item/CS_URS_2023_02/228960143</t>
  </si>
  <si>
    <t>46-M</t>
  </si>
  <si>
    <t>Zemní práce při extr.mont.pracích</t>
  </si>
  <si>
    <t>115</t>
  </si>
  <si>
    <t>460010024</t>
  </si>
  <si>
    <t>Vytyčení trasy vedení kabelového podzemního v zastavěném prostoru</t>
  </si>
  <si>
    <t>km</t>
  </si>
  <si>
    <t>190677272</t>
  </si>
  <si>
    <t>Vytyčení trasy vedení kabelového (podzemního) v zastavěném prostoru</t>
  </si>
  <si>
    <t>https://podminky.urs.cz/item/CS_URS_2024_02/460010024</t>
  </si>
  <si>
    <t>Poznámka k položce:_x000d_
https://podminky.urs.cz/item/CS_URS_2023_02/460010024</t>
  </si>
  <si>
    <t>- odměřeno v AutoCadu:</t>
  </si>
  <si>
    <t>190*0,005</t>
  </si>
  <si>
    <t>116</t>
  </si>
  <si>
    <t>460010025</t>
  </si>
  <si>
    <t>Vytyčení trasy inženýrských sítí v zastavěném prostoru</t>
  </si>
  <si>
    <t>775440593</t>
  </si>
  <si>
    <t>https://podminky.urs.cz/item/CS_URS_2024_02/460010025</t>
  </si>
  <si>
    <t>Poznámka k položce:_x000d_
https://podminky.urs.cz/item/CS_URS_2023_02/460010025</t>
  </si>
  <si>
    <t>190*0,001*5</t>
  </si>
  <si>
    <t>117</t>
  </si>
  <si>
    <t>460030023</t>
  </si>
  <si>
    <t>Odstranění dřevitého porostu z křovin a stromů tvrdého středně hustého při elektromontážích</t>
  </si>
  <si>
    <t>-463070602</t>
  </si>
  <si>
    <t>Přípravné terénní práce odstranění dřevitého porostu z keřů nebo stromků průměru kmenů do 5 cm včetně odstranění kořenů a složení do hromad nebo naložení na dopravní prostředek tvrdého středně hustého</t>
  </si>
  <si>
    <t>https://podminky.urs.cz/item/CS_URS_2024_02/460030023</t>
  </si>
  <si>
    <t>118</t>
  </si>
  <si>
    <t>460131113</t>
  </si>
  <si>
    <t>Hloubení nezapažených jam při elektromontážích ručně v hornině tř I skupiny 3</t>
  </si>
  <si>
    <t>-1662153277</t>
  </si>
  <si>
    <t>Hloubení jam ručně včetně urovnání dna s přemístěním výkopku do vzdálenosti 3 m od okraje jámy nebo s naložením na dopravní prostředek v hornině třídy těžitelnosti I skupiny 3</t>
  </si>
  <si>
    <t>https://podminky.urs.cz/item/CS_URS_2024_02/460131113</t>
  </si>
  <si>
    <t>Poznámka k položce:_x000d_
https://podminky.urs.cz/item/CS_URS_2023_02/460131113</t>
  </si>
  <si>
    <t>výkop pro základy stožárů SSZ č. 1, 3, 4, 5, 6:</t>
  </si>
  <si>
    <t>(1*1*1,7)*5</t>
  </si>
  <si>
    <t>výkop pro základy stožárů SSZ č. 2</t>
  </si>
  <si>
    <t>(0,6*0,6*0,6)*1</t>
  </si>
  <si>
    <t>119</t>
  </si>
  <si>
    <t>460161152</t>
  </si>
  <si>
    <t>Hloubení kabelových rýh ručně š 35 cm hl 60 cm v hornině tř I skupiny 3</t>
  </si>
  <si>
    <t>-1354125953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</si>
  <si>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</si>
  <si>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https://podminky.urs.cz/item/CS_URS_2024_02/460161152</t>
  </si>
  <si>
    <t>Poznámka k položce:_x000d_
https://podminky.urs.cz/item/CS_URS_2023_02/460161152</t>
  </si>
  <si>
    <t xml:space="preserve">- výkop 35 x 60 ručně - odměřeno v AutoCadu:   </t>
  </si>
  <si>
    <t>23,7+17+36,9+28,2+8,7+2+18.9</t>
  </si>
  <si>
    <t>120</t>
  </si>
  <si>
    <t>460341113</t>
  </si>
  <si>
    <t>Vodorovné přemístění horniny jakékoliv třídy dopravními prostředky při elektromontážích přes 500 do 1000 m</t>
  </si>
  <si>
    <t>1642222541</t>
  </si>
  <si>
    <t>Vodorovné přemístění (odvoz) horniny dopravními prostředky včetně složení, bez naložení a rozprostření jakékoliv třídy, na vzdálenost přes 500 do 1000 m</t>
  </si>
  <si>
    <t>https://podminky.urs.cz/item/CS_URS_2024_02/460341113</t>
  </si>
  <si>
    <t>Poznámka k položce:_x000d_
https://podminky.urs.cz/item/CS_URS_2023_02/460341113</t>
  </si>
  <si>
    <t>23,7+17+36,9+28,2+8,7+2+18,9</t>
  </si>
  <si>
    <t>121</t>
  </si>
  <si>
    <t>460431162</t>
  </si>
  <si>
    <t>Zásyp kabelových rýh ručně se zhutněním š 35 cm hl 60 cm z horniny tř I skupiny 3</t>
  </si>
  <si>
    <t>999969463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</si>
  <si>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</si>
  <si>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https://podminky.urs.cz/item/CS_URS_2024_02/460431162</t>
  </si>
  <si>
    <t>Poznámka k položce:_x000d_
https://podminky.urs.cz/item/CS_URS_2023_02/460431162</t>
  </si>
  <si>
    <t>122</t>
  </si>
  <si>
    <t>460631212</t>
  </si>
  <si>
    <t>Řízené horizontální vrtání při elektromontážích v hornině tř. těžitelnosti I a II skupiny 1 až 4 vnějšího průměru přes 90 do 110 mm</t>
  </si>
  <si>
    <t>790514256</t>
  </si>
  <si>
    <t>Zemní protlaky řízené horizontální vrtání v hornině třídy těžitelnosti I a II skupiny 1 až 4 včetně protlačení trub v hloubce do 6 m vnějšího průměru vrtu přes 90 do 110 mm</t>
  </si>
  <si>
    <t>https://podminky.urs.cz/item/CS_URS_2024_02/460631212</t>
  </si>
  <si>
    <t>Poznámka k položce:_x000d_
https://podminky.urs.cz/item/CS_URS_2023_02/460631212</t>
  </si>
  <si>
    <t>nové prostupy č.1 v případe že stávající prostup bude nepruchodny</t>
  </si>
  <si>
    <t>(15,5)*1</t>
  </si>
  <si>
    <t>nové prostupy č.2 v případe že stávající prostup bude nepruchodny</t>
  </si>
  <si>
    <t>(18,2)*1</t>
  </si>
  <si>
    <t>nové prostupy č.3 v případe že stávající prostup bude nepruchodny</t>
  </si>
  <si>
    <t>(9,0)*1</t>
  </si>
  <si>
    <t>nové prostupy č.4 v případe že stávající prostup bude nepruchodny</t>
  </si>
  <si>
    <t>(18,0)*1</t>
  </si>
  <si>
    <t>123</t>
  </si>
  <si>
    <t>28613856</t>
  </si>
  <si>
    <t>trubka vodovodní jednovrstvá PE100 RC PN 16 SDR11 s ochranným pláštěm z PP 110x10,0mm</t>
  </si>
  <si>
    <t>-447594855</t>
  </si>
  <si>
    <t>nové prostupy č.1 v případe že stávající prostup bude neprůchodny</t>
  </si>
  <si>
    <t>nové prostupy č.2 v případe že stávající prostup bude neprůchodny</t>
  </si>
  <si>
    <t>nové prostupy č.3 v případe že stávající prostup bude neprůchodny</t>
  </si>
  <si>
    <t>nové prostupy č.4 v případe že stávající prostup bude neprůchodny</t>
  </si>
  <si>
    <t>124</t>
  </si>
  <si>
    <t>460641132</t>
  </si>
  <si>
    <t>Základové konstrukce při elektromontážích ze ŽB tř. C 30/37 se zvýšenými nároky na prostředí</t>
  </si>
  <si>
    <t>-866402955</t>
  </si>
  <si>
    <t>Základové konstrukce základ bez bednění do rostlé zeminy z monolitického železobetonu bez výztuže se zvýšenými nároky na prostředí tř. C 30/37</t>
  </si>
  <si>
    <t>https://podminky.urs.cz/item/CS_URS_2024_02/460641132</t>
  </si>
  <si>
    <t>Poznámka k položce:_x000d_
https://podminky.urs.cz/item/CS_URS_2023_02/460641132</t>
  </si>
  <si>
    <t>Pozn.: stupeň vlivu prostředí XF4 - odolný proti chloridům</t>
  </si>
  <si>
    <t>125</t>
  </si>
  <si>
    <t>460641212</t>
  </si>
  <si>
    <t>Výztuž základových konstrukcí při elektromontážích betonářskou ocelí 10 505</t>
  </si>
  <si>
    <t>1824595421</t>
  </si>
  <si>
    <t>Základové konstrukce výztuž z betonářské oceli 10 505</t>
  </si>
  <si>
    <t>https://podminky.urs.cz/item/CS_URS_2024_02/460641212</t>
  </si>
  <si>
    <t>Poznámka k položce:_x000d_
https://podminky.urs.cz/item/CS_URS_2023_02/460641212</t>
  </si>
  <si>
    <t>- hmotnost ocelové výztuže betonových základů stožárů výložníkových:</t>
  </si>
  <si>
    <t>5*0,09</t>
  </si>
  <si>
    <t>126</t>
  </si>
  <si>
    <t>460641411</t>
  </si>
  <si>
    <t>Zřízení nezabudovaného bednění základových konstrukcí při elektromontážích</t>
  </si>
  <si>
    <t>809087143</t>
  </si>
  <si>
    <t>Základové konstrukce bednění s případnými vzpěrami nezabudované zřízení</t>
  </si>
  <si>
    <t>https://podminky.urs.cz/item/CS_URS_2024_02/460641411</t>
  </si>
  <si>
    <t>Poznámka k položce:_x000d_
https://podminky.urs.cz/item/CS_URS_2023_02/460641411</t>
  </si>
  <si>
    <t>bednění základů stožárů č. 1, 3, 4, 5, 6:</t>
  </si>
  <si>
    <t>(2*(1,7*1))*5</t>
  </si>
  <si>
    <t>bednění základů stožárů č. 2</t>
  </si>
  <si>
    <t>(2*(0,6*0,6))*1</t>
  </si>
  <si>
    <t xml:space="preserve">- pažení pro startovací, průběžné a koncové jámy řízených protlaků: </t>
  </si>
  <si>
    <t>(2*(1,5*1,8))*8</t>
  </si>
  <si>
    <t>127</t>
  </si>
  <si>
    <t>460641412</t>
  </si>
  <si>
    <t>Odstranění nezabudovaného bednění základových konstrukcí při elektromontážích</t>
  </si>
  <si>
    <t>1444442787</t>
  </si>
  <si>
    <t>Základové konstrukce bednění s případnými vzpěrami nezabudované odstranění</t>
  </si>
  <si>
    <t>https://podminky.urs.cz/item/CS_URS_2024_02/460641412</t>
  </si>
  <si>
    <t>Poznámka k položce:_x000d_
https://podminky.urs.cz/item/CS_URS_2023_02/460641412</t>
  </si>
  <si>
    <t>(2*(1,99*1,99))*1</t>
  </si>
  <si>
    <t>128</t>
  </si>
  <si>
    <t>460661512</t>
  </si>
  <si>
    <t>Kabelové lože z písku pro kabely nn kryté plastovou fólií š lože přes 25 do 50 cm</t>
  </si>
  <si>
    <t>234081421</t>
  </si>
  <si>
    <t>Kabelové lože z písku včetně podsypu, zhutnění a urovnání povrchu pro kabely nn zakryté plastovou fólií, šířky přes 25 do 50 cm</t>
  </si>
  <si>
    <t>https://podminky.urs.cz/item/CS_URS_2024_02/460661512</t>
  </si>
  <si>
    <t>Poznámka k položce:_x000d_
https://podminky.urs.cz/item/CS_URS_2023_02/460661512</t>
  </si>
  <si>
    <t>129</t>
  </si>
  <si>
    <t>69311311</t>
  </si>
  <si>
    <t>pás varovný plný do výkopu š 330mm s potiskem</t>
  </si>
  <si>
    <t>-563659692</t>
  </si>
  <si>
    <t>130</t>
  </si>
  <si>
    <t>460791214</t>
  </si>
  <si>
    <t>Montáž trubek ochranných plastových uložených volně do rýhy ohebných přes 90 do 110 mm</t>
  </si>
  <si>
    <t>786548124</t>
  </si>
  <si>
    <t>Montáž trubek ochranných uložených volně do rýhy plastových ohebných, vnitřního průměru přes 90 do 110 mm</t>
  </si>
  <si>
    <t>https://podminky.urs.cz/item/CS_URS_2024_02/460791214</t>
  </si>
  <si>
    <t>Poznámka k položce:_x000d_
https://podminky.urs.cz/item/CS_URS_2022_01/460791214</t>
  </si>
  <si>
    <t>Pokládka chráničky do kabelové rýhy. Odměřeno v AutoCadu.</t>
  </si>
  <si>
    <t>131</t>
  </si>
  <si>
    <t>34571355</t>
  </si>
  <si>
    <t>trubka elektroinstalační ohebná dvouplášťová korugovaná HDPE+LDPE (chránička) D 93/110mm</t>
  </si>
  <si>
    <t>-685051515</t>
  </si>
  <si>
    <t>132</t>
  </si>
  <si>
    <t>460744112</t>
  </si>
  <si>
    <t>Vyčištění stávajících kabelových trub bez kabelové komory čisticí soupravou</t>
  </si>
  <si>
    <t>-1876180017</t>
  </si>
  <si>
    <t>Osazení kabelových prostupů vyčištění stávajících kabelových trub čistící soupravou bez kabelové komory</t>
  </si>
  <si>
    <t>https://podminky.urs.cz/item/CS_URS_2024_02/460744112</t>
  </si>
  <si>
    <t>Poznámka k položce:_x000d_
https://podminky.urs.cz/item/CS_URS_2023_02/460744112</t>
  </si>
  <si>
    <t xml:space="preserve">SO 401 - v.č. 02 - Situace SSZ </t>
  </si>
  <si>
    <t>- stávající prostupy:</t>
  </si>
  <si>
    <t>15,5+18,2+9+18</t>
  </si>
  <si>
    <t>133</t>
  </si>
  <si>
    <t>468051121</t>
  </si>
  <si>
    <t>Bourání základu betonového při elektromontážích</t>
  </si>
  <si>
    <t>1653028246</t>
  </si>
  <si>
    <t>Bourání základu betonového</t>
  </si>
  <si>
    <t>https://podminky.urs.cz/item/CS_URS_2024_02/468051121</t>
  </si>
  <si>
    <t>Poznámka k položce:_x000d_
https://podminky.urs.cz/item/CS_URS_2023_02/468051121</t>
  </si>
  <si>
    <t xml:space="preserve">SO 401 - v.č. 02, 09 </t>
  </si>
  <si>
    <t>- rušení základů chodeckých stožárů:</t>
  </si>
  <si>
    <t>134</t>
  </si>
  <si>
    <t>468051131</t>
  </si>
  <si>
    <t>Bourání základu železobetonového při elektromontážích</t>
  </si>
  <si>
    <t>-86072412</t>
  </si>
  <si>
    <t>Bourání základu železobetonového</t>
  </si>
  <si>
    <t>https://podminky.urs.cz/item/CS_URS_2024_02/468051131</t>
  </si>
  <si>
    <t>Poznámka k položce:_x000d_
https://podminky.urs.cz/item/CS_URS_2023_02/468051131</t>
  </si>
  <si>
    <t>- rušení základů výložníkových stožárů:</t>
  </si>
  <si>
    <t>(1,7*1*1)*4</t>
  </si>
  <si>
    <t>135</t>
  </si>
  <si>
    <t>469972111</t>
  </si>
  <si>
    <t>Odvoz suti a vybouraných hmot při elektromontážích do 1 km</t>
  </si>
  <si>
    <t>1054029409</t>
  </si>
  <si>
    <t>Odvoz suti a vybouraných hmot odvoz suti a vybouraných hmot do 1 km</t>
  </si>
  <si>
    <t>https://podminky.urs.cz/item/CS_URS_2024_02/469972111</t>
  </si>
  <si>
    <t>Poznámka k položce:_x000d_
https://podminky.urs.cz/item/CS_URS_2023_02/469972111</t>
  </si>
  <si>
    <t>((1,7*1*1)*4)*1,66</t>
  </si>
  <si>
    <t>((0,6*0,6*0,6)*3)*1,66</t>
  </si>
  <si>
    <t>136</t>
  </si>
  <si>
    <t>469972121</t>
  </si>
  <si>
    <t>Příplatek k odvozu suti a vybouraných hmot při elektromontážích za každý další 1 km</t>
  </si>
  <si>
    <t>-1083453127</t>
  </si>
  <si>
    <t>Odvoz suti a vybouraných hmot odvoz suti a vybouraných hmot Příplatek k ceně za každý další i započatý 1 km</t>
  </si>
  <si>
    <t>https://podminky.urs.cz/item/CS_URS_2024_02/469972121</t>
  </si>
  <si>
    <t>Poznámka k položce:_x000d_
https://podminky.urs.cz/item/CS_URS_2023_02/469972121</t>
  </si>
  <si>
    <t>11,288*4</t>
  </si>
  <si>
    <t>1,076*4</t>
  </si>
  <si>
    <t>HZS</t>
  </si>
  <si>
    <t>Hodinové zúčtovací sazby</t>
  </si>
  <si>
    <t>137</t>
  </si>
  <si>
    <t>HZS3222</t>
  </si>
  <si>
    <t>Hodinová zúčtovací sazba montér slaboproudých zařízení odborný</t>
  </si>
  <si>
    <t>262144</t>
  </si>
  <si>
    <t>71897762</t>
  </si>
  <si>
    <t>Hodinové zúčtovací sazby montáží technologických zařízení na stavebních objektech montér slaboproudých zařízení odborný</t>
  </si>
  <si>
    <t>https://podminky.urs.cz/item/CS_URS_2024_02/HZS3222</t>
  </si>
  <si>
    <t>Poznámka k položce:_x000d_
https://podminky.urs.cz/item/CS_URS_2023_01/HZS3222</t>
  </si>
  <si>
    <t>v. č. 01</t>
  </si>
  <si>
    <t>- přímo zadané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</si>
  <si>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</si>
  <si>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</si>
  <si>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</si>
  <si>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</si>
  <si>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</si>
  <si>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</si>
  <si>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012303000</t>
  </si>
  <si>
    <t>Zeměměřičské práce při provádění stavby</t>
  </si>
  <si>
    <t>-1438634665</t>
  </si>
  <si>
    <t>https://podminky.urs.cz/item/CS_URS_2024_02/012303000</t>
  </si>
  <si>
    <t>Poznámka k položce:_x000d_
https://podminky.urs.cz/item/CS_URS_2023_02/012303000</t>
  </si>
  <si>
    <t xml:space="preserve">Geodetické zaměření skutečného provedení stavby, kontrolní měření.  Zdokumentování veškerých geodetických měření, geodetický plán. </t>
  </si>
  <si>
    <t>013203000</t>
  </si>
  <si>
    <t>Dokumentace stavby (výkresová a textová)</t>
  </si>
  <si>
    <t>306550203</t>
  </si>
  <si>
    <t>https://podminky.urs.cz/item/CS_URS_2024_02/013203000</t>
  </si>
  <si>
    <t>Poznámka k položce:_x000d_
https://podminky.urs.cz/item/CS_URS_2023_02/013203000</t>
  </si>
  <si>
    <t>013254000</t>
  </si>
  <si>
    <t>Dokumentace skutečného provedení stavby</t>
  </si>
  <si>
    <t>-79843927</t>
  </si>
  <si>
    <t>https://podminky.urs.cz/item/CS_URS_2024_02/013254000</t>
  </si>
  <si>
    <t>Poznámka k položce:_x000d_
https://podminky.urs.cz/item/CS_URS_2023_02/013254000</t>
  </si>
  <si>
    <t>VRN3</t>
  </si>
  <si>
    <t>Zařízení staveniště</t>
  </si>
  <si>
    <t>032002000</t>
  </si>
  <si>
    <t>Vybavení staveniště</t>
  </si>
  <si>
    <t>-290597913</t>
  </si>
  <si>
    <t>https://podminky.urs.cz/item/CS_URS_2024_02/032002000</t>
  </si>
  <si>
    <t>Poznámka k položce:_x000d_
https://podminky.urs.cz/item/CS_URS_2023_02/032002000</t>
  </si>
  <si>
    <t>Náklady spojené s vybudováním, provozem a údržbou zařízení staveniště, skládek na staveništi. Zajištění přístupu k nemovitým věcen po dohodě s vlast</t>
  </si>
  <si>
    <t>034303000</t>
  </si>
  <si>
    <t>Dopravní značení na staveništi</t>
  </si>
  <si>
    <t>-803546403</t>
  </si>
  <si>
    <t>https://podminky.urs.cz/item/CS_URS_2024_02/034303000</t>
  </si>
  <si>
    <t>Poznámka k položce:_x000d_
https://podminky.urs.cz/item/CS_URS_2023_02/034303000</t>
  </si>
  <si>
    <t>- provizorní dopravní značení vč. dokumentace a schválení</t>
  </si>
  <si>
    <t>039 Zrušení zařízení staveniště</t>
  </si>
  <si>
    <t>Náklady na rozebrání a odvoz zařízení staveniště, včetně úklidu staveniště, uvedení všech povrchů dotčených stavbou do původního stavu.</t>
  </si>
  <si>
    <t>VRN4</t>
  </si>
  <si>
    <t>Inženýrská činnost</t>
  </si>
  <si>
    <t>044002000</t>
  </si>
  <si>
    <t>Revize revize dočasných objektů nebo zařízení staveniště</t>
  </si>
  <si>
    <t>413670816</t>
  </si>
  <si>
    <t>https://podminky.urs.cz/item/CS_URS_2024_02/044002000</t>
  </si>
  <si>
    <t>Poznámka k položce:_x000d_
https://podminky.urs.cz/item/CS_URS_2023_02/044002000</t>
  </si>
  <si>
    <t>045303000</t>
  </si>
  <si>
    <t>Koordinační činnost</t>
  </si>
  <si>
    <t>842172323</t>
  </si>
  <si>
    <t>https://podminky.urs.cz/item/CS_URS_2024_02/045303000</t>
  </si>
  <si>
    <t>Poznámka k položce:_x000d_
https://podminky.urs.cz/item/CS_URS_2023_02/045303000</t>
  </si>
  <si>
    <t>Zajišťování činností souvisejících se zakázkou, podkladů, účasti zástupců zainteresovaných stran na jednáních, kontroly činnosti na staveništi, koor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</si>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</sst>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2" TargetMode="External" /><Relationship Id="rId2" Type="http://schemas.openxmlformats.org/officeDocument/2006/relationships/hyperlink" Target="https://podminky.urs.cz/item/CS_URS_2024_02/113107344" TargetMode="External" /><Relationship Id="rId3" Type="http://schemas.openxmlformats.org/officeDocument/2006/relationships/hyperlink" Target="https://podminky.urs.cz/item/CS_URS_2024_02/113107332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13203111" TargetMode="External" /><Relationship Id="rId7" Type="http://schemas.openxmlformats.org/officeDocument/2006/relationships/hyperlink" Target="https://podminky.urs.cz/item/CS_URS_2024_02/122151402" TargetMode="External" /><Relationship Id="rId8" Type="http://schemas.openxmlformats.org/officeDocument/2006/relationships/hyperlink" Target="https://podminky.urs.cz/item/CS_URS_2024_02/131113701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81951112" TargetMode="External" /><Relationship Id="rId12" Type="http://schemas.openxmlformats.org/officeDocument/2006/relationships/hyperlink" Target="https://podminky.urs.cz/item/CS_URS_2024_02/181311103" TargetMode="External" /><Relationship Id="rId13" Type="http://schemas.openxmlformats.org/officeDocument/2006/relationships/hyperlink" Target="https://podminky.urs.cz/item/CS_URS_2024_02/181411132" TargetMode="External" /><Relationship Id="rId14" Type="http://schemas.openxmlformats.org/officeDocument/2006/relationships/hyperlink" Target="https://podminky.urs.cz/item/CS_URS_2024_02/184813511" TargetMode="External" /><Relationship Id="rId15" Type="http://schemas.openxmlformats.org/officeDocument/2006/relationships/hyperlink" Target="https://podminky.urs.cz/item/CS_URS_2024_02/185851121" TargetMode="External" /><Relationship Id="rId16" Type="http://schemas.openxmlformats.org/officeDocument/2006/relationships/hyperlink" Target="https://podminky.urs.cz/item/CS_URS_2024_02/572340111" TargetMode="External" /><Relationship Id="rId17" Type="http://schemas.openxmlformats.org/officeDocument/2006/relationships/hyperlink" Target="https://podminky.urs.cz/item/CS_URS_2024_02/577145032" TargetMode="External" /><Relationship Id="rId18" Type="http://schemas.openxmlformats.org/officeDocument/2006/relationships/hyperlink" Target="https://podminky.urs.cz/item/CS_URS_2024_02/573231111" TargetMode="External" /><Relationship Id="rId19" Type="http://schemas.openxmlformats.org/officeDocument/2006/relationships/hyperlink" Target="https://podminky.urs.cz/item/CS_URS_2024_02/565176101" TargetMode="External" /><Relationship Id="rId20" Type="http://schemas.openxmlformats.org/officeDocument/2006/relationships/hyperlink" Target="https://podminky.urs.cz/item/CS_URS_2024_02/573191111" TargetMode="External" /><Relationship Id="rId21" Type="http://schemas.openxmlformats.org/officeDocument/2006/relationships/hyperlink" Target="https://podminky.urs.cz/item/CS_URS_2024_02/567142115" TargetMode="External" /><Relationship Id="rId22" Type="http://schemas.openxmlformats.org/officeDocument/2006/relationships/hyperlink" Target="https://podminky.urs.cz/item/CS_URS_2024_02/566901132" TargetMode="External" /><Relationship Id="rId23" Type="http://schemas.openxmlformats.org/officeDocument/2006/relationships/hyperlink" Target="https://podminky.urs.cz/item/CS_URS_2024_02/564581011" TargetMode="External" /><Relationship Id="rId24" Type="http://schemas.openxmlformats.org/officeDocument/2006/relationships/hyperlink" Target="https://podminky.urs.cz/item/CS_URS_2024_02/599141111" TargetMode="External" /><Relationship Id="rId25" Type="http://schemas.openxmlformats.org/officeDocument/2006/relationships/hyperlink" Target="https://podminky.urs.cz/item/CS_URS_2024_02/915111111" TargetMode="External" /><Relationship Id="rId26" Type="http://schemas.openxmlformats.org/officeDocument/2006/relationships/hyperlink" Target="https://podminky.urs.cz/item/CS_URS_2024_02/915111112" TargetMode="External" /><Relationship Id="rId27" Type="http://schemas.openxmlformats.org/officeDocument/2006/relationships/hyperlink" Target="https://podminky.urs.cz/item/CS_URS_2024_02/915111121" TargetMode="External" /><Relationship Id="rId28" Type="http://schemas.openxmlformats.org/officeDocument/2006/relationships/hyperlink" Target="https://podminky.urs.cz/item/CS_URS_2024_02/915111122" TargetMode="External" /><Relationship Id="rId29" Type="http://schemas.openxmlformats.org/officeDocument/2006/relationships/hyperlink" Target="https://podminky.urs.cz/item/CS_URS_2024_02/915121111" TargetMode="External" /><Relationship Id="rId30" Type="http://schemas.openxmlformats.org/officeDocument/2006/relationships/hyperlink" Target="https://podminky.urs.cz/item/CS_URS_2024_02/915121112" TargetMode="External" /><Relationship Id="rId31" Type="http://schemas.openxmlformats.org/officeDocument/2006/relationships/hyperlink" Target="https://podminky.urs.cz/item/CS_URS_2024_02/915121121" TargetMode="External" /><Relationship Id="rId32" Type="http://schemas.openxmlformats.org/officeDocument/2006/relationships/hyperlink" Target="https://podminky.urs.cz/item/CS_URS_2024_02/915121122" TargetMode="External" /><Relationship Id="rId33" Type="http://schemas.openxmlformats.org/officeDocument/2006/relationships/hyperlink" Target="https://podminky.urs.cz/item/CS_URS_2024_02/915131111" TargetMode="External" /><Relationship Id="rId34" Type="http://schemas.openxmlformats.org/officeDocument/2006/relationships/hyperlink" Target="https://podminky.urs.cz/item/CS_URS_2024_02/915231111" TargetMode="External" /><Relationship Id="rId35" Type="http://schemas.openxmlformats.org/officeDocument/2006/relationships/hyperlink" Target="https://podminky.urs.cz/item/CS_URS_2024_02/915611111" TargetMode="External" /><Relationship Id="rId36" Type="http://schemas.openxmlformats.org/officeDocument/2006/relationships/hyperlink" Target="https://podminky.urs.cz/item/CS_URS_2024_02/915621111" TargetMode="External" /><Relationship Id="rId37" Type="http://schemas.openxmlformats.org/officeDocument/2006/relationships/hyperlink" Target="https://podminky.urs.cz/item/CS_URS_2024_02/916241113" TargetMode="External" /><Relationship Id="rId38" Type="http://schemas.openxmlformats.org/officeDocument/2006/relationships/hyperlink" Target="https://podminky.urs.cz/item/CS_URS_2024_02/916132112" TargetMode="External" /><Relationship Id="rId39" Type="http://schemas.openxmlformats.org/officeDocument/2006/relationships/hyperlink" Target="https://podminky.urs.cz/item/CS_URS_2024_02/916991121" TargetMode="External" /><Relationship Id="rId40" Type="http://schemas.openxmlformats.org/officeDocument/2006/relationships/hyperlink" Target="https://podminky.urs.cz/item/CS_URS_2024_02/919726123" TargetMode="External" /><Relationship Id="rId41" Type="http://schemas.openxmlformats.org/officeDocument/2006/relationships/hyperlink" Target="https://podminky.urs.cz/item/CS_URS_2024_02/919732211" TargetMode="External" /><Relationship Id="rId42" Type="http://schemas.openxmlformats.org/officeDocument/2006/relationships/hyperlink" Target="https://podminky.urs.cz/item/CS_URS_2024_02/919735111" TargetMode="External" /><Relationship Id="rId43" Type="http://schemas.openxmlformats.org/officeDocument/2006/relationships/hyperlink" Target="https://podminky.urs.cz/item/CS_URS_2024_02/919735112" TargetMode="External" /><Relationship Id="rId44" Type="http://schemas.openxmlformats.org/officeDocument/2006/relationships/hyperlink" Target="https://podminky.urs.cz/item/CS_URS_2024_02/919731122" TargetMode="External" /><Relationship Id="rId45" Type="http://schemas.openxmlformats.org/officeDocument/2006/relationships/hyperlink" Target="https://podminky.urs.cz/item/CS_URS_2024_02/938908411" TargetMode="External" /><Relationship Id="rId46" Type="http://schemas.openxmlformats.org/officeDocument/2006/relationships/hyperlink" Target="https://podminky.urs.cz/item/CS_URS_2024_02/966007111" TargetMode="External" /><Relationship Id="rId47" Type="http://schemas.openxmlformats.org/officeDocument/2006/relationships/hyperlink" Target="https://podminky.urs.cz/item/CS_URS_2024_02/966007112" TargetMode="External" /><Relationship Id="rId48" Type="http://schemas.openxmlformats.org/officeDocument/2006/relationships/hyperlink" Target="https://podminky.urs.cz/item/CS_URS_2024_02/966007123" TargetMode="External" /><Relationship Id="rId49" Type="http://schemas.openxmlformats.org/officeDocument/2006/relationships/hyperlink" Target="https://podminky.urs.cz/item/CS_URS_2024_02/977211131" TargetMode="External" /><Relationship Id="rId50" Type="http://schemas.openxmlformats.org/officeDocument/2006/relationships/hyperlink" Target="https://podminky.urs.cz/item/CS_URS_2024_02/979024443" TargetMode="External" /><Relationship Id="rId51" Type="http://schemas.openxmlformats.org/officeDocument/2006/relationships/hyperlink" Target="https://podminky.urs.cz/item/CS_URS_2024_02/997221561" TargetMode="External" /><Relationship Id="rId52" Type="http://schemas.openxmlformats.org/officeDocument/2006/relationships/hyperlink" Target="https://podminky.urs.cz/item/CS_URS_2024_02/997221569" TargetMode="External" /><Relationship Id="rId53" Type="http://schemas.openxmlformats.org/officeDocument/2006/relationships/hyperlink" Target="https://podminky.urs.cz/item/CS_URS_2024_02/997221861" TargetMode="External" /><Relationship Id="rId54" Type="http://schemas.openxmlformats.org/officeDocument/2006/relationships/hyperlink" Target="https://podminky.urs.cz/item/CS_URS_2024_02/997221875" TargetMode="External" /><Relationship Id="rId55" Type="http://schemas.openxmlformats.org/officeDocument/2006/relationships/hyperlink" Target="https://podminky.urs.cz/item/CS_URS_2024_02/998225111" TargetMode="External" /><Relationship Id="rId5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12003" TargetMode="External" /><Relationship Id="rId2" Type="http://schemas.openxmlformats.org/officeDocument/2006/relationships/hyperlink" Target="https://podminky.urs.cz/item/CS_URS_2024_02/122211101" TargetMode="External" /><Relationship Id="rId3" Type="http://schemas.openxmlformats.org/officeDocument/2006/relationships/hyperlink" Target="https://podminky.urs.cz/item/CS_URS_2024_02/162651112" TargetMode="External" /><Relationship Id="rId4" Type="http://schemas.openxmlformats.org/officeDocument/2006/relationships/hyperlink" Target="https://podminky.urs.cz/item/CS_URS_2024_02/181111111" TargetMode="External" /><Relationship Id="rId5" Type="http://schemas.openxmlformats.org/officeDocument/2006/relationships/hyperlink" Target="https://podminky.urs.cz/item/CS_URS_2024_02/181351003" TargetMode="External" /><Relationship Id="rId6" Type="http://schemas.openxmlformats.org/officeDocument/2006/relationships/hyperlink" Target="https://podminky.urs.cz/item/CS_URS_2024_02/181411141" TargetMode="External" /><Relationship Id="rId7" Type="http://schemas.openxmlformats.org/officeDocument/2006/relationships/hyperlink" Target="https://podminky.urs.cz/item/CS_URS_2024_02/181951112" TargetMode="External" /><Relationship Id="rId8" Type="http://schemas.openxmlformats.org/officeDocument/2006/relationships/hyperlink" Target="https://podminky.urs.cz/item/CS_URS_2024_02/184102211" TargetMode="External" /><Relationship Id="rId9" Type="http://schemas.openxmlformats.org/officeDocument/2006/relationships/hyperlink" Target="https://podminky.urs.cz/item/CS_URS_2024_02/185803111" TargetMode="External" /><Relationship Id="rId10" Type="http://schemas.openxmlformats.org/officeDocument/2006/relationships/hyperlink" Target="https://podminky.urs.cz/item/CS_URS_2024_02/185804311" TargetMode="External" /><Relationship Id="rId11" Type="http://schemas.openxmlformats.org/officeDocument/2006/relationships/hyperlink" Target="https://podminky.urs.cz/item/CS_URS_2024_02/185851121" TargetMode="External" /><Relationship Id="rId12" Type="http://schemas.openxmlformats.org/officeDocument/2006/relationships/hyperlink" Target="https://podminky.urs.cz/item/CS_URS_2024_02/185851129" TargetMode="External" /><Relationship Id="rId13" Type="http://schemas.openxmlformats.org/officeDocument/2006/relationships/hyperlink" Target="https://podminky.urs.cz/item/CS_URS_2024_02/914111112" TargetMode="External" /><Relationship Id="rId14" Type="http://schemas.openxmlformats.org/officeDocument/2006/relationships/hyperlink" Target="https://podminky.urs.cz/item/CS_URS_2024_02/945421110" TargetMode="External" /><Relationship Id="rId15" Type="http://schemas.openxmlformats.org/officeDocument/2006/relationships/hyperlink" Target="https://podminky.urs.cz/item/CS_URS_2024_02/966006211" TargetMode="External" /><Relationship Id="rId16" Type="http://schemas.openxmlformats.org/officeDocument/2006/relationships/hyperlink" Target="https://podminky.urs.cz/item/CS_URS_2024_02/210100013" TargetMode="External" /><Relationship Id="rId17" Type="http://schemas.openxmlformats.org/officeDocument/2006/relationships/hyperlink" Target="https://podminky.urs.cz/item/CS_URS_2024_02/210101154" TargetMode="External" /><Relationship Id="rId18" Type="http://schemas.openxmlformats.org/officeDocument/2006/relationships/hyperlink" Target="https://podminky.urs.cz/item/CS_URS_2024_02/210220301" TargetMode="External" /><Relationship Id="rId19" Type="http://schemas.openxmlformats.org/officeDocument/2006/relationships/hyperlink" Target="https://podminky.urs.cz/item/CS_URS_2024_02/210220452" TargetMode="External" /><Relationship Id="rId20" Type="http://schemas.openxmlformats.org/officeDocument/2006/relationships/hyperlink" Target="https://podminky.urs.cz/item/CS_URS_2024_02/210800411" TargetMode="External" /><Relationship Id="rId21" Type="http://schemas.openxmlformats.org/officeDocument/2006/relationships/hyperlink" Target="https://podminky.urs.cz/item/CS_URS_2024_02/210812011" TargetMode="External" /><Relationship Id="rId22" Type="http://schemas.openxmlformats.org/officeDocument/2006/relationships/hyperlink" Target="https://podminky.urs.cz/item/CS_URS_2024_02/210812033" TargetMode="External" /><Relationship Id="rId23" Type="http://schemas.openxmlformats.org/officeDocument/2006/relationships/hyperlink" Target="https://podminky.urs.cz/item/CS_URS_2024_02/210812101" TargetMode="External" /><Relationship Id="rId24" Type="http://schemas.openxmlformats.org/officeDocument/2006/relationships/hyperlink" Target="https://podminky.urs.cz/item/CS_URS_2024_02/210812081" TargetMode="External" /><Relationship Id="rId25" Type="http://schemas.openxmlformats.org/officeDocument/2006/relationships/hyperlink" Target="https://podminky.urs.cz/item/CS_URS_2024_02/210813061" TargetMode="External" /><Relationship Id="rId26" Type="http://schemas.openxmlformats.org/officeDocument/2006/relationships/hyperlink" Target="https://podminky.urs.cz/item/CS_URS_2024_02/218813033" TargetMode="External" /><Relationship Id="rId27" Type="http://schemas.openxmlformats.org/officeDocument/2006/relationships/hyperlink" Target="https://podminky.urs.cz/item/CS_URS_2024_02/218813061" TargetMode="External" /><Relationship Id="rId28" Type="http://schemas.openxmlformats.org/officeDocument/2006/relationships/hyperlink" Target="https://podminky.urs.cz/item/CS_URS_2024_02/218813101" TargetMode="External" /><Relationship Id="rId29" Type="http://schemas.openxmlformats.org/officeDocument/2006/relationships/hyperlink" Target="https://podminky.urs.cz/item/CS_URS_2024_02/218813111" TargetMode="External" /><Relationship Id="rId30" Type="http://schemas.openxmlformats.org/officeDocument/2006/relationships/hyperlink" Target="https://podminky.urs.cz/item/CS_URS_2024_02/218220451" TargetMode="External" /><Relationship Id="rId31" Type="http://schemas.openxmlformats.org/officeDocument/2006/relationships/hyperlink" Target="https://podminky.urs.cz/item/CS_URS_2024_02/220110346" TargetMode="External" /><Relationship Id="rId32" Type="http://schemas.openxmlformats.org/officeDocument/2006/relationships/hyperlink" Target="https://podminky.urs.cz/item/CS_URS_2024_02/220111436" TargetMode="External" /><Relationship Id="rId33" Type="http://schemas.openxmlformats.org/officeDocument/2006/relationships/hyperlink" Target="https://podminky.urs.cz/item/CS_URS_2024_02/220111741" TargetMode="External" /><Relationship Id="rId34" Type="http://schemas.openxmlformats.org/officeDocument/2006/relationships/hyperlink" Target="https://podminky.urs.cz/item/CS_URS_2024_02/220300604" TargetMode="External" /><Relationship Id="rId35" Type="http://schemas.openxmlformats.org/officeDocument/2006/relationships/hyperlink" Target="https://podminky.urs.cz/item/CS_URS_2024_02/220300603" TargetMode="External" /><Relationship Id="rId36" Type="http://schemas.openxmlformats.org/officeDocument/2006/relationships/hyperlink" Target="https://podminky.urs.cz/item/CS_URS_2024_02/220960002" TargetMode="External" /><Relationship Id="rId37" Type="http://schemas.openxmlformats.org/officeDocument/2006/relationships/hyperlink" Target="https://podminky.urs.cz/item/CS_URS_2024_02/220960003" TargetMode="External" /><Relationship Id="rId38" Type="http://schemas.openxmlformats.org/officeDocument/2006/relationships/hyperlink" Target="https://podminky.urs.cz/item/CS_URS_2024_02/220960021" TargetMode="External" /><Relationship Id="rId39" Type="http://schemas.openxmlformats.org/officeDocument/2006/relationships/hyperlink" Target="https://podminky.urs.cz/item/CS_URS_2024_02/220960031" TargetMode="External" /><Relationship Id="rId40" Type="http://schemas.openxmlformats.org/officeDocument/2006/relationships/hyperlink" Target="https://podminky.urs.cz/item/CS_URS_2024_02/220960041" TargetMode="External" /><Relationship Id="rId41" Type="http://schemas.openxmlformats.org/officeDocument/2006/relationships/hyperlink" Target="https://podminky.urs.cz/item/CS_URS_2024_02/220960042" TargetMode="External" /><Relationship Id="rId42" Type="http://schemas.openxmlformats.org/officeDocument/2006/relationships/hyperlink" Target="https://podminky.urs.cz/item/CS_URS_2024_02/220960091" TargetMode="External" /><Relationship Id="rId43" Type="http://schemas.openxmlformats.org/officeDocument/2006/relationships/hyperlink" Target="https://podminky.urs.cz/item/CS_URS_2024_02/220960101" TargetMode="External" /><Relationship Id="rId44" Type="http://schemas.openxmlformats.org/officeDocument/2006/relationships/hyperlink" Target="https://podminky.urs.cz/item/CS_URS_2024_02/220960102" TargetMode="External" /><Relationship Id="rId45" Type="http://schemas.openxmlformats.org/officeDocument/2006/relationships/hyperlink" Target="https://podminky.urs.cz/item/CS_URS_2024_02/220960120" TargetMode="External" /><Relationship Id="rId46" Type="http://schemas.openxmlformats.org/officeDocument/2006/relationships/hyperlink" Target="https://podminky.urs.cz/item/CS_URS_2024_02/220960125" TargetMode="External" /><Relationship Id="rId47" Type="http://schemas.openxmlformats.org/officeDocument/2006/relationships/hyperlink" Target="https://podminky.urs.cz/item/CS_URS_2024_02/220960143" TargetMode="External" /><Relationship Id="rId48" Type="http://schemas.openxmlformats.org/officeDocument/2006/relationships/hyperlink" Target="https://podminky.urs.cz/item/CS_URS_2024_02/220960192" TargetMode="External" /><Relationship Id="rId49" Type="http://schemas.openxmlformats.org/officeDocument/2006/relationships/hyperlink" Target="https://podminky.urs.cz/item/CS_URS_2024_02/220960196" TargetMode="External" /><Relationship Id="rId50" Type="http://schemas.openxmlformats.org/officeDocument/2006/relationships/hyperlink" Target="https://podminky.urs.cz/item/CS_URS_2024_02/220960197" TargetMode="External" /><Relationship Id="rId51" Type="http://schemas.openxmlformats.org/officeDocument/2006/relationships/hyperlink" Target="https://podminky.urs.cz/item/CS_URS_2024_02/220960201" TargetMode="External" /><Relationship Id="rId52" Type="http://schemas.openxmlformats.org/officeDocument/2006/relationships/hyperlink" Target="https://podminky.urs.cz/item/CS_URS_2024_02/220960222" TargetMode="External" /><Relationship Id="rId53" Type="http://schemas.openxmlformats.org/officeDocument/2006/relationships/hyperlink" Target="https://podminky.urs.cz/item/CS_URS_2024_02/220960301" TargetMode="External" /><Relationship Id="rId54" Type="http://schemas.openxmlformats.org/officeDocument/2006/relationships/hyperlink" Target="https://podminky.urs.cz/item/CS_URS_2024_02/220960302" TargetMode="External" /><Relationship Id="rId55" Type="http://schemas.openxmlformats.org/officeDocument/2006/relationships/hyperlink" Target="https://podminky.urs.cz/item/CS_URS_2024_02/220960311" TargetMode="External" /><Relationship Id="rId56" Type="http://schemas.openxmlformats.org/officeDocument/2006/relationships/hyperlink" Target="https://podminky.urs.cz/item/CS_URS_2024_02/220960312" TargetMode="External" /><Relationship Id="rId57" Type="http://schemas.openxmlformats.org/officeDocument/2006/relationships/hyperlink" Target="https://podminky.urs.cz/item/CS_URS_2024_02/220960422" TargetMode="External" /><Relationship Id="rId58" Type="http://schemas.openxmlformats.org/officeDocument/2006/relationships/hyperlink" Target="https://podminky.urs.cz/item/CS_URS_2024_02/220960441" TargetMode="External" /><Relationship Id="rId59" Type="http://schemas.openxmlformats.org/officeDocument/2006/relationships/hyperlink" Target="https://podminky.urs.cz/item/CS_URS_2024_02/220960444" TargetMode="External" /><Relationship Id="rId60" Type="http://schemas.openxmlformats.org/officeDocument/2006/relationships/hyperlink" Target="https://podminky.urs.cz/item/CS_URS_2024_02/228960002" TargetMode="External" /><Relationship Id="rId61" Type="http://schemas.openxmlformats.org/officeDocument/2006/relationships/hyperlink" Target="https://podminky.urs.cz/item/CS_URS_2024_02/228960003" TargetMode="External" /><Relationship Id="rId62" Type="http://schemas.openxmlformats.org/officeDocument/2006/relationships/hyperlink" Target="https://podminky.urs.cz/item/CS_URS_2024_02/228960005" TargetMode="External" /><Relationship Id="rId63" Type="http://schemas.openxmlformats.org/officeDocument/2006/relationships/hyperlink" Target="https://podminky.urs.cz/item/CS_URS_2024_02/228960021" TargetMode="External" /><Relationship Id="rId64" Type="http://schemas.openxmlformats.org/officeDocument/2006/relationships/hyperlink" Target="https://podminky.urs.cz/item/CS_URS_2024_02/228960031" TargetMode="External" /><Relationship Id="rId65" Type="http://schemas.openxmlformats.org/officeDocument/2006/relationships/hyperlink" Target="https://podminky.urs.cz/item/CS_URS_2024_02/228960041" TargetMode="External" /><Relationship Id="rId66" Type="http://schemas.openxmlformats.org/officeDocument/2006/relationships/hyperlink" Target="https://podminky.urs.cz/item/CS_URS_2024_02/228960042" TargetMode="External" /><Relationship Id="rId67" Type="http://schemas.openxmlformats.org/officeDocument/2006/relationships/hyperlink" Target="https://podminky.urs.cz/item/CS_URS_2024_02/228960143" TargetMode="External" /><Relationship Id="rId68" Type="http://schemas.openxmlformats.org/officeDocument/2006/relationships/hyperlink" Target="https://podminky.urs.cz/item/CS_URS_2024_02/460010024" TargetMode="External" /><Relationship Id="rId69" Type="http://schemas.openxmlformats.org/officeDocument/2006/relationships/hyperlink" Target="https://podminky.urs.cz/item/CS_URS_2024_02/460010025" TargetMode="External" /><Relationship Id="rId70" Type="http://schemas.openxmlformats.org/officeDocument/2006/relationships/hyperlink" Target="https://podminky.urs.cz/item/CS_URS_2024_02/460030023" TargetMode="External" /><Relationship Id="rId71" Type="http://schemas.openxmlformats.org/officeDocument/2006/relationships/hyperlink" Target="https://podminky.urs.cz/item/CS_URS_2024_02/460131113" TargetMode="External" /><Relationship Id="rId72" Type="http://schemas.openxmlformats.org/officeDocument/2006/relationships/hyperlink" Target="https://podminky.urs.cz/item/CS_URS_2024_02/460161152" TargetMode="External" /><Relationship Id="rId73" Type="http://schemas.openxmlformats.org/officeDocument/2006/relationships/hyperlink" Target="https://podminky.urs.cz/item/CS_URS_2024_02/460341113" TargetMode="External" /><Relationship Id="rId74" Type="http://schemas.openxmlformats.org/officeDocument/2006/relationships/hyperlink" Target="https://podminky.urs.cz/item/CS_URS_2024_02/460431162" TargetMode="External" /><Relationship Id="rId75" Type="http://schemas.openxmlformats.org/officeDocument/2006/relationships/hyperlink" Target="https://podminky.urs.cz/item/CS_URS_2024_02/460631212" TargetMode="External" /><Relationship Id="rId76" Type="http://schemas.openxmlformats.org/officeDocument/2006/relationships/hyperlink" Target="https://podminky.urs.cz/item/CS_URS_2024_02/460641132" TargetMode="External" /><Relationship Id="rId77" Type="http://schemas.openxmlformats.org/officeDocument/2006/relationships/hyperlink" Target="https://podminky.urs.cz/item/CS_URS_2024_02/460641212" TargetMode="External" /><Relationship Id="rId78" Type="http://schemas.openxmlformats.org/officeDocument/2006/relationships/hyperlink" Target="https://podminky.urs.cz/item/CS_URS_2024_02/460641411" TargetMode="External" /><Relationship Id="rId79" Type="http://schemas.openxmlformats.org/officeDocument/2006/relationships/hyperlink" Target="https://podminky.urs.cz/item/CS_URS_2024_02/460641412" TargetMode="External" /><Relationship Id="rId80" Type="http://schemas.openxmlformats.org/officeDocument/2006/relationships/hyperlink" Target="https://podminky.urs.cz/item/CS_URS_2024_02/460661512" TargetMode="External" /><Relationship Id="rId81" Type="http://schemas.openxmlformats.org/officeDocument/2006/relationships/hyperlink" Target="https://podminky.urs.cz/item/CS_URS_2024_02/460791214" TargetMode="External" /><Relationship Id="rId82" Type="http://schemas.openxmlformats.org/officeDocument/2006/relationships/hyperlink" Target="https://podminky.urs.cz/item/CS_URS_2024_02/460744112" TargetMode="External" /><Relationship Id="rId83" Type="http://schemas.openxmlformats.org/officeDocument/2006/relationships/hyperlink" Target="https://podminky.urs.cz/item/CS_URS_2024_02/468051121" TargetMode="External" /><Relationship Id="rId84" Type="http://schemas.openxmlformats.org/officeDocument/2006/relationships/hyperlink" Target="https://podminky.urs.cz/item/CS_URS_2024_02/468051131" TargetMode="External" /><Relationship Id="rId85" Type="http://schemas.openxmlformats.org/officeDocument/2006/relationships/hyperlink" Target="https://podminky.urs.cz/item/CS_URS_2024_02/469972111" TargetMode="External" /><Relationship Id="rId86" Type="http://schemas.openxmlformats.org/officeDocument/2006/relationships/hyperlink" Target="https://podminky.urs.cz/item/CS_URS_2024_02/469972121" TargetMode="External" /><Relationship Id="rId87" Type="http://schemas.openxmlformats.org/officeDocument/2006/relationships/hyperlink" Target="https://podminky.urs.cz/item/CS_URS_2024_02/HZS3222" TargetMode="External" /><Relationship Id="rId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303000" TargetMode="External" /><Relationship Id="rId2" Type="http://schemas.openxmlformats.org/officeDocument/2006/relationships/hyperlink" Target="https://podminky.urs.cz/item/CS_URS_2024_02/013203000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32002000" TargetMode="External" /><Relationship Id="rId5" Type="http://schemas.openxmlformats.org/officeDocument/2006/relationships/hyperlink" Target="https://podminky.urs.cz/item/CS_URS_2024_02/034303000" TargetMode="External" /><Relationship Id="rId6" Type="http://schemas.openxmlformats.org/officeDocument/2006/relationships/hyperlink" Target="https://podminky.urs.cz/item/CS_URS_2024_02/044002000" TargetMode="External" /><Relationship Id="rId7" Type="http://schemas.openxmlformats.org/officeDocument/2006/relationships/hyperlink" Target="https://podminky.urs.cz/item/CS_URS_2024_02/045303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50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51</v>
      </c>
      <c r="E29" s="50"/>
      <c r="F29" s="34" t="s">
        <v>52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58</v>
      </c>
      <c r="U35" s="57"/>
      <c r="V35" s="57"/>
      <c r="W35" s="57"/>
      <c r="X35" s="59" t="s">
        <v>59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Moravská - M.R. Štefánika - Ústí nad Orlicí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Ústí nad Orlicí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30. 9. 2024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Tepvos, spol. s.r.o.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AŽD Praha s.r.o.</v>
      </c>
      <c r="AN49" s="67"/>
      <c r="AO49" s="67"/>
      <c r="AP49" s="67"/>
      <c r="AQ49" s="43"/>
      <c r="AR49" s="47"/>
      <c r="AS49" s="77" t="s">
        <v>61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>AŽD Praha,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62</v>
      </c>
      <c r="D52" s="90"/>
      <c r="E52" s="90"/>
      <c r="F52" s="90"/>
      <c r="G52" s="90"/>
      <c r="H52" s="91"/>
      <c r="I52" s="92" t="s">
        <v>63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64</v>
      </c>
      <c r="AH52" s="90"/>
      <c r="AI52" s="90"/>
      <c r="AJ52" s="90"/>
      <c r="AK52" s="90"/>
      <c r="AL52" s="90"/>
      <c r="AM52" s="90"/>
      <c r="AN52" s="92" t="s">
        <v>65</v>
      </c>
      <c r="AO52" s="90"/>
      <c r="AP52" s="90"/>
      <c r="AQ52" s="94" t="s">
        <v>66</v>
      </c>
      <c r="AR52" s="47"/>
      <c r="AS52" s="95" t="s">
        <v>67</v>
      </c>
      <c r="AT52" s="96" t="s">
        <v>68</v>
      </c>
      <c r="AU52" s="96" t="s">
        <v>69</v>
      </c>
      <c r="AV52" s="96" t="s">
        <v>70</v>
      </c>
      <c r="AW52" s="96" t="s">
        <v>71</v>
      </c>
      <c r="AX52" s="96" t="s">
        <v>72</v>
      </c>
      <c r="AY52" s="96" t="s">
        <v>73</v>
      </c>
      <c r="AZ52" s="96" t="s">
        <v>74</v>
      </c>
      <c r="BA52" s="96" t="s">
        <v>75</v>
      </c>
      <c r="BB52" s="96" t="s">
        <v>76</v>
      </c>
      <c r="BC52" s="96" t="s">
        <v>77</v>
      </c>
      <c r="BD52" s="97" t="s">
        <v>78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80</v>
      </c>
      <c r="BT54" s="112" t="s">
        <v>81</v>
      </c>
      <c r="BU54" s="113" t="s">
        <v>82</v>
      </c>
      <c r="BV54" s="112" t="s">
        <v>83</v>
      </c>
      <c r="BW54" s="112" t="s">
        <v>5</v>
      </c>
      <c r="BX54" s="112" t="s">
        <v>84</v>
      </c>
      <c r="CL54" s="112" t="s">
        <v>19</v>
      </c>
    </row>
    <row r="55" s="7" customFormat="1" ht="16.5" customHeight="1">
      <c r="A55" s="114" t="s">
        <v>85</v>
      </c>
      <c r="B55" s="115"/>
      <c r="C55" s="116"/>
      <c r="D55" s="117" t="s">
        <v>86</v>
      </c>
      <c r="E55" s="117"/>
      <c r="F55" s="117"/>
      <c r="G55" s="117"/>
      <c r="H55" s="117"/>
      <c r="I55" s="118"/>
      <c r="J55" s="117" t="s">
        <v>87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101 - Stavební úpravy'!J30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88</v>
      </c>
      <c r="AR55" s="121"/>
      <c r="AS55" s="122">
        <v>0</v>
      </c>
      <c r="AT55" s="123">
        <f>ROUND(SUM(AV55:AW55),2)</f>
        <v>0</v>
      </c>
      <c r="AU55" s="124">
        <f>'SO 101 - Stavební úpravy'!P85</f>
        <v>0</v>
      </c>
      <c r="AV55" s="123">
        <f>'SO 101 - Stavební úpravy'!J33</f>
        <v>0</v>
      </c>
      <c r="AW55" s="123">
        <f>'SO 101 - Stavební úpravy'!J34</f>
        <v>0</v>
      </c>
      <c r="AX55" s="123">
        <f>'SO 101 - Stavební úpravy'!J35</f>
        <v>0</v>
      </c>
      <c r="AY55" s="123">
        <f>'SO 101 - Stavební úpravy'!J36</f>
        <v>0</v>
      </c>
      <c r="AZ55" s="123">
        <f>'SO 101 - Stavební úpravy'!F33</f>
        <v>0</v>
      </c>
      <c r="BA55" s="123">
        <f>'SO 101 - Stavební úpravy'!F34</f>
        <v>0</v>
      </c>
      <c r="BB55" s="123">
        <f>'SO 101 - Stavební úpravy'!F35</f>
        <v>0</v>
      </c>
      <c r="BC55" s="123">
        <f>'SO 101 - Stavební úpravy'!F36</f>
        <v>0</v>
      </c>
      <c r="BD55" s="125">
        <f>'SO 101 - Stavební úpravy'!F37</f>
        <v>0</v>
      </c>
      <c r="BE55" s="7"/>
      <c r="BT55" s="126" t="s">
        <v>89</v>
      </c>
      <c r="BV55" s="126" t="s">
        <v>83</v>
      </c>
      <c r="BW55" s="126" t="s">
        <v>90</v>
      </c>
      <c r="BX55" s="126" t="s">
        <v>5</v>
      </c>
      <c r="CL55" s="126" t="s">
        <v>19</v>
      </c>
      <c r="CM55" s="126" t="s">
        <v>91</v>
      </c>
    </row>
    <row r="56" s="7" customFormat="1" ht="24.75" customHeight="1">
      <c r="A56" s="114" t="s">
        <v>85</v>
      </c>
      <c r="B56" s="115"/>
      <c r="C56" s="116"/>
      <c r="D56" s="117" t="s">
        <v>92</v>
      </c>
      <c r="E56" s="117"/>
      <c r="F56" s="117"/>
      <c r="G56" s="117"/>
      <c r="H56" s="117"/>
      <c r="I56" s="118"/>
      <c r="J56" s="117" t="s">
        <v>93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401 - Rekonstrukce SSZ...'!J30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88</v>
      </c>
      <c r="AR56" s="121"/>
      <c r="AS56" s="122">
        <v>0</v>
      </c>
      <c r="AT56" s="123">
        <f>ROUND(SUM(AV56:AW56),2)</f>
        <v>0</v>
      </c>
      <c r="AU56" s="124">
        <f>'SO 401 - Rekonstrukce SSZ...'!P86</f>
        <v>0</v>
      </c>
      <c r="AV56" s="123">
        <f>'SO 401 - Rekonstrukce SSZ...'!J33</f>
        <v>0</v>
      </c>
      <c r="AW56" s="123">
        <f>'SO 401 - Rekonstrukce SSZ...'!J34</f>
        <v>0</v>
      </c>
      <c r="AX56" s="123">
        <f>'SO 401 - Rekonstrukce SSZ...'!J35</f>
        <v>0</v>
      </c>
      <c r="AY56" s="123">
        <f>'SO 401 - Rekonstrukce SSZ...'!J36</f>
        <v>0</v>
      </c>
      <c r="AZ56" s="123">
        <f>'SO 401 - Rekonstrukce SSZ...'!F33</f>
        <v>0</v>
      </c>
      <c r="BA56" s="123">
        <f>'SO 401 - Rekonstrukce SSZ...'!F34</f>
        <v>0</v>
      </c>
      <c r="BB56" s="123">
        <f>'SO 401 - Rekonstrukce SSZ...'!F35</f>
        <v>0</v>
      </c>
      <c r="BC56" s="123">
        <f>'SO 401 - Rekonstrukce SSZ...'!F36</f>
        <v>0</v>
      </c>
      <c r="BD56" s="125">
        <f>'SO 401 - Rekonstrukce SSZ...'!F37</f>
        <v>0</v>
      </c>
      <c r="BE56" s="7"/>
      <c r="BT56" s="126" t="s">
        <v>89</v>
      </c>
      <c r="BV56" s="126" t="s">
        <v>83</v>
      </c>
      <c r="BW56" s="126" t="s">
        <v>94</v>
      </c>
      <c r="BX56" s="126" t="s">
        <v>5</v>
      </c>
      <c r="CL56" s="126" t="s">
        <v>19</v>
      </c>
      <c r="CM56" s="126" t="s">
        <v>91</v>
      </c>
    </row>
    <row r="57" s="7" customFormat="1" ht="16.5" customHeight="1">
      <c r="A57" s="114" t="s">
        <v>85</v>
      </c>
      <c r="B57" s="115"/>
      <c r="C57" s="116"/>
      <c r="D57" s="117" t="s">
        <v>95</v>
      </c>
      <c r="E57" s="117"/>
      <c r="F57" s="117"/>
      <c r="G57" s="117"/>
      <c r="H57" s="117"/>
      <c r="I57" s="118"/>
      <c r="J57" s="117" t="s">
        <v>96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'VRN - Vedlejší rozpočtové...'!J30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88</v>
      </c>
      <c r="AR57" s="121"/>
      <c r="AS57" s="127">
        <v>0</v>
      </c>
      <c r="AT57" s="128">
        <f>ROUND(SUM(AV57:AW57),2)</f>
        <v>0</v>
      </c>
      <c r="AU57" s="129">
        <f>'VRN - Vedlejší rozpočtové...'!P83</f>
        <v>0</v>
      </c>
      <c r="AV57" s="128">
        <f>'VRN - Vedlejší rozpočtové...'!J33</f>
        <v>0</v>
      </c>
      <c r="AW57" s="128">
        <f>'VRN - Vedlejší rozpočtové...'!J34</f>
        <v>0</v>
      </c>
      <c r="AX57" s="128">
        <f>'VRN - Vedlejší rozpočtové...'!J35</f>
        <v>0</v>
      </c>
      <c r="AY57" s="128">
        <f>'VRN - Vedlejší rozpočtové...'!J36</f>
        <v>0</v>
      </c>
      <c r="AZ57" s="128">
        <f>'VRN - Vedlejší rozpočtové...'!F33</f>
        <v>0</v>
      </c>
      <c r="BA57" s="128">
        <f>'VRN - Vedlejší rozpočtové...'!F34</f>
        <v>0</v>
      </c>
      <c r="BB57" s="128">
        <f>'VRN - Vedlejší rozpočtové...'!F35</f>
        <v>0</v>
      </c>
      <c r="BC57" s="128">
        <f>'VRN - Vedlejší rozpočtové...'!F36</f>
        <v>0</v>
      </c>
      <c r="BD57" s="130">
        <f>'VRN - Vedlejší rozpočtové...'!F37</f>
        <v>0</v>
      </c>
      <c r="BE57" s="7"/>
      <c r="BT57" s="126" t="s">
        <v>89</v>
      </c>
      <c r="BV57" s="126" t="s">
        <v>83</v>
      </c>
      <c r="BW57" s="126" t="s">
        <v>97</v>
      </c>
      <c r="BX57" s="126" t="s">
        <v>5</v>
      </c>
      <c r="CL57" s="126" t="s">
        <v>19</v>
      </c>
      <c r="CM57" s="126" t="s">
        <v>91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K3Z8Xe4izx44yzw8BPgstR78cXVOn/0Jl1rbOXEt9LWZJGB0xvHPD9nnxSEhWirwtX0PRwh3W+369DkiTU+90Q==" hashValue="RYLwc8hs3hK4OfQAXth8iaxJbYRCBcVApW3/vncrzERXfnDlySPcbVwhUm+pAnBHwIVFGm2Oz6Yc26N32cYq+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Stavební úpravy'!C2" display="/"/>
    <hyperlink ref="A56" location="'SO 401 - Rekonstrukce SSZ...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Moravská - M.R. Štefánika - Ústí nad Orlicí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30. 9. 2024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141" t="s">
        <v>26</v>
      </c>
      <c r="E13" s="41"/>
      <c r="F13" s="142" t="s">
        <v>27</v>
      </c>
      <c r="G13" s="41"/>
      <c r="H13" s="41"/>
      <c r="I13" s="141" t="s">
        <v>28</v>
      </c>
      <c r="J13" s="142" t="s">
        <v>29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41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43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3"/>
      <c r="B27" s="144"/>
      <c r="C27" s="143"/>
      <c r="D27" s="143"/>
      <c r="E27" s="145" t="s">
        <v>46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47</v>
      </c>
      <c r="E30" s="41"/>
      <c r="F30" s="41"/>
      <c r="G30" s="41"/>
      <c r="H30" s="41"/>
      <c r="I30" s="41"/>
      <c r="J30" s="149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49</v>
      </c>
      <c r="G32" s="41"/>
      <c r="H32" s="41"/>
      <c r="I32" s="150" t="s">
        <v>48</v>
      </c>
      <c r="J32" s="150" t="s">
        <v>50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51</v>
      </c>
      <c r="E33" s="135" t="s">
        <v>52</v>
      </c>
      <c r="F33" s="152">
        <f>ROUND((SUM(BE85:BE345)),  2)</f>
        <v>0</v>
      </c>
      <c r="G33" s="41"/>
      <c r="H33" s="41"/>
      <c r="I33" s="153">
        <v>0.20999999999999999</v>
      </c>
      <c r="J33" s="152">
        <f>ROUND(((SUM(BE85:BE345))*I33),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53</v>
      </c>
      <c r="F34" s="152">
        <f>ROUND((SUM(BF85:BF345)),  2)</f>
        <v>0</v>
      </c>
      <c r="G34" s="41"/>
      <c r="H34" s="41"/>
      <c r="I34" s="153">
        <v>0.12</v>
      </c>
      <c r="J34" s="152">
        <f>ROUND(((SUM(BF85:BF345))*I34),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54</v>
      </c>
      <c r="F35" s="152">
        <f>ROUND((SUM(BG85:BG345)),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55</v>
      </c>
      <c r="F36" s="152">
        <f>ROUND((SUM(BH85:BH345)),  2)</f>
        <v>0</v>
      </c>
      <c r="G36" s="41"/>
      <c r="H36" s="41"/>
      <c r="I36" s="153">
        <v>0.12</v>
      </c>
      <c r="J36" s="152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56</v>
      </c>
      <c r="F37" s="152">
        <f>ROUND((SUM(BI85:BI345)),  2)</f>
        <v>0</v>
      </c>
      <c r="G37" s="41"/>
      <c r="H37" s="41"/>
      <c r="I37" s="153">
        <v>0</v>
      </c>
      <c r="J37" s="152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57</v>
      </c>
      <c r="E39" s="156"/>
      <c r="F39" s="156"/>
      <c r="G39" s="157" t="s">
        <v>58</v>
      </c>
      <c r="H39" s="158" t="s">
        <v>59</v>
      </c>
      <c r="I39" s="156"/>
      <c r="J39" s="159">
        <f>SUM(J30:J37)</f>
        <v>0</v>
      </c>
      <c r="K39" s="160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Moravská - M.R. Štefánika - Ústí nad Orlicí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101 - Stavební úpravy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Ústí nad Orlicí</v>
      </c>
      <c r="G52" s="43"/>
      <c r="H52" s="43"/>
      <c r="I52" s="34" t="s">
        <v>24</v>
      </c>
      <c r="J52" s="75" t="str">
        <f>IF(J12="","",J12)</f>
        <v>30. 9. 2024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Tepvos, spol. s.r.o.</v>
      </c>
      <c r="G54" s="43"/>
      <c r="H54" s="43"/>
      <c r="I54" s="34" t="s">
        <v>38</v>
      </c>
      <c r="J54" s="39" t="str">
        <f>E21</f>
        <v>AŽD Praha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>AŽD Praha,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102</v>
      </c>
      <c r="D57" s="167"/>
      <c r="E57" s="167"/>
      <c r="F57" s="167"/>
      <c r="G57" s="167"/>
      <c r="H57" s="167"/>
      <c r="I57" s="167"/>
      <c r="J57" s="168" t="s">
        <v>103</v>
      </c>
      <c r="K57" s="167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79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70"/>
      <c r="C60" s="171"/>
      <c r="D60" s="172" t="s">
        <v>105</v>
      </c>
      <c r="E60" s="173"/>
      <c r="F60" s="173"/>
      <c r="G60" s="173"/>
      <c r="H60" s="173"/>
      <c r="I60" s="173"/>
      <c r="J60" s="174">
        <f>J86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106</v>
      </c>
      <c r="E61" s="179"/>
      <c r="F61" s="179"/>
      <c r="G61" s="179"/>
      <c r="H61" s="179"/>
      <c r="I61" s="179"/>
      <c r="J61" s="180">
        <f>J87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107</v>
      </c>
      <c r="E62" s="179"/>
      <c r="F62" s="179"/>
      <c r="G62" s="179"/>
      <c r="H62" s="179"/>
      <c r="I62" s="179"/>
      <c r="J62" s="180">
        <f>J165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108</v>
      </c>
      <c r="E63" s="179"/>
      <c r="F63" s="179"/>
      <c r="G63" s="179"/>
      <c r="H63" s="179"/>
      <c r="I63" s="179"/>
      <c r="J63" s="180">
        <f>J210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109</v>
      </c>
      <c r="E64" s="179"/>
      <c r="F64" s="179"/>
      <c r="G64" s="179"/>
      <c r="H64" s="179"/>
      <c r="I64" s="179"/>
      <c r="J64" s="180">
        <f>J325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110</v>
      </c>
      <c r="E65" s="179"/>
      <c r="F65" s="179"/>
      <c r="G65" s="179"/>
      <c r="H65" s="179"/>
      <c r="I65" s="179"/>
      <c r="J65" s="180">
        <f>J342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111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5" t="str">
        <f>E7</f>
        <v>Moravská - M.R. Štefánika - Ústí nad Orlicí</v>
      </c>
      <c r="F75" s="34"/>
      <c r="G75" s="34"/>
      <c r="H75" s="34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99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101 - Stavební úpravy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>Ústí nad Orlicí</v>
      </c>
      <c r="G79" s="43"/>
      <c r="H79" s="43"/>
      <c r="I79" s="34" t="s">
        <v>24</v>
      </c>
      <c r="J79" s="75" t="str">
        <f>IF(J12="","",J12)</f>
        <v>30. 9. 2024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30</v>
      </c>
      <c r="D81" s="43"/>
      <c r="E81" s="43"/>
      <c r="F81" s="29" t="str">
        <f>E15</f>
        <v>Tepvos, spol. s.r.o.</v>
      </c>
      <c r="G81" s="43"/>
      <c r="H81" s="43"/>
      <c r="I81" s="34" t="s">
        <v>38</v>
      </c>
      <c r="J81" s="39" t="str">
        <f>E21</f>
        <v>AŽD Praha s.r.o.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36</v>
      </c>
      <c r="D82" s="43"/>
      <c r="E82" s="43"/>
      <c r="F82" s="29" t="str">
        <f>IF(E18="","",E18)</f>
        <v>Vyplň údaj</v>
      </c>
      <c r="G82" s="43"/>
      <c r="H82" s="43"/>
      <c r="I82" s="34" t="s">
        <v>43</v>
      </c>
      <c r="J82" s="39" t="str">
        <f>E24</f>
        <v>AŽD Praha, s.r.o.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2"/>
      <c r="B84" s="183"/>
      <c r="C84" s="184" t="s">
        <v>112</v>
      </c>
      <c r="D84" s="185" t="s">
        <v>66</v>
      </c>
      <c r="E84" s="185" t="s">
        <v>62</v>
      </c>
      <c r="F84" s="185" t="s">
        <v>63</v>
      </c>
      <c r="G84" s="185" t="s">
        <v>113</v>
      </c>
      <c r="H84" s="185" t="s">
        <v>114</v>
      </c>
      <c r="I84" s="185" t="s">
        <v>115</v>
      </c>
      <c r="J84" s="185" t="s">
        <v>103</v>
      </c>
      <c r="K84" s="186" t="s">
        <v>116</v>
      </c>
      <c r="L84" s="187"/>
      <c r="M84" s="95" t="s">
        <v>19</v>
      </c>
      <c r="N84" s="96" t="s">
        <v>51</v>
      </c>
      <c r="O84" s="96" t="s">
        <v>117</v>
      </c>
      <c r="P84" s="96" t="s">
        <v>118</v>
      </c>
      <c r="Q84" s="96" t="s">
        <v>119</v>
      </c>
      <c r="R84" s="96" t="s">
        <v>120</v>
      </c>
      <c r="S84" s="96" t="s">
        <v>121</v>
      </c>
      <c r="T84" s="97" t="s">
        <v>122</v>
      </c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="2" customFormat="1" ht="22.8" customHeight="1">
      <c r="A85" s="41"/>
      <c r="B85" s="42"/>
      <c r="C85" s="102" t="s">
        <v>123</v>
      </c>
      <c r="D85" s="43"/>
      <c r="E85" s="43"/>
      <c r="F85" s="43"/>
      <c r="G85" s="43"/>
      <c r="H85" s="43"/>
      <c r="I85" s="43"/>
      <c r="J85" s="188">
        <f>BK85</f>
        <v>0</v>
      </c>
      <c r="K85" s="43"/>
      <c r="L85" s="47"/>
      <c r="M85" s="98"/>
      <c r="N85" s="189"/>
      <c r="O85" s="99"/>
      <c r="P85" s="190">
        <f>P86</f>
        <v>0</v>
      </c>
      <c r="Q85" s="99"/>
      <c r="R85" s="190">
        <f>R86</f>
        <v>56.5204545661</v>
      </c>
      <c r="S85" s="99"/>
      <c r="T85" s="191">
        <f>T86</f>
        <v>149.56835000000001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80</v>
      </c>
      <c r="AU85" s="19" t="s">
        <v>104</v>
      </c>
      <c r="BK85" s="192">
        <f>BK86</f>
        <v>0</v>
      </c>
    </row>
    <row r="86" s="12" customFormat="1" ht="25.92" customHeight="1">
      <c r="A86" s="12"/>
      <c r="B86" s="193"/>
      <c r="C86" s="194"/>
      <c r="D86" s="195" t="s">
        <v>80</v>
      </c>
      <c r="E86" s="196" t="s">
        <v>124</v>
      </c>
      <c r="F86" s="196" t="s">
        <v>125</v>
      </c>
      <c r="G86" s="194"/>
      <c r="H86" s="194"/>
      <c r="I86" s="197"/>
      <c r="J86" s="198">
        <f>BK86</f>
        <v>0</v>
      </c>
      <c r="K86" s="194"/>
      <c r="L86" s="199"/>
      <c r="M86" s="200"/>
      <c r="N86" s="201"/>
      <c r="O86" s="201"/>
      <c r="P86" s="202">
        <f>P87+P165+P210+P325+P342</f>
        <v>0</v>
      </c>
      <c r="Q86" s="201"/>
      <c r="R86" s="202">
        <f>R87+R165+R210+R325+R342</f>
        <v>56.5204545661</v>
      </c>
      <c r="S86" s="201"/>
      <c r="T86" s="203">
        <f>T87+T165+T210+T325+T342</f>
        <v>149.56835000000001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4" t="s">
        <v>89</v>
      </c>
      <c r="AT86" s="205" t="s">
        <v>80</v>
      </c>
      <c r="AU86" s="205" t="s">
        <v>81</v>
      </c>
      <c r="AY86" s="204" t="s">
        <v>126</v>
      </c>
      <c r="BK86" s="206">
        <f>BK87+BK165+BK210+BK325+BK342</f>
        <v>0</v>
      </c>
    </row>
    <row r="87" s="12" customFormat="1" ht="22.8" customHeight="1">
      <c r="A87" s="12"/>
      <c r="B87" s="193"/>
      <c r="C87" s="194"/>
      <c r="D87" s="195" t="s">
        <v>80</v>
      </c>
      <c r="E87" s="207" t="s">
        <v>89</v>
      </c>
      <c r="F87" s="207" t="s">
        <v>127</v>
      </c>
      <c r="G87" s="194"/>
      <c r="H87" s="194"/>
      <c r="I87" s="197"/>
      <c r="J87" s="208">
        <f>BK87</f>
        <v>0</v>
      </c>
      <c r="K87" s="194"/>
      <c r="L87" s="199"/>
      <c r="M87" s="200"/>
      <c r="N87" s="201"/>
      <c r="O87" s="201"/>
      <c r="P87" s="202">
        <f>SUM(P88:P164)</f>
        <v>0</v>
      </c>
      <c r="Q87" s="201"/>
      <c r="R87" s="202">
        <f>SUM(R88:R164)</f>
        <v>0.0016000000000000001</v>
      </c>
      <c r="S87" s="201"/>
      <c r="T87" s="203">
        <f>SUM(T88:T164)</f>
        <v>129.56835000000001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4" t="s">
        <v>89</v>
      </c>
      <c r="AT87" s="205" t="s">
        <v>80</v>
      </c>
      <c r="AU87" s="205" t="s">
        <v>89</v>
      </c>
      <c r="AY87" s="204" t="s">
        <v>126</v>
      </c>
      <c r="BK87" s="206">
        <f>SUM(BK88:BK164)</f>
        <v>0</v>
      </c>
    </row>
    <row r="88" s="2" customFormat="1" ht="16.5" customHeight="1">
      <c r="A88" s="41"/>
      <c r="B88" s="42"/>
      <c r="C88" s="209" t="s">
        <v>89</v>
      </c>
      <c r="D88" s="209" t="s">
        <v>128</v>
      </c>
      <c r="E88" s="210" t="s">
        <v>129</v>
      </c>
      <c r="F88" s="211" t="s">
        <v>130</v>
      </c>
      <c r="G88" s="212" t="s">
        <v>131</v>
      </c>
      <c r="H88" s="213">
        <v>24.68</v>
      </c>
      <c r="I88" s="214"/>
      <c r="J88" s="215">
        <f>ROUND(I88*H88,2)</f>
        <v>0</v>
      </c>
      <c r="K88" s="211" t="s">
        <v>132</v>
      </c>
      <c r="L88" s="47"/>
      <c r="M88" s="216" t="s">
        <v>19</v>
      </c>
      <c r="N88" s="217" t="s">
        <v>52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0.22</v>
      </c>
      <c r="T88" s="219">
        <f>S88*H88</f>
        <v>5.4295999999999998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133</v>
      </c>
      <c r="AT88" s="220" t="s">
        <v>128</v>
      </c>
      <c r="AU88" s="220" t="s">
        <v>91</v>
      </c>
      <c r="AY88" s="19" t="s">
        <v>126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9" t="s">
        <v>89</v>
      </c>
      <c r="BK88" s="221">
        <f>ROUND(I88*H88,2)</f>
        <v>0</v>
      </c>
      <c r="BL88" s="19" t="s">
        <v>133</v>
      </c>
      <c r="BM88" s="220" t="s">
        <v>134</v>
      </c>
    </row>
    <row r="89" s="2" customFormat="1">
      <c r="A89" s="41"/>
      <c r="B89" s="42"/>
      <c r="C89" s="43"/>
      <c r="D89" s="222" t="s">
        <v>135</v>
      </c>
      <c r="E89" s="43"/>
      <c r="F89" s="223" t="s">
        <v>136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135</v>
      </c>
      <c r="AU89" s="19" t="s">
        <v>91</v>
      </c>
    </row>
    <row r="90" s="2" customFormat="1">
      <c r="A90" s="41"/>
      <c r="B90" s="42"/>
      <c r="C90" s="43"/>
      <c r="D90" s="227" t="s">
        <v>137</v>
      </c>
      <c r="E90" s="43"/>
      <c r="F90" s="228" t="s">
        <v>138</v>
      </c>
      <c r="G90" s="43"/>
      <c r="H90" s="43"/>
      <c r="I90" s="224"/>
      <c r="J90" s="43"/>
      <c r="K90" s="43"/>
      <c r="L90" s="47"/>
      <c r="M90" s="225"/>
      <c r="N90" s="226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137</v>
      </c>
      <c r="AU90" s="19" t="s">
        <v>91</v>
      </c>
    </row>
    <row r="91" s="2" customFormat="1">
      <c r="A91" s="41"/>
      <c r="B91" s="42"/>
      <c r="C91" s="43"/>
      <c r="D91" s="222" t="s">
        <v>139</v>
      </c>
      <c r="E91" s="43"/>
      <c r="F91" s="229" t="s">
        <v>140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139</v>
      </c>
      <c r="AU91" s="19" t="s">
        <v>91</v>
      </c>
    </row>
    <row r="92" s="13" customFormat="1">
      <c r="A92" s="13"/>
      <c r="B92" s="230"/>
      <c r="C92" s="231"/>
      <c r="D92" s="222" t="s">
        <v>141</v>
      </c>
      <c r="E92" s="232" t="s">
        <v>19</v>
      </c>
      <c r="F92" s="233" t="s">
        <v>142</v>
      </c>
      <c r="G92" s="231"/>
      <c r="H92" s="234">
        <v>18.600000000000001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141</v>
      </c>
      <c r="AU92" s="240" t="s">
        <v>91</v>
      </c>
      <c r="AV92" s="13" t="s">
        <v>91</v>
      </c>
      <c r="AW92" s="13" t="s">
        <v>42</v>
      </c>
      <c r="AX92" s="13" t="s">
        <v>81</v>
      </c>
      <c r="AY92" s="240" t="s">
        <v>126</v>
      </c>
    </row>
    <row r="93" s="13" customFormat="1">
      <c r="A93" s="13"/>
      <c r="B93" s="230"/>
      <c r="C93" s="231"/>
      <c r="D93" s="222" t="s">
        <v>141</v>
      </c>
      <c r="E93" s="232" t="s">
        <v>19</v>
      </c>
      <c r="F93" s="233" t="s">
        <v>143</v>
      </c>
      <c r="G93" s="231"/>
      <c r="H93" s="234">
        <v>6.0800000000000001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141</v>
      </c>
      <c r="AU93" s="240" t="s">
        <v>91</v>
      </c>
      <c r="AV93" s="13" t="s">
        <v>91</v>
      </c>
      <c r="AW93" s="13" t="s">
        <v>42</v>
      </c>
      <c r="AX93" s="13" t="s">
        <v>81</v>
      </c>
      <c r="AY93" s="240" t="s">
        <v>126</v>
      </c>
    </row>
    <row r="94" s="14" customFormat="1">
      <c r="A94" s="14"/>
      <c r="B94" s="241"/>
      <c r="C94" s="242"/>
      <c r="D94" s="222" t="s">
        <v>141</v>
      </c>
      <c r="E94" s="243" t="s">
        <v>19</v>
      </c>
      <c r="F94" s="244" t="s">
        <v>144</v>
      </c>
      <c r="G94" s="242"/>
      <c r="H94" s="245">
        <v>24.68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141</v>
      </c>
      <c r="AU94" s="251" t="s">
        <v>91</v>
      </c>
      <c r="AV94" s="14" t="s">
        <v>133</v>
      </c>
      <c r="AW94" s="14" t="s">
        <v>42</v>
      </c>
      <c r="AX94" s="14" t="s">
        <v>89</v>
      </c>
      <c r="AY94" s="251" t="s">
        <v>126</v>
      </c>
    </row>
    <row r="95" s="2" customFormat="1" ht="16.5" customHeight="1">
      <c r="A95" s="41"/>
      <c r="B95" s="42"/>
      <c r="C95" s="209" t="s">
        <v>91</v>
      </c>
      <c r="D95" s="209" t="s">
        <v>128</v>
      </c>
      <c r="E95" s="210" t="s">
        <v>145</v>
      </c>
      <c r="F95" s="211" t="s">
        <v>146</v>
      </c>
      <c r="G95" s="212" t="s">
        <v>131</v>
      </c>
      <c r="H95" s="213">
        <v>87.174999999999997</v>
      </c>
      <c r="I95" s="214"/>
      <c r="J95" s="215">
        <f>ROUND(I95*H95,2)</f>
        <v>0</v>
      </c>
      <c r="K95" s="211" t="s">
        <v>132</v>
      </c>
      <c r="L95" s="47"/>
      <c r="M95" s="216" t="s">
        <v>19</v>
      </c>
      <c r="N95" s="217" t="s">
        <v>52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0.45000000000000001</v>
      </c>
      <c r="T95" s="219">
        <f>S95*H95</f>
        <v>39.228749999999998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133</v>
      </c>
      <c r="AT95" s="220" t="s">
        <v>128</v>
      </c>
      <c r="AU95" s="220" t="s">
        <v>91</v>
      </c>
      <c r="AY95" s="19" t="s">
        <v>126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89</v>
      </c>
      <c r="BK95" s="221">
        <f>ROUND(I95*H95,2)</f>
        <v>0</v>
      </c>
      <c r="BL95" s="19" t="s">
        <v>133</v>
      </c>
      <c r="BM95" s="220" t="s">
        <v>147</v>
      </c>
    </row>
    <row r="96" s="2" customFormat="1">
      <c r="A96" s="41"/>
      <c r="B96" s="42"/>
      <c r="C96" s="43"/>
      <c r="D96" s="222" t="s">
        <v>135</v>
      </c>
      <c r="E96" s="43"/>
      <c r="F96" s="223" t="s">
        <v>148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91</v>
      </c>
    </row>
    <row r="97" s="2" customFormat="1">
      <c r="A97" s="41"/>
      <c r="B97" s="42"/>
      <c r="C97" s="43"/>
      <c r="D97" s="227" t="s">
        <v>137</v>
      </c>
      <c r="E97" s="43"/>
      <c r="F97" s="228" t="s">
        <v>149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137</v>
      </c>
      <c r="AU97" s="19" t="s">
        <v>91</v>
      </c>
    </row>
    <row r="98" s="2" customFormat="1">
      <c r="A98" s="41"/>
      <c r="B98" s="42"/>
      <c r="C98" s="43"/>
      <c r="D98" s="222" t="s">
        <v>139</v>
      </c>
      <c r="E98" s="43"/>
      <c r="F98" s="229" t="s">
        <v>150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139</v>
      </c>
      <c r="AU98" s="19" t="s">
        <v>91</v>
      </c>
    </row>
    <row r="99" s="13" customFormat="1">
      <c r="A99" s="13"/>
      <c r="B99" s="230"/>
      <c r="C99" s="231"/>
      <c r="D99" s="222" t="s">
        <v>141</v>
      </c>
      <c r="E99" s="232" t="s">
        <v>19</v>
      </c>
      <c r="F99" s="233" t="s">
        <v>151</v>
      </c>
      <c r="G99" s="231"/>
      <c r="H99" s="234">
        <v>23.100000000000001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141</v>
      </c>
      <c r="AU99" s="240" t="s">
        <v>91</v>
      </c>
      <c r="AV99" s="13" t="s">
        <v>91</v>
      </c>
      <c r="AW99" s="13" t="s">
        <v>42</v>
      </c>
      <c r="AX99" s="13" t="s">
        <v>81</v>
      </c>
      <c r="AY99" s="240" t="s">
        <v>126</v>
      </c>
    </row>
    <row r="100" s="13" customFormat="1">
      <c r="A100" s="13"/>
      <c r="B100" s="230"/>
      <c r="C100" s="231"/>
      <c r="D100" s="222" t="s">
        <v>141</v>
      </c>
      <c r="E100" s="232" t="s">
        <v>19</v>
      </c>
      <c r="F100" s="233" t="s">
        <v>152</v>
      </c>
      <c r="G100" s="231"/>
      <c r="H100" s="234">
        <v>54.490000000000002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141</v>
      </c>
      <c r="AU100" s="240" t="s">
        <v>91</v>
      </c>
      <c r="AV100" s="13" t="s">
        <v>91</v>
      </c>
      <c r="AW100" s="13" t="s">
        <v>42</v>
      </c>
      <c r="AX100" s="13" t="s">
        <v>81</v>
      </c>
      <c r="AY100" s="240" t="s">
        <v>126</v>
      </c>
    </row>
    <row r="101" s="13" customFormat="1">
      <c r="A101" s="13"/>
      <c r="B101" s="230"/>
      <c r="C101" s="231"/>
      <c r="D101" s="222" t="s">
        <v>141</v>
      </c>
      <c r="E101" s="232" t="s">
        <v>19</v>
      </c>
      <c r="F101" s="233" t="s">
        <v>153</v>
      </c>
      <c r="G101" s="231"/>
      <c r="H101" s="234">
        <v>9.5850000000000009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141</v>
      </c>
      <c r="AU101" s="240" t="s">
        <v>91</v>
      </c>
      <c r="AV101" s="13" t="s">
        <v>91</v>
      </c>
      <c r="AW101" s="13" t="s">
        <v>42</v>
      </c>
      <c r="AX101" s="13" t="s">
        <v>81</v>
      </c>
      <c r="AY101" s="240" t="s">
        <v>126</v>
      </c>
    </row>
    <row r="102" s="14" customFormat="1">
      <c r="A102" s="14"/>
      <c r="B102" s="241"/>
      <c r="C102" s="242"/>
      <c r="D102" s="222" t="s">
        <v>141</v>
      </c>
      <c r="E102" s="243" t="s">
        <v>19</v>
      </c>
      <c r="F102" s="244" t="s">
        <v>144</v>
      </c>
      <c r="G102" s="242"/>
      <c r="H102" s="245">
        <v>87.174999999999997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141</v>
      </c>
      <c r="AU102" s="251" t="s">
        <v>91</v>
      </c>
      <c r="AV102" s="14" t="s">
        <v>133</v>
      </c>
      <c r="AW102" s="14" t="s">
        <v>42</v>
      </c>
      <c r="AX102" s="14" t="s">
        <v>89</v>
      </c>
      <c r="AY102" s="251" t="s">
        <v>126</v>
      </c>
    </row>
    <row r="103" s="2" customFormat="1" ht="16.5" customHeight="1">
      <c r="A103" s="41"/>
      <c r="B103" s="42"/>
      <c r="C103" s="209" t="s">
        <v>154</v>
      </c>
      <c r="D103" s="209" t="s">
        <v>128</v>
      </c>
      <c r="E103" s="210" t="s">
        <v>155</v>
      </c>
      <c r="F103" s="211" t="s">
        <v>156</v>
      </c>
      <c r="G103" s="212" t="s">
        <v>131</v>
      </c>
      <c r="H103" s="213">
        <v>100.36</v>
      </c>
      <c r="I103" s="214"/>
      <c r="J103" s="215">
        <f>ROUND(I103*H103,2)</f>
        <v>0</v>
      </c>
      <c r="K103" s="211" t="s">
        <v>132</v>
      </c>
      <c r="L103" s="47"/>
      <c r="M103" s="216" t="s">
        <v>19</v>
      </c>
      <c r="N103" s="217" t="s">
        <v>52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0.625</v>
      </c>
      <c r="T103" s="219">
        <f>S103*H103</f>
        <v>62.725000000000001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133</v>
      </c>
      <c r="AT103" s="220" t="s">
        <v>128</v>
      </c>
      <c r="AU103" s="220" t="s">
        <v>91</v>
      </c>
      <c r="AY103" s="19" t="s">
        <v>126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19" t="s">
        <v>89</v>
      </c>
      <c r="BK103" s="221">
        <f>ROUND(I103*H103,2)</f>
        <v>0</v>
      </c>
      <c r="BL103" s="19" t="s">
        <v>133</v>
      </c>
      <c r="BM103" s="220" t="s">
        <v>157</v>
      </c>
    </row>
    <row r="104" s="2" customFormat="1">
      <c r="A104" s="41"/>
      <c r="B104" s="42"/>
      <c r="C104" s="43"/>
      <c r="D104" s="222" t="s">
        <v>135</v>
      </c>
      <c r="E104" s="43"/>
      <c r="F104" s="223" t="s">
        <v>158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135</v>
      </c>
      <c r="AU104" s="19" t="s">
        <v>91</v>
      </c>
    </row>
    <row r="105" s="2" customFormat="1">
      <c r="A105" s="41"/>
      <c r="B105" s="42"/>
      <c r="C105" s="43"/>
      <c r="D105" s="227" t="s">
        <v>137</v>
      </c>
      <c r="E105" s="43"/>
      <c r="F105" s="228" t="s">
        <v>159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137</v>
      </c>
      <c r="AU105" s="19" t="s">
        <v>91</v>
      </c>
    </row>
    <row r="106" s="2" customFormat="1">
      <c r="A106" s="41"/>
      <c r="B106" s="42"/>
      <c r="C106" s="43"/>
      <c r="D106" s="222" t="s">
        <v>139</v>
      </c>
      <c r="E106" s="43"/>
      <c r="F106" s="229" t="s">
        <v>160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139</v>
      </c>
      <c r="AU106" s="19" t="s">
        <v>91</v>
      </c>
    </row>
    <row r="107" s="13" customFormat="1">
      <c r="A107" s="13"/>
      <c r="B107" s="230"/>
      <c r="C107" s="231"/>
      <c r="D107" s="222" t="s">
        <v>141</v>
      </c>
      <c r="E107" s="232" t="s">
        <v>19</v>
      </c>
      <c r="F107" s="233" t="s">
        <v>161</v>
      </c>
      <c r="G107" s="231"/>
      <c r="H107" s="234">
        <v>14.25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141</v>
      </c>
      <c r="AU107" s="240" t="s">
        <v>91</v>
      </c>
      <c r="AV107" s="13" t="s">
        <v>91</v>
      </c>
      <c r="AW107" s="13" t="s">
        <v>42</v>
      </c>
      <c r="AX107" s="13" t="s">
        <v>81</v>
      </c>
      <c r="AY107" s="240" t="s">
        <v>126</v>
      </c>
    </row>
    <row r="108" s="13" customFormat="1">
      <c r="A108" s="13"/>
      <c r="B108" s="230"/>
      <c r="C108" s="231"/>
      <c r="D108" s="222" t="s">
        <v>141</v>
      </c>
      <c r="E108" s="232" t="s">
        <v>19</v>
      </c>
      <c r="F108" s="233" t="s">
        <v>151</v>
      </c>
      <c r="G108" s="231"/>
      <c r="H108" s="234">
        <v>23.100000000000001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141</v>
      </c>
      <c r="AU108" s="240" t="s">
        <v>91</v>
      </c>
      <c r="AV108" s="13" t="s">
        <v>91</v>
      </c>
      <c r="AW108" s="13" t="s">
        <v>42</v>
      </c>
      <c r="AX108" s="13" t="s">
        <v>81</v>
      </c>
      <c r="AY108" s="240" t="s">
        <v>126</v>
      </c>
    </row>
    <row r="109" s="13" customFormat="1">
      <c r="A109" s="13"/>
      <c r="B109" s="230"/>
      <c r="C109" s="231"/>
      <c r="D109" s="222" t="s">
        <v>141</v>
      </c>
      <c r="E109" s="232" t="s">
        <v>19</v>
      </c>
      <c r="F109" s="233" t="s">
        <v>152</v>
      </c>
      <c r="G109" s="231"/>
      <c r="H109" s="234">
        <v>54.490000000000002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141</v>
      </c>
      <c r="AU109" s="240" t="s">
        <v>91</v>
      </c>
      <c r="AV109" s="13" t="s">
        <v>91</v>
      </c>
      <c r="AW109" s="13" t="s">
        <v>42</v>
      </c>
      <c r="AX109" s="13" t="s">
        <v>81</v>
      </c>
      <c r="AY109" s="240" t="s">
        <v>126</v>
      </c>
    </row>
    <row r="110" s="13" customFormat="1">
      <c r="A110" s="13"/>
      <c r="B110" s="230"/>
      <c r="C110" s="231"/>
      <c r="D110" s="222" t="s">
        <v>141</v>
      </c>
      <c r="E110" s="232" t="s">
        <v>19</v>
      </c>
      <c r="F110" s="233" t="s">
        <v>162</v>
      </c>
      <c r="G110" s="231"/>
      <c r="H110" s="234">
        <v>8.5199999999999996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141</v>
      </c>
      <c r="AU110" s="240" t="s">
        <v>91</v>
      </c>
      <c r="AV110" s="13" t="s">
        <v>91</v>
      </c>
      <c r="AW110" s="13" t="s">
        <v>42</v>
      </c>
      <c r="AX110" s="13" t="s">
        <v>81</v>
      </c>
      <c r="AY110" s="240" t="s">
        <v>126</v>
      </c>
    </row>
    <row r="111" s="14" customFormat="1">
      <c r="A111" s="14"/>
      <c r="B111" s="241"/>
      <c r="C111" s="242"/>
      <c r="D111" s="222" t="s">
        <v>141</v>
      </c>
      <c r="E111" s="243" t="s">
        <v>19</v>
      </c>
      <c r="F111" s="244" t="s">
        <v>144</v>
      </c>
      <c r="G111" s="242"/>
      <c r="H111" s="245">
        <v>100.36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141</v>
      </c>
      <c r="AU111" s="251" t="s">
        <v>91</v>
      </c>
      <c r="AV111" s="14" t="s">
        <v>133</v>
      </c>
      <c r="AW111" s="14" t="s">
        <v>42</v>
      </c>
      <c r="AX111" s="14" t="s">
        <v>89</v>
      </c>
      <c r="AY111" s="251" t="s">
        <v>126</v>
      </c>
    </row>
    <row r="112" s="2" customFormat="1" ht="16.5" customHeight="1">
      <c r="A112" s="41"/>
      <c r="B112" s="42"/>
      <c r="C112" s="209" t="s">
        <v>133</v>
      </c>
      <c r="D112" s="209" t="s">
        <v>128</v>
      </c>
      <c r="E112" s="210" t="s">
        <v>163</v>
      </c>
      <c r="F112" s="211" t="s">
        <v>164</v>
      </c>
      <c r="G112" s="212" t="s">
        <v>165</v>
      </c>
      <c r="H112" s="213">
        <v>57</v>
      </c>
      <c r="I112" s="214"/>
      <c r="J112" s="215">
        <f>ROUND(I112*H112,2)</f>
        <v>0</v>
      </c>
      <c r="K112" s="211" t="s">
        <v>132</v>
      </c>
      <c r="L112" s="47"/>
      <c r="M112" s="216" t="s">
        <v>19</v>
      </c>
      <c r="N112" s="217" t="s">
        <v>52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0.28999999999999998</v>
      </c>
      <c r="T112" s="219">
        <f>S112*H112</f>
        <v>16.529999999999998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133</v>
      </c>
      <c r="AT112" s="220" t="s">
        <v>128</v>
      </c>
      <c r="AU112" s="220" t="s">
        <v>91</v>
      </c>
      <c r="AY112" s="19" t="s">
        <v>126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89</v>
      </c>
      <c r="BK112" s="221">
        <f>ROUND(I112*H112,2)</f>
        <v>0</v>
      </c>
      <c r="BL112" s="19" t="s">
        <v>133</v>
      </c>
      <c r="BM112" s="220" t="s">
        <v>166</v>
      </c>
    </row>
    <row r="113" s="2" customFormat="1">
      <c r="A113" s="41"/>
      <c r="B113" s="42"/>
      <c r="C113" s="43"/>
      <c r="D113" s="222" t="s">
        <v>135</v>
      </c>
      <c r="E113" s="43"/>
      <c r="F113" s="223" t="s">
        <v>167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135</v>
      </c>
      <c r="AU113" s="19" t="s">
        <v>91</v>
      </c>
    </row>
    <row r="114" s="2" customFormat="1">
      <c r="A114" s="41"/>
      <c r="B114" s="42"/>
      <c r="C114" s="43"/>
      <c r="D114" s="227" t="s">
        <v>137</v>
      </c>
      <c r="E114" s="43"/>
      <c r="F114" s="228" t="s">
        <v>168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137</v>
      </c>
      <c r="AU114" s="19" t="s">
        <v>91</v>
      </c>
    </row>
    <row r="115" s="2" customFormat="1">
      <c r="A115" s="41"/>
      <c r="B115" s="42"/>
      <c r="C115" s="43"/>
      <c r="D115" s="222" t="s">
        <v>139</v>
      </c>
      <c r="E115" s="43"/>
      <c r="F115" s="229" t="s">
        <v>169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139</v>
      </c>
      <c r="AU115" s="19" t="s">
        <v>91</v>
      </c>
    </row>
    <row r="116" s="13" customFormat="1">
      <c r="A116" s="13"/>
      <c r="B116" s="230"/>
      <c r="C116" s="231"/>
      <c r="D116" s="222" t="s">
        <v>141</v>
      </c>
      <c r="E116" s="232" t="s">
        <v>19</v>
      </c>
      <c r="F116" s="233" t="s">
        <v>170</v>
      </c>
      <c r="G116" s="231"/>
      <c r="H116" s="234">
        <v>57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141</v>
      </c>
      <c r="AU116" s="240" t="s">
        <v>91</v>
      </c>
      <c r="AV116" s="13" t="s">
        <v>91</v>
      </c>
      <c r="AW116" s="13" t="s">
        <v>42</v>
      </c>
      <c r="AX116" s="13" t="s">
        <v>89</v>
      </c>
      <c r="AY116" s="240" t="s">
        <v>126</v>
      </c>
    </row>
    <row r="117" s="2" customFormat="1" ht="16.5" customHeight="1">
      <c r="A117" s="41"/>
      <c r="B117" s="42"/>
      <c r="C117" s="209" t="s">
        <v>171</v>
      </c>
      <c r="D117" s="209" t="s">
        <v>128</v>
      </c>
      <c r="E117" s="210" t="s">
        <v>172</v>
      </c>
      <c r="F117" s="211" t="s">
        <v>173</v>
      </c>
      <c r="G117" s="212" t="s">
        <v>165</v>
      </c>
      <c r="H117" s="213">
        <v>13</v>
      </c>
      <c r="I117" s="214"/>
      <c r="J117" s="215">
        <f>ROUND(I117*H117,2)</f>
        <v>0</v>
      </c>
      <c r="K117" s="211" t="s">
        <v>132</v>
      </c>
      <c r="L117" s="47"/>
      <c r="M117" s="216" t="s">
        <v>19</v>
      </c>
      <c r="N117" s="217" t="s">
        <v>52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0.20499999999999999</v>
      </c>
      <c r="T117" s="219">
        <f>S117*H117</f>
        <v>2.665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133</v>
      </c>
      <c r="AT117" s="220" t="s">
        <v>128</v>
      </c>
      <c r="AU117" s="220" t="s">
        <v>91</v>
      </c>
      <c r="AY117" s="19" t="s">
        <v>126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9" t="s">
        <v>89</v>
      </c>
      <c r="BK117" s="221">
        <f>ROUND(I117*H117,2)</f>
        <v>0</v>
      </c>
      <c r="BL117" s="19" t="s">
        <v>133</v>
      </c>
      <c r="BM117" s="220" t="s">
        <v>174</v>
      </c>
    </row>
    <row r="118" s="2" customFormat="1">
      <c r="A118" s="41"/>
      <c r="B118" s="42"/>
      <c r="C118" s="43"/>
      <c r="D118" s="222" t="s">
        <v>135</v>
      </c>
      <c r="E118" s="43"/>
      <c r="F118" s="223" t="s">
        <v>175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135</v>
      </c>
      <c r="AU118" s="19" t="s">
        <v>91</v>
      </c>
    </row>
    <row r="119" s="2" customFormat="1">
      <c r="A119" s="41"/>
      <c r="B119" s="42"/>
      <c r="C119" s="43"/>
      <c r="D119" s="227" t="s">
        <v>137</v>
      </c>
      <c r="E119" s="43"/>
      <c r="F119" s="228" t="s">
        <v>176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137</v>
      </c>
      <c r="AU119" s="19" t="s">
        <v>91</v>
      </c>
    </row>
    <row r="120" s="2" customFormat="1">
      <c r="A120" s="41"/>
      <c r="B120" s="42"/>
      <c r="C120" s="43"/>
      <c r="D120" s="222" t="s">
        <v>139</v>
      </c>
      <c r="E120" s="43"/>
      <c r="F120" s="229" t="s">
        <v>177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139</v>
      </c>
      <c r="AU120" s="19" t="s">
        <v>91</v>
      </c>
    </row>
    <row r="121" s="2" customFormat="1" ht="16.5" customHeight="1">
      <c r="A121" s="41"/>
      <c r="B121" s="42"/>
      <c r="C121" s="209" t="s">
        <v>178</v>
      </c>
      <c r="D121" s="209" t="s">
        <v>128</v>
      </c>
      <c r="E121" s="210" t="s">
        <v>179</v>
      </c>
      <c r="F121" s="211" t="s">
        <v>180</v>
      </c>
      <c r="G121" s="212" t="s">
        <v>165</v>
      </c>
      <c r="H121" s="213">
        <v>26</v>
      </c>
      <c r="I121" s="214"/>
      <c r="J121" s="215">
        <f>ROUND(I121*H121,2)</f>
        <v>0</v>
      </c>
      <c r="K121" s="211" t="s">
        <v>132</v>
      </c>
      <c r="L121" s="47"/>
      <c r="M121" s="216" t="s">
        <v>19</v>
      </c>
      <c r="N121" s="217" t="s">
        <v>52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0.11500000000000001</v>
      </c>
      <c r="T121" s="219">
        <f>S121*H121</f>
        <v>2.9900000000000002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133</v>
      </c>
      <c r="AT121" s="220" t="s">
        <v>128</v>
      </c>
      <c r="AU121" s="220" t="s">
        <v>91</v>
      </c>
      <c r="AY121" s="19" t="s">
        <v>126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9" t="s">
        <v>89</v>
      </c>
      <c r="BK121" s="221">
        <f>ROUND(I121*H121,2)</f>
        <v>0</v>
      </c>
      <c r="BL121" s="19" t="s">
        <v>133</v>
      </c>
      <c r="BM121" s="220" t="s">
        <v>181</v>
      </c>
    </row>
    <row r="122" s="2" customFormat="1">
      <c r="A122" s="41"/>
      <c r="B122" s="42"/>
      <c r="C122" s="43"/>
      <c r="D122" s="222" t="s">
        <v>135</v>
      </c>
      <c r="E122" s="43"/>
      <c r="F122" s="223" t="s">
        <v>182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135</v>
      </c>
      <c r="AU122" s="19" t="s">
        <v>91</v>
      </c>
    </row>
    <row r="123" s="2" customFormat="1">
      <c r="A123" s="41"/>
      <c r="B123" s="42"/>
      <c r="C123" s="43"/>
      <c r="D123" s="227" t="s">
        <v>137</v>
      </c>
      <c r="E123" s="43"/>
      <c r="F123" s="228" t="s">
        <v>183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137</v>
      </c>
      <c r="AU123" s="19" t="s">
        <v>91</v>
      </c>
    </row>
    <row r="124" s="2" customFormat="1">
      <c r="A124" s="41"/>
      <c r="B124" s="42"/>
      <c r="C124" s="43"/>
      <c r="D124" s="222" t="s">
        <v>139</v>
      </c>
      <c r="E124" s="43"/>
      <c r="F124" s="229" t="s">
        <v>184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139</v>
      </c>
      <c r="AU124" s="19" t="s">
        <v>91</v>
      </c>
    </row>
    <row r="125" s="2" customFormat="1" ht="21.75" customHeight="1">
      <c r="A125" s="41"/>
      <c r="B125" s="42"/>
      <c r="C125" s="209" t="s">
        <v>185</v>
      </c>
      <c r="D125" s="209" t="s">
        <v>128</v>
      </c>
      <c r="E125" s="210" t="s">
        <v>186</v>
      </c>
      <c r="F125" s="211" t="s">
        <v>187</v>
      </c>
      <c r="G125" s="212" t="s">
        <v>188</v>
      </c>
      <c r="H125" s="213">
        <v>23.629999999999999</v>
      </c>
      <c r="I125" s="214"/>
      <c r="J125" s="215">
        <f>ROUND(I125*H125,2)</f>
        <v>0</v>
      </c>
      <c r="K125" s="211" t="s">
        <v>132</v>
      </c>
      <c r="L125" s="47"/>
      <c r="M125" s="216" t="s">
        <v>19</v>
      </c>
      <c r="N125" s="217" t="s">
        <v>52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133</v>
      </c>
      <c r="AT125" s="220" t="s">
        <v>128</v>
      </c>
      <c r="AU125" s="220" t="s">
        <v>91</v>
      </c>
      <c r="AY125" s="19" t="s">
        <v>126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9" t="s">
        <v>89</v>
      </c>
      <c r="BK125" s="221">
        <f>ROUND(I125*H125,2)</f>
        <v>0</v>
      </c>
      <c r="BL125" s="19" t="s">
        <v>133</v>
      </c>
      <c r="BM125" s="220" t="s">
        <v>189</v>
      </c>
    </row>
    <row r="126" s="2" customFormat="1">
      <c r="A126" s="41"/>
      <c r="B126" s="42"/>
      <c r="C126" s="43"/>
      <c r="D126" s="222" t="s">
        <v>135</v>
      </c>
      <c r="E126" s="43"/>
      <c r="F126" s="223" t="s">
        <v>190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135</v>
      </c>
      <c r="AU126" s="19" t="s">
        <v>91</v>
      </c>
    </row>
    <row r="127" s="2" customFormat="1">
      <c r="A127" s="41"/>
      <c r="B127" s="42"/>
      <c r="C127" s="43"/>
      <c r="D127" s="227" t="s">
        <v>137</v>
      </c>
      <c r="E127" s="43"/>
      <c r="F127" s="228" t="s">
        <v>191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137</v>
      </c>
      <c r="AU127" s="19" t="s">
        <v>91</v>
      </c>
    </row>
    <row r="128" s="2" customFormat="1">
      <c r="A128" s="41"/>
      <c r="B128" s="42"/>
      <c r="C128" s="43"/>
      <c r="D128" s="222" t="s">
        <v>139</v>
      </c>
      <c r="E128" s="43"/>
      <c r="F128" s="229" t="s">
        <v>192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139</v>
      </c>
      <c r="AU128" s="19" t="s">
        <v>91</v>
      </c>
    </row>
    <row r="129" s="13" customFormat="1">
      <c r="A129" s="13"/>
      <c r="B129" s="230"/>
      <c r="C129" s="231"/>
      <c r="D129" s="222" t="s">
        <v>141</v>
      </c>
      <c r="E129" s="232" t="s">
        <v>19</v>
      </c>
      <c r="F129" s="233" t="s">
        <v>193</v>
      </c>
      <c r="G129" s="231"/>
      <c r="H129" s="234">
        <v>23.629999999999999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141</v>
      </c>
      <c r="AU129" s="240" t="s">
        <v>91</v>
      </c>
      <c r="AV129" s="13" t="s">
        <v>91</v>
      </c>
      <c r="AW129" s="13" t="s">
        <v>42</v>
      </c>
      <c r="AX129" s="13" t="s">
        <v>89</v>
      </c>
      <c r="AY129" s="240" t="s">
        <v>126</v>
      </c>
    </row>
    <row r="130" s="2" customFormat="1" ht="16.5" customHeight="1">
      <c r="A130" s="41"/>
      <c r="B130" s="42"/>
      <c r="C130" s="209" t="s">
        <v>194</v>
      </c>
      <c r="D130" s="209" t="s">
        <v>128</v>
      </c>
      <c r="E130" s="210" t="s">
        <v>195</v>
      </c>
      <c r="F130" s="211" t="s">
        <v>196</v>
      </c>
      <c r="G130" s="212" t="s">
        <v>188</v>
      </c>
      <c r="H130" s="213">
        <v>7.5199999999999996</v>
      </c>
      <c r="I130" s="214"/>
      <c r="J130" s="215">
        <f>ROUND(I130*H130,2)</f>
        <v>0</v>
      </c>
      <c r="K130" s="211" t="s">
        <v>132</v>
      </c>
      <c r="L130" s="47"/>
      <c r="M130" s="216" t="s">
        <v>19</v>
      </c>
      <c r="N130" s="217" t="s">
        <v>52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133</v>
      </c>
      <c r="AT130" s="220" t="s">
        <v>128</v>
      </c>
      <c r="AU130" s="220" t="s">
        <v>91</v>
      </c>
      <c r="AY130" s="19" t="s">
        <v>126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9" t="s">
        <v>89</v>
      </c>
      <c r="BK130" s="221">
        <f>ROUND(I130*H130,2)</f>
        <v>0</v>
      </c>
      <c r="BL130" s="19" t="s">
        <v>133</v>
      </c>
      <c r="BM130" s="220" t="s">
        <v>197</v>
      </c>
    </row>
    <row r="131" s="2" customFormat="1">
      <c r="A131" s="41"/>
      <c r="B131" s="42"/>
      <c r="C131" s="43"/>
      <c r="D131" s="222" t="s">
        <v>135</v>
      </c>
      <c r="E131" s="43"/>
      <c r="F131" s="223" t="s">
        <v>198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135</v>
      </c>
      <c r="AU131" s="19" t="s">
        <v>91</v>
      </c>
    </row>
    <row r="132" s="2" customFormat="1">
      <c r="A132" s="41"/>
      <c r="B132" s="42"/>
      <c r="C132" s="43"/>
      <c r="D132" s="227" t="s">
        <v>137</v>
      </c>
      <c r="E132" s="43"/>
      <c r="F132" s="228" t="s">
        <v>199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137</v>
      </c>
      <c r="AU132" s="19" t="s">
        <v>91</v>
      </c>
    </row>
    <row r="133" s="2" customFormat="1">
      <c r="A133" s="41"/>
      <c r="B133" s="42"/>
      <c r="C133" s="43"/>
      <c r="D133" s="222" t="s">
        <v>139</v>
      </c>
      <c r="E133" s="43"/>
      <c r="F133" s="229" t="s">
        <v>200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139</v>
      </c>
      <c r="AU133" s="19" t="s">
        <v>91</v>
      </c>
    </row>
    <row r="134" s="13" customFormat="1">
      <c r="A134" s="13"/>
      <c r="B134" s="230"/>
      <c r="C134" s="231"/>
      <c r="D134" s="222" t="s">
        <v>141</v>
      </c>
      <c r="E134" s="232" t="s">
        <v>19</v>
      </c>
      <c r="F134" s="233" t="s">
        <v>201</v>
      </c>
      <c r="G134" s="231"/>
      <c r="H134" s="234">
        <v>4.5499999999999998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141</v>
      </c>
      <c r="AU134" s="240" t="s">
        <v>91</v>
      </c>
      <c r="AV134" s="13" t="s">
        <v>91</v>
      </c>
      <c r="AW134" s="13" t="s">
        <v>42</v>
      </c>
      <c r="AX134" s="13" t="s">
        <v>81</v>
      </c>
      <c r="AY134" s="240" t="s">
        <v>126</v>
      </c>
    </row>
    <row r="135" s="13" customFormat="1">
      <c r="A135" s="13"/>
      <c r="B135" s="230"/>
      <c r="C135" s="231"/>
      <c r="D135" s="222" t="s">
        <v>141</v>
      </c>
      <c r="E135" s="232" t="s">
        <v>19</v>
      </c>
      <c r="F135" s="233" t="s">
        <v>202</v>
      </c>
      <c r="G135" s="231"/>
      <c r="H135" s="234">
        <v>2.9700000000000002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141</v>
      </c>
      <c r="AU135" s="240" t="s">
        <v>91</v>
      </c>
      <c r="AV135" s="13" t="s">
        <v>91</v>
      </c>
      <c r="AW135" s="13" t="s">
        <v>42</v>
      </c>
      <c r="AX135" s="13" t="s">
        <v>81</v>
      </c>
      <c r="AY135" s="240" t="s">
        <v>126</v>
      </c>
    </row>
    <row r="136" s="14" customFormat="1">
      <c r="A136" s="14"/>
      <c r="B136" s="241"/>
      <c r="C136" s="242"/>
      <c r="D136" s="222" t="s">
        <v>141</v>
      </c>
      <c r="E136" s="243" t="s">
        <v>19</v>
      </c>
      <c r="F136" s="244" t="s">
        <v>144</v>
      </c>
      <c r="G136" s="242"/>
      <c r="H136" s="245">
        <v>7.5199999999999996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141</v>
      </c>
      <c r="AU136" s="251" t="s">
        <v>91</v>
      </c>
      <c r="AV136" s="14" t="s">
        <v>133</v>
      </c>
      <c r="AW136" s="14" t="s">
        <v>42</v>
      </c>
      <c r="AX136" s="14" t="s">
        <v>89</v>
      </c>
      <c r="AY136" s="251" t="s">
        <v>126</v>
      </c>
    </row>
    <row r="137" s="2" customFormat="1" ht="21.75" customHeight="1">
      <c r="A137" s="41"/>
      <c r="B137" s="42"/>
      <c r="C137" s="209" t="s">
        <v>203</v>
      </c>
      <c r="D137" s="209" t="s">
        <v>128</v>
      </c>
      <c r="E137" s="210" t="s">
        <v>204</v>
      </c>
      <c r="F137" s="211" t="s">
        <v>205</v>
      </c>
      <c r="G137" s="212" t="s">
        <v>188</v>
      </c>
      <c r="H137" s="213">
        <v>23.600000000000001</v>
      </c>
      <c r="I137" s="214"/>
      <c r="J137" s="215">
        <f>ROUND(I137*H137,2)</f>
        <v>0</v>
      </c>
      <c r="K137" s="211" t="s">
        <v>132</v>
      </c>
      <c r="L137" s="47"/>
      <c r="M137" s="216" t="s">
        <v>19</v>
      </c>
      <c r="N137" s="217" t="s">
        <v>52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133</v>
      </c>
      <c r="AT137" s="220" t="s">
        <v>128</v>
      </c>
      <c r="AU137" s="220" t="s">
        <v>91</v>
      </c>
      <c r="AY137" s="19" t="s">
        <v>126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9" t="s">
        <v>89</v>
      </c>
      <c r="BK137" s="221">
        <f>ROUND(I137*H137,2)</f>
        <v>0</v>
      </c>
      <c r="BL137" s="19" t="s">
        <v>133</v>
      </c>
      <c r="BM137" s="220" t="s">
        <v>206</v>
      </c>
    </row>
    <row r="138" s="2" customFormat="1">
      <c r="A138" s="41"/>
      <c r="B138" s="42"/>
      <c r="C138" s="43"/>
      <c r="D138" s="222" t="s">
        <v>135</v>
      </c>
      <c r="E138" s="43"/>
      <c r="F138" s="223" t="s">
        <v>207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135</v>
      </c>
      <c r="AU138" s="19" t="s">
        <v>91</v>
      </c>
    </row>
    <row r="139" s="2" customFormat="1">
      <c r="A139" s="41"/>
      <c r="B139" s="42"/>
      <c r="C139" s="43"/>
      <c r="D139" s="227" t="s">
        <v>137</v>
      </c>
      <c r="E139" s="43"/>
      <c r="F139" s="228" t="s">
        <v>208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137</v>
      </c>
      <c r="AU139" s="19" t="s">
        <v>91</v>
      </c>
    </row>
    <row r="140" s="2" customFormat="1">
      <c r="A140" s="41"/>
      <c r="B140" s="42"/>
      <c r="C140" s="43"/>
      <c r="D140" s="222" t="s">
        <v>139</v>
      </c>
      <c r="E140" s="43"/>
      <c r="F140" s="229" t="s">
        <v>209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139</v>
      </c>
      <c r="AU140" s="19" t="s">
        <v>91</v>
      </c>
    </row>
    <row r="141" s="2" customFormat="1" ht="16.5" customHeight="1">
      <c r="A141" s="41"/>
      <c r="B141" s="42"/>
      <c r="C141" s="209" t="s">
        <v>210</v>
      </c>
      <c r="D141" s="209" t="s">
        <v>128</v>
      </c>
      <c r="E141" s="210" t="s">
        <v>211</v>
      </c>
      <c r="F141" s="211" t="s">
        <v>212</v>
      </c>
      <c r="G141" s="212" t="s">
        <v>188</v>
      </c>
      <c r="H141" s="213">
        <v>15.6</v>
      </c>
      <c r="I141" s="214"/>
      <c r="J141" s="215">
        <f>ROUND(I141*H141,2)</f>
        <v>0</v>
      </c>
      <c r="K141" s="211" t="s">
        <v>132</v>
      </c>
      <c r="L141" s="47"/>
      <c r="M141" s="216" t="s">
        <v>19</v>
      </c>
      <c r="N141" s="217" t="s">
        <v>52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133</v>
      </c>
      <c r="AT141" s="220" t="s">
        <v>128</v>
      </c>
      <c r="AU141" s="220" t="s">
        <v>91</v>
      </c>
      <c r="AY141" s="19" t="s">
        <v>126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9" t="s">
        <v>89</v>
      </c>
      <c r="BK141" s="221">
        <f>ROUND(I141*H141,2)</f>
        <v>0</v>
      </c>
      <c r="BL141" s="19" t="s">
        <v>133</v>
      </c>
      <c r="BM141" s="220" t="s">
        <v>213</v>
      </c>
    </row>
    <row r="142" s="2" customFormat="1">
      <c r="A142" s="41"/>
      <c r="B142" s="42"/>
      <c r="C142" s="43"/>
      <c r="D142" s="222" t="s">
        <v>135</v>
      </c>
      <c r="E142" s="43"/>
      <c r="F142" s="223" t="s">
        <v>214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135</v>
      </c>
      <c r="AU142" s="19" t="s">
        <v>91</v>
      </c>
    </row>
    <row r="143" s="2" customFormat="1">
      <c r="A143" s="41"/>
      <c r="B143" s="42"/>
      <c r="C143" s="43"/>
      <c r="D143" s="227" t="s">
        <v>137</v>
      </c>
      <c r="E143" s="43"/>
      <c r="F143" s="228" t="s">
        <v>215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137</v>
      </c>
      <c r="AU143" s="19" t="s">
        <v>91</v>
      </c>
    </row>
    <row r="144" s="2" customFormat="1">
      <c r="A144" s="41"/>
      <c r="B144" s="42"/>
      <c r="C144" s="43"/>
      <c r="D144" s="222" t="s">
        <v>139</v>
      </c>
      <c r="E144" s="43"/>
      <c r="F144" s="229" t="s">
        <v>192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139</v>
      </c>
      <c r="AU144" s="19" t="s">
        <v>91</v>
      </c>
    </row>
    <row r="145" s="13" customFormat="1">
      <c r="A145" s="13"/>
      <c r="B145" s="230"/>
      <c r="C145" s="231"/>
      <c r="D145" s="222" t="s">
        <v>141</v>
      </c>
      <c r="E145" s="232" t="s">
        <v>19</v>
      </c>
      <c r="F145" s="233" t="s">
        <v>216</v>
      </c>
      <c r="G145" s="231"/>
      <c r="H145" s="234">
        <v>15.6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141</v>
      </c>
      <c r="AU145" s="240" t="s">
        <v>91</v>
      </c>
      <c r="AV145" s="13" t="s">
        <v>91</v>
      </c>
      <c r="AW145" s="13" t="s">
        <v>42</v>
      </c>
      <c r="AX145" s="13" t="s">
        <v>89</v>
      </c>
      <c r="AY145" s="240" t="s">
        <v>126</v>
      </c>
    </row>
    <row r="146" s="2" customFormat="1" ht="16.5" customHeight="1">
      <c r="A146" s="41"/>
      <c r="B146" s="42"/>
      <c r="C146" s="209" t="s">
        <v>217</v>
      </c>
      <c r="D146" s="209" t="s">
        <v>128</v>
      </c>
      <c r="E146" s="210" t="s">
        <v>218</v>
      </c>
      <c r="F146" s="211" t="s">
        <v>219</v>
      </c>
      <c r="G146" s="212" t="s">
        <v>131</v>
      </c>
      <c r="H146" s="213">
        <v>87.400000000000006</v>
      </c>
      <c r="I146" s="214"/>
      <c r="J146" s="215">
        <f>ROUND(I146*H146,2)</f>
        <v>0</v>
      </c>
      <c r="K146" s="211" t="s">
        <v>132</v>
      </c>
      <c r="L146" s="47"/>
      <c r="M146" s="216" t="s">
        <v>19</v>
      </c>
      <c r="N146" s="217" t="s">
        <v>52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133</v>
      </c>
      <c r="AT146" s="220" t="s">
        <v>128</v>
      </c>
      <c r="AU146" s="220" t="s">
        <v>91</v>
      </c>
      <c r="AY146" s="19" t="s">
        <v>126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9" t="s">
        <v>89</v>
      </c>
      <c r="BK146" s="221">
        <f>ROUND(I146*H146,2)</f>
        <v>0</v>
      </c>
      <c r="BL146" s="19" t="s">
        <v>133</v>
      </c>
      <c r="BM146" s="220" t="s">
        <v>220</v>
      </c>
    </row>
    <row r="147" s="2" customFormat="1">
      <c r="A147" s="41"/>
      <c r="B147" s="42"/>
      <c r="C147" s="43"/>
      <c r="D147" s="222" t="s">
        <v>135</v>
      </c>
      <c r="E147" s="43"/>
      <c r="F147" s="223" t="s">
        <v>221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135</v>
      </c>
      <c r="AU147" s="19" t="s">
        <v>91</v>
      </c>
    </row>
    <row r="148" s="2" customFormat="1">
      <c r="A148" s="41"/>
      <c r="B148" s="42"/>
      <c r="C148" s="43"/>
      <c r="D148" s="227" t="s">
        <v>137</v>
      </c>
      <c r="E148" s="43"/>
      <c r="F148" s="228" t="s">
        <v>222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137</v>
      </c>
      <c r="AU148" s="19" t="s">
        <v>91</v>
      </c>
    </row>
    <row r="149" s="13" customFormat="1">
      <c r="A149" s="13"/>
      <c r="B149" s="230"/>
      <c r="C149" s="231"/>
      <c r="D149" s="222" t="s">
        <v>141</v>
      </c>
      <c r="E149" s="232" t="s">
        <v>19</v>
      </c>
      <c r="F149" s="233" t="s">
        <v>223</v>
      </c>
      <c r="G149" s="231"/>
      <c r="H149" s="234">
        <v>87.400000000000006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141</v>
      </c>
      <c r="AU149" s="240" t="s">
        <v>91</v>
      </c>
      <c r="AV149" s="13" t="s">
        <v>91</v>
      </c>
      <c r="AW149" s="13" t="s">
        <v>42</v>
      </c>
      <c r="AX149" s="13" t="s">
        <v>89</v>
      </c>
      <c r="AY149" s="240" t="s">
        <v>126</v>
      </c>
    </row>
    <row r="150" s="2" customFormat="1" ht="16.5" customHeight="1">
      <c r="A150" s="41"/>
      <c r="B150" s="42"/>
      <c r="C150" s="209" t="s">
        <v>8</v>
      </c>
      <c r="D150" s="209" t="s">
        <v>128</v>
      </c>
      <c r="E150" s="210" t="s">
        <v>224</v>
      </c>
      <c r="F150" s="211" t="s">
        <v>225</v>
      </c>
      <c r="G150" s="212" t="s">
        <v>131</v>
      </c>
      <c r="H150" s="213">
        <v>78</v>
      </c>
      <c r="I150" s="214"/>
      <c r="J150" s="215">
        <f>ROUND(I150*H150,2)</f>
        <v>0</v>
      </c>
      <c r="K150" s="211" t="s">
        <v>132</v>
      </c>
      <c r="L150" s="47"/>
      <c r="M150" s="216" t="s">
        <v>19</v>
      </c>
      <c r="N150" s="217" t="s">
        <v>52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133</v>
      </c>
      <c r="AT150" s="220" t="s">
        <v>128</v>
      </c>
      <c r="AU150" s="220" t="s">
        <v>91</v>
      </c>
      <c r="AY150" s="19" t="s">
        <v>126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9" t="s">
        <v>89</v>
      </c>
      <c r="BK150" s="221">
        <f>ROUND(I150*H150,2)</f>
        <v>0</v>
      </c>
      <c r="BL150" s="19" t="s">
        <v>133</v>
      </c>
      <c r="BM150" s="220" t="s">
        <v>226</v>
      </c>
    </row>
    <row r="151" s="2" customFormat="1">
      <c r="A151" s="41"/>
      <c r="B151" s="42"/>
      <c r="C151" s="43"/>
      <c r="D151" s="222" t="s">
        <v>135</v>
      </c>
      <c r="E151" s="43"/>
      <c r="F151" s="223" t="s">
        <v>227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135</v>
      </c>
      <c r="AU151" s="19" t="s">
        <v>91</v>
      </c>
    </row>
    <row r="152" s="2" customFormat="1">
      <c r="A152" s="41"/>
      <c r="B152" s="42"/>
      <c r="C152" s="43"/>
      <c r="D152" s="227" t="s">
        <v>137</v>
      </c>
      <c r="E152" s="43"/>
      <c r="F152" s="228" t="s">
        <v>228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137</v>
      </c>
      <c r="AU152" s="19" t="s">
        <v>91</v>
      </c>
    </row>
    <row r="153" s="2" customFormat="1">
      <c r="A153" s="41"/>
      <c r="B153" s="42"/>
      <c r="C153" s="43"/>
      <c r="D153" s="222" t="s">
        <v>139</v>
      </c>
      <c r="E153" s="43"/>
      <c r="F153" s="229" t="s">
        <v>229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139</v>
      </c>
      <c r="AU153" s="19" t="s">
        <v>91</v>
      </c>
    </row>
    <row r="154" s="2" customFormat="1" ht="16.5" customHeight="1">
      <c r="A154" s="41"/>
      <c r="B154" s="42"/>
      <c r="C154" s="209" t="s">
        <v>230</v>
      </c>
      <c r="D154" s="209" t="s">
        <v>128</v>
      </c>
      <c r="E154" s="210" t="s">
        <v>231</v>
      </c>
      <c r="F154" s="211" t="s">
        <v>232</v>
      </c>
      <c r="G154" s="212" t="s">
        <v>131</v>
      </c>
      <c r="H154" s="213">
        <v>78</v>
      </c>
      <c r="I154" s="214"/>
      <c r="J154" s="215">
        <f>ROUND(I154*H154,2)</f>
        <v>0</v>
      </c>
      <c r="K154" s="211" t="s">
        <v>132</v>
      </c>
      <c r="L154" s="47"/>
      <c r="M154" s="216" t="s">
        <v>19</v>
      </c>
      <c r="N154" s="217" t="s">
        <v>52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133</v>
      </c>
      <c r="AT154" s="220" t="s">
        <v>128</v>
      </c>
      <c r="AU154" s="220" t="s">
        <v>91</v>
      </c>
      <c r="AY154" s="19" t="s">
        <v>126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9" t="s">
        <v>89</v>
      </c>
      <c r="BK154" s="221">
        <f>ROUND(I154*H154,2)</f>
        <v>0</v>
      </c>
      <c r="BL154" s="19" t="s">
        <v>133</v>
      </c>
      <c r="BM154" s="220" t="s">
        <v>233</v>
      </c>
    </row>
    <row r="155" s="2" customFormat="1">
      <c r="A155" s="41"/>
      <c r="B155" s="42"/>
      <c r="C155" s="43"/>
      <c r="D155" s="222" t="s">
        <v>135</v>
      </c>
      <c r="E155" s="43"/>
      <c r="F155" s="223" t="s">
        <v>234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135</v>
      </c>
      <c r="AU155" s="19" t="s">
        <v>91</v>
      </c>
    </row>
    <row r="156" s="2" customFormat="1">
      <c r="A156" s="41"/>
      <c r="B156" s="42"/>
      <c r="C156" s="43"/>
      <c r="D156" s="227" t="s">
        <v>137</v>
      </c>
      <c r="E156" s="43"/>
      <c r="F156" s="228" t="s">
        <v>235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137</v>
      </c>
      <c r="AU156" s="19" t="s">
        <v>91</v>
      </c>
    </row>
    <row r="157" s="2" customFormat="1" ht="16.5" customHeight="1">
      <c r="A157" s="41"/>
      <c r="B157" s="42"/>
      <c r="C157" s="252" t="s">
        <v>236</v>
      </c>
      <c r="D157" s="252" t="s">
        <v>237</v>
      </c>
      <c r="E157" s="253" t="s">
        <v>238</v>
      </c>
      <c r="F157" s="254" t="s">
        <v>239</v>
      </c>
      <c r="G157" s="255" t="s">
        <v>240</v>
      </c>
      <c r="H157" s="256">
        <v>1.6000000000000001</v>
      </c>
      <c r="I157" s="257"/>
      <c r="J157" s="258">
        <f>ROUND(I157*H157,2)</f>
        <v>0</v>
      </c>
      <c r="K157" s="254" t="s">
        <v>132</v>
      </c>
      <c r="L157" s="259"/>
      <c r="M157" s="260" t="s">
        <v>19</v>
      </c>
      <c r="N157" s="261" t="s">
        <v>52</v>
      </c>
      <c r="O157" s="87"/>
      <c r="P157" s="218">
        <f>O157*H157</f>
        <v>0</v>
      </c>
      <c r="Q157" s="218">
        <v>0.001</v>
      </c>
      <c r="R157" s="218">
        <f>Q157*H157</f>
        <v>0.0016000000000000001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194</v>
      </c>
      <c r="AT157" s="220" t="s">
        <v>237</v>
      </c>
      <c r="AU157" s="220" t="s">
        <v>91</v>
      </c>
      <c r="AY157" s="19" t="s">
        <v>126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9" t="s">
        <v>89</v>
      </c>
      <c r="BK157" s="221">
        <f>ROUND(I157*H157,2)</f>
        <v>0</v>
      </c>
      <c r="BL157" s="19" t="s">
        <v>133</v>
      </c>
      <c r="BM157" s="220" t="s">
        <v>241</v>
      </c>
    </row>
    <row r="158" s="2" customFormat="1">
      <c r="A158" s="41"/>
      <c r="B158" s="42"/>
      <c r="C158" s="43"/>
      <c r="D158" s="222" t="s">
        <v>135</v>
      </c>
      <c r="E158" s="43"/>
      <c r="F158" s="223" t="s">
        <v>239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135</v>
      </c>
      <c r="AU158" s="19" t="s">
        <v>91</v>
      </c>
    </row>
    <row r="159" s="2" customFormat="1" ht="21.75" customHeight="1">
      <c r="A159" s="41"/>
      <c r="B159" s="42"/>
      <c r="C159" s="209" t="s">
        <v>242</v>
      </c>
      <c r="D159" s="209" t="s">
        <v>128</v>
      </c>
      <c r="E159" s="210" t="s">
        <v>243</v>
      </c>
      <c r="F159" s="211" t="s">
        <v>244</v>
      </c>
      <c r="G159" s="212" t="s">
        <v>131</v>
      </c>
      <c r="H159" s="213">
        <v>78</v>
      </c>
      <c r="I159" s="214"/>
      <c r="J159" s="215">
        <f>ROUND(I159*H159,2)</f>
        <v>0</v>
      </c>
      <c r="K159" s="211" t="s">
        <v>132</v>
      </c>
      <c r="L159" s="47"/>
      <c r="M159" s="216" t="s">
        <v>19</v>
      </c>
      <c r="N159" s="217" t="s">
        <v>52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133</v>
      </c>
      <c r="AT159" s="220" t="s">
        <v>128</v>
      </c>
      <c r="AU159" s="220" t="s">
        <v>91</v>
      </c>
      <c r="AY159" s="19" t="s">
        <v>126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9" t="s">
        <v>89</v>
      </c>
      <c r="BK159" s="221">
        <f>ROUND(I159*H159,2)</f>
        <v>0</v>
      </c>
      <c r="BL159" s="19" t="s">
        <v>133</v>
      </c>
      <c r="BM159" s="220" t="s">
        <v>245</v>
      </c>
    </row>
    <row r="160" s="2" customFormat="1">
      <c r="A160" s="41"/>
      <c r="B160" s="42"/>
      <c r="C160" s="43"/>
      <c r="D160" s="222" t="s">
        <v>135</v>
      </c>
      <c r="E160" s="43"/>
      <c r="F160" s="223" t="s">
        <v>246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135</v>
      </c>
      <c r="AU160" s="19" t="s">
        <v>91</v>
      </c>
    </row>
    <row r="161" s="2" customFormat="1">
      <c r="A161" s="41"/>
      <c r="B161" s="42"/>
      <c r="C161" s="43"/>
      <c r="D161" s="227" t="s">
        <v>137</v>
      </c>
      <c r="E161" s="43"/>
      <c r="F161" s="228" t="s">
        <v>247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137</v>
      </c>
      <c r="AU161" s="19" t="s">
        <v>91</v>
      </c>
    </row>
    <row r="162" s="2" customFormat="1" ht="16.5" customHeight="1">
      <c r="A162" s="41"/>
      <c r="B162" s="42"/>
      <c r="C162" s="209" t="s">
        <v>248</v>
      </c>
      <c r="D162" s="209" t="s">
        <v>128</v>
      </c>
      <c r="E162" s="210" t="s">
        <v>249</v>
      </c>
      <c r="F162" s="211" t="s">
        <v>250</v>
      </c>
      <c r="G162" s="212" t="s">
        <v>188</v>
      </c>
      <c r="H162" s="213">
        <v>0.78000000000000003</v>
      </c>
      <c r="I162" s="214"/>
      <c r="J162" s="215">
        <f>ROUND(I162*H162,2)</f>
        <v>0</v>
      </c>
      <c r="K162" s="211" t="s">
        <v>132</v>
      </c>
      <c r="L162" s="47"/>
      <c r="M162" s="216" t="s">
        <v>19</v>
      </c>
      <c r="N162" s="217" t="s">
        <v>52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133</v>
      </c>
      <c r="AT162" s="220" t="s">
        <v>128</v>
      </c>
      <c r="AU162" s="220" t="s">
        <v>91</v>
      </c>
      <c r="AY162" s="19" t="s">
        <v>126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9" t="s">
        <v>89</v>
      </c>
      <c r="BK162" s="221">
        <f>ROUND(I162*H162,2)</f>
        <v>0</v>
      </c>
      <c r="BL162" s="19" t="s">
        <v>133</v>
      </c>
      <c r="BM162" s="220" t="s">
        <v>251</v>
      </c>
    </row>
    <row r="163" s="2" customFormat="1">
      <c r="A163" s="41"/>
      <c r="B163" s="42"/>
      <c r="C163" s="43"/>
      <c r="D163" s="222" t="s">
        <v>135</v>
      </c>
      <c r="E163" s="43"/>
      <c r="F163" s="223" t="s">
        <v>252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135</v>
      </c>
      <c r="AU163" s="19" t="s">
        <v>91</v>
      </c>
    </row>
    <row r="164" s="2" customFormat="1">
      <c r="A164" s="41"/>
      <c r="B164" s="42"/>
      <c r="C164" s="43"/>
      <c r="D164" s="227" t="s">
        <v>137</v>
      </c>
      <c r="E164" s="43"/>
      <c r="F164" s="228" t="s">
        <v>253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137</v>
      </c>
      <c r="AU164" s="19" t="s">
        <v>91</v>
      </c>
    </row>
    <row r="165" s="12" customFormat="1" ht="22.8" customHeight="1">
      <c r="A165" s="12"/>
      <c r="B165" s="193"/>
      <c r="C165" s="194"/>
      <c r="D165" s="195" t="s">
        <v>80</v>
      </c>
      <c r="E165" s="207" t="s">
        <v>171</v>
      </c>
      <c r="F165" s="207" t="s">
        <v>254</v>
      </c>
      <c r="G165" s="194"/>
      <c r="H165" s="194"/>
      <c r="I165" s="197"/>
      <c r="J165" s="208">
        <f>BK165</f>
        <v>0</v>
      </c>
      <c r="K165" s="194"/>
      <c r="L165" s="199"/>
      <c r="M165" s="200"/>
      <c r="N165" s="201"/>
      <c r="O165" s="201"/>
      <c r="P165" s="202">
        <f>SUM(P166:P209)</f>
        <v>0</v>
      </c>
      <c r="Q165" s="201"/>
      <c r="R165" s="202">
        <f>SUM(R166:R209)</f>
        <v>29.115392612499999</v>
      </c>
      <c r="S165" s="201"/>
      <c r="T165" s="203">
        <f>SUM(T166:T209)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4" t="s">
        <v>89</v>
      </c>
      <c r="AT165" s="205" t="s">
        <v>80</v>
      </c>
      <c r="AU165" s="205" t="s">
        <v>89</v>
      </c>
      <c r="AY165" s="204" t="s">
        <v>126</v>
      </c>
      <c r="BK165" s="206">
        <f>SUM(BK166:BK209)</f>
        <v>0</v>
      </c>
    </row>
    <row r="166" s="2" customFormat="1" ht="21.75" customHeight="1">
      <c r="A166" s="41"/>
      <c r="B166" s="42"/>
      <c r="C166" s="209" t="s">
        <v>255</v>
      </c>
      <c r="D166" s="209" t="s">
        <v>128</v>
      </c>
      <c r="E166" s="210" t="s">
        <v>256</v>
      </c>
      <c r="F166" s="211" t="s">
        <v>257</v>
      </c>
      <c r="G166" s="212" t="s">
        <v>131</v>
      </c>
      <c r="H166" s="213">
        <v>43.505000000000003</v>
      </c>
      <c r="I166" s="214"/>
      <c r="J166" s="215">
        <f>ROUND(I166*H166,2)</f>
        <v>0</v>
      </c>
      <c r="K166" s="211" t="s">
        <v>132</v>
      </c>
      <c r="L166" s="47"/>
      <c r="M166" s="216" t="s">
        <v>19</v>
      </c>
      <c r="N166" s="217" t="s">
        <v>52</v>
      </c>
      <c r="O166" s="87"/>
      <c r="P166" s="218">
        <f>O166*H166</f>
        <v>0</v>
      </c>
      <c r="Q166" s="218">
        <v>0.12966</v>
      </c>
      <c r="R166" s="218">
        <f>Q166*H166</f>
        <v>5.6408583000000005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133</v>
      </c>
      <c r="AT166" s="220" t="s">
        <v>128</v>
      </c>
      <c r="AU166" s="220" t="s">
        <v>91</v>
      </c>
      <c r="AY166" s="19" t="s">
        <v>126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9" t="s">
        <v>89</v>
      </c>
      <c r="BK166" s="221">
        <f>ROUND(I166*H166,2)</f>
        <v>0</v>
      </c>
      <c r="BL166" s="19" t="s">
        <v>133</v>
      </c>
      <c r="BM166" s="220" t="s">
        <v>258</v>
      </c>
    </row>
    <row r="167" s="2" customFormat="1">
      <c r="A167" s="41"/>
      <c r="B167" s="42"/>
      <c r="C167" s="43"/>
      <c r="D167" s="222" t="s">
        <v>135</v>
      </c>
      <c r="E167" s="43"/>
      <c r="F167" s="223" t="s">
        <v>259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135</v>
      </c>
      <c r="AU167" s="19" t="s">
        <v>91</v>
      </c>
    </row>
    <row r="168" s="2" customFormat="1">
      <c r="A168" s="41"/>
      <c r="B168" s="42"/>
      <c r="C168" s="43"/>
      <c r="D168" s="227" t="s">
        <v>137</v>
      </c>
      <c r="E168" s="43"/>
      <c r="F168" s="228" t="s">
        <v>260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137</v>
      </c>
      <c r="AU168" s="19" t="s">
        <v>91</v>
      </c>
    </row>
    <row r="169" s="2" customFormat="1">
      <c r="A169" s="41"/>
      <c r="B169" s="42"/>
      <c r="C169" s="43"/>
      <c r="D169" s="222" t="s">
        <v>139</v>
      </c>
      <c r="E169" s="43"/>
      <c r="F169" s="229" t="s">
        <v>261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139</v>
      </c>
      <c r="AU169" s="19" t="s">
        <v>91</v>
      </c>
    </row>
    <row r="170" s="13" customFormat="1">
      <c r="A170" s="13"/>
      <c r="B170" s="230"/>
      <c r="C170" s="231"/>
      <c r="D170" s="222" t="s">
        <v>141</v>
      </c>
      <c r="E170" s="232" t="s">
        <v>19</v>
      </c>
      <c r="F170" s="233" t="s">
        <v>262</v>
      </c>
      <c r="G170" s="231"/>
      <c r="H170" s="234">
        <v>43.505000000000003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141</v>
      </c>
      <c r="AU170" s="240" t="s">
        <v>91</v>
      </c>
      <c r="AV170" s="13" t="s">
        <v>91</v>
      </c>
      <c r="AW170" s="13" t="s">
        <v>42</v>
      </c>
      <c r="AX170" s="13" t="s">
        <v>89</v>
      </c>
      <c r="AY170" s="240" t="s">
        <v>126</v>
      </c>
    </row>
    <row r="171" s="2" customFormat="1" ht="16.5" customHeight="1">
      <c r="A171" s="41"/>
      <c r="B171" s="42"/>
      <c r="C171" s="209" t="s">
        <v>263</v>
      </c>
      <c r="D171" s="209" t="s">
        <v>128</v>
      </c>
      <c r="E171" s="210" t="s">
        <v>264</v>
      </c>
      <c r="F171" s="211" t="s">
        <v>265</v>
      </c>
      <c r="G171" s="212" t="s">
        <v>131</v>
      </c>
      <c r="H171" s="213">
        <v>34.560000000000002</v>
      </c>
      <c r="I171" s="214"/>
      <c r="J171" s="215">
        <f>ROUND(I171*H171,2)</f>
        <v>0</v>
      </c>
      <c r="K171" s="211" t="s">
        <v>132</v>
      </c>
      <c r="L171" s="47"/>
      <c r="M171" s="216" t="s">
        <v>19</v>
      </c>
      <c r="N171" s="217" t="s">
        <v>52</v>
      </c>
      <c r="O171" s="87"/>
      <c r="P171" s="218">
        <f>O171*H171</f>
        <v>0</v>
      </c>
      <c r="Q171" s="218">
        <v>0.12966</v>
      </c>
      <c r="R171" s="218">
        <f>Q171*H171</f>
        <v>4.4810496000000004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133</v>
      </c>
      <c r="AT171" s="220" t="s">
        <v>128</v>
      </c>
      <c r="AU171" s="220" t="s">
        <v>91</v>
      </c>
      <c r="AY171" s="19" t="s">
        <v>126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9" t="s">
        <v>89</v>
      </c>
      <c r="BK171" s="221">
        <f>ROUND(I171*H171,2)</f>
        <v>0</v>
      </c>
      <c r="BL171" s="19" t="s">
        <v>133</v>
      </c>
      <c r="BM171" s="220" t="s">
        <v>266</v>
      </c>
    </row>
    <row r="172" s="2" customFormat="1">
      <c r="A172" s="41"/>
      <c r="B172" s="42"/>
      <c r="C172" s="43"/>
      <c r="D172" s="222" t="s">
        <v>135</v>
      </c>
      <c r="E172" s="43"/>
      <c r="F172" s="223" t="s">
        <v>267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135</v>
      </c>
      <c r="AU172" s="19" t="s">
        <v>91</v>
      </c>
    </row>
    <row r="173" s="2" customFormat="1">
      <c r="A173" s="41"/>
      <c r="B173" s="42"/>
      <c r="C173" s="43"/>
      <c r="D173" s="227" t="s">
        <v>137</v>
      </c>
      <c r="E173" s="43"/>
      <c r="F173" s="228" t="s">
        <v>268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137</v>
      </c>
      <c r="AU173" s="19" t="s">
        <v>91</v>
      </c>
    </row>
    <row r="174" s="2" customFormat="1">
      <c r="A174" s="41"/>
      <c r="B174" s="42"/>
      <c r="C174" s="43"/>
      <c r="D174" s="222" t="s">
        <v>139</v>
      </c>
      <c r="E174" s="43"/>
      <c r="F174" s="229" t="s">
        <v>269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139</v>
      </c>
      <c r="AU174" s="19" t="s">
        <v>91</v>
      </c>
    </row>
    <row r="175" s="13" customFormat="1">
      <c r="A175" s="13"/>
      <c r="B175" s="230"/>
      <c r="C175" s="231"/>
      <c r="D175" s="222" t="s">
        <v>141</v>
      </c>
      <c r="E175" s="232" t="s">
        <v>19</v>
      </c>
      <c r="F175" s="233" t="s">
        <v>270</v>
      </c>
      <c r="G175" s="231"/>
      <c r="H175" s="234">
        <v>34.560000000000002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141</v>
      </c>
      <c r="AU175" s="240" t="s">
        <v>91</v>
      </c>
      <c r="AV175" s="13" t="s">
        <v>91</v>
      </c>
      <c r="AW175" s="13" t="s">
        <v>42</v>
      </c>
      <c r="AX175" s="13" t="s">
        <v>89</v>
      </c>
      <c r="AY175" s="240" t="s">
        <v>126</v>
      </c>
    </row>
    <row r="176" s="2" customFormat="1" ht="16.5" customHeight="1">
      <c r="A176" s="41"/>
      <c r="B176" s="42"/>
      <c r="C176" s="209" t="s">
        <v>271</v>
      </c>
      <c r="D176" s="209" t="s">
        <v>128</v>
      </c>
      <c r="E176" s="210" t="s">
        <v>272</v>
      </c>
      <c r="F176" s="211" t="s">
        <v>273</v>
      </c>
      <c r="G176" s="212" t="s">
        <v>131</v>
      </c>
      <c r="H176" s="213">
        <v>78.200000000000003</v>
      </c>
      <c r="I176" s="214"/>
      <c r="J176" s="215">
        <f>ROUND(I176*H176,2)</f>
        <v>0</v>
      </c>
      <c r="K176" s="211" t="s">
        <v>132</v>
      </c>
      <c r="L176" s="47"/>
      <c r="M176" s="216" t="s">
        <v>19</v>
      </c>
      <c r="N176" s="217" t="s">
        <v>52</v>
      </c>
      <c r="O176" s="87"/>
      <c r="P176" s="218">
        <f>O176*H176</f>
        <v>0</v>
      </c>
      <c r="Q176" s="218">
        <v>0.00071000000000000002</v>
      </c>
      <c r="R176" s="218">
        <f>Q176*H176</f>
        <v>0.055522000000000002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133</v>
      </c>
      <c r="AT176" s="220" t="s">
        <v>128</v>
      </c>
      <c r="AU176" s="220" t="s">
        <v>91</v>
      </c>
      <c r="AY176" s="19" t="s">
        <v>126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9" t="s">
        <v>89</v>
      </c>
      <c r="BK176" s="221">
        <f>ROUND(I176*H176,2)</f>
        <v>0</v>
      </c>
      <c r="BL176" s="19" t="s">
        <v>133</v>
      </c>
      <c r="BM176" s="220" t="s">
        <v>274</v>
      </c>
    </row>
    <row r="177" s="2" customFormat="1">
      <c r="A177" s="41"/>
      <c r="B177" s="42"/>
      <c r="C177" s="43"/>
      <c r="D177" s="222" t="s">
        <v>135</v>
      </c>
      <c r="E177" s="43"/>
      <c r="F177" s="223" t="s">
        <v>275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135</v>
      </c>
      <c r="AU177" s="19" t="s">
        <v>91</v>
      </c>
    </row>
    <row r="178" s="2" customFormat="1">
      <c r="A178" s="41"/>
      <c r="B178" s="42"/>
      <c r="C178" s="43"/>
      <c r="D178" s="227" t="s">
        <v>137</v>
      </c>
      <c r="E178" s="43"/>
      <c r="F178" s="228" t="s">
        <v>276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137</v>
      </c>
      <c r="AU178" s="19" t="s">
        <v>91</v>
      </c>
    </row>
    <row r="179" s="13" customFormat="1">
      <c r="A179" s="13"/>
      <c r="B179" s="230"/>
      <c r="C179" s="231"/>
      <c r="D179" s="222" t="s">
        <v>141</v>
      </c>
      <c r="E179" s="232" t="s">
        <v>19</v>
      </c>
      <c r="F179" s="233" t="s">
        <v>277</v>
      </c>
      <c r="G179" s="231"/>
      <c r="H179" s="234">
        <v>78.200000000000003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141</v>
      </c>
      <c r="AU179" s="240" t="s">
        <v>91</v>
      </c>
      <c r="AV179" s="13" t="s">
        <v>91</v>
      </c>
      <c r="AW179" s="13" t="s">
        <v>42</v>
      </c>
      <c r="AX179" s="13" t="s">
        <v>89</v>
      </c>
      <c r="AY179" s="240" t="s">
        <v>126</v>
      </c>
    </row>
    <row r="180" s="2" customFormat="1" ht="16.5" customHeight="1">
      <c r="A180" s="41"/>
      <c r="B180" s="42"/>
      <c r="C180" s="209" t="s">
        <v>278</v>
      </c>
      <c r="D180" s="209" t="s">
        <v>128</v>
      </c>
      <c r="E180" s="210" t="s">
        <v>279</v>
      </c>
      <c r="F180" s="211" t="s">
        <v>280</v>
      </c>
      <c r="G180" s="212" t="s">
        <v>131</v>
      </c>
      <c r="H180" s="213">
        <v>19.545000000000002</v>
      </c>
      <c r="I180" s="214"/>
      <c r="J180" s="215">
        <f>ROUND(I180*H180,2)</f>
        <v>0</v>
      </c>
      <c r="K180" s="211" t="s">
        <v>132</v>
      </c>
      <c r="L180" s="47"/>
      <c r="M180" s="216" t="s">
        <v>19</v>
      </c>
      <c r="N180" s="217" t="s">
        <v>52</v>
      </c>
      <c r="O180" s="87"/>
      <c r="P180" s="218">
        <f>O180*H180</f>
        <v>0</v>
      </c>
      <c r="Q180" s="218">
        <v>0.26375999999999999</v>
      </c>
      <c r="R180" s="218">
        <f>Q180*H180</f>
        <v>5.1551892000000006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133</v>
      </c>
      <c r="AT180" s="220" t="s">
        <v>128</v>
      </c>
      <c r="AU180" s="220" t="s">
        <v>91</v>
      </c>
      <c r="AY180" s="19" t="s">
        <v>126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9" t="s">
        <v>89</v>
      </c>
      <c r="BK180" s="221">
        <f>ROUND(I180*H180,2)</f>
        <v>0</v>
      </c>
      <c r="BL180" s="19" t="s">
        <v>133</v>
      </c>
      <c r="BM180" s="220" t="s">
        <v>281</v>
      </c>
    </row>
    <row r="181" s="2" customFormat="1">
      <c r="A181" s="41"/>
      <c r="B181" s="42"/>
      <c r="C181" s="43"/>
      <c r="D181" s="222" t="s">
        <v>135</v>
      </c>
      <c r="E181" s="43"/>
      <c r="F181" s="223" t="s">
        <v>282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135</v>
      </c>
      <c r="AU181" s="19" t="s">
        <v>91</v>
      </c>
    </row>
    <row r="182" s="2" customFormat="1">
      <c r="A182" s="41"/>
      <c r="B182" s="42"/>
      <c r="C182" s="43"/>
      <c r="D182" s="227" t="s">
        <v>137</v>
      </c>
      <c r="E182" s="43"/>
      <c r="F182" s="228" t="s">
        <v>283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137</v>
      </c>
      <c r="AU182" s="19" t="s">
        <v>91</v>
      </c>
    </row>
    <row r="183" s="2" customFormat="1">
      <c r="A183" s="41"/>
      <c r="B183" s="42"/>
      <c r="C183" s="43"/>
      <c r="D183" s="222" t="s">
        <v>139</v>
      </c>
      <c r="E183" s="43"/>
      <c r="F183" s="229" t="s">
        <v>284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139</v>
      </c>
      <c r="AU183" s="19" t="s">
        <v>91</v>
      </c>
    </row>
    <row r="184" s="13" customFormat="1">
      <c r="A184" s="13"/>
      <c r="B184" s="230"/>
      <c r="C184" s="231"/>
      <c r="D184" s="222" t="s">
        <v>141</v>
      </c>
      <c r="E184" s="232" t="s">
        <v>19</v>
      </c>
      <c r="F184" s="233" t="s">
        <v>285</v>
      </c>
      <c r="G184" s="231"/>
      <c r="H184" s="234">
        <v>19.545000000000002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141</v>
      </c>
      <c r="AU184" s="240" t="s">
        <v>91</v>
      </c>
      <c r="AV184" s="13" t="s">
        <v>91</v>
      </c>
      <c r="AW184" s="13" t="s">
        <v>42</v>
      </c>
      <c r="AX184" s="13" t="s">
        <v>89</v>
      </c>
      <c r="AY184" s="240" t="s">
        <v>126</v>
      </c>
    </row>
    <row r="185" s="2" customFormat="1" ht="16.5" customHeight="1">
      <c r="A185" s="41"/>
      <c r="B185" s="42"/>
      <c r="C185" s="209" t="s">
        <v>7</v>
      </c>
      <c r="D185" s="209" t="s">
        <v>128</v>
      </c>
      <c r="E185" s="210" t="s">
        <v>286</v>
      </c>
      <c r="F185" s="211" t="s">
        <v>287</v>
      </c>
      <c r="G185" s="212" t="s">
        <v>131</v>
      </c>
      <c r="H185" s="213">
        <v>19.5</v>
      </c>
      <c r="I185" s="214"/>
      <c r="J185" s="215">
        <f>ROUND(I185*H185,2)</f>
        <v>0</v>
      </c>
      <c r="K185" s="211" t="s">
        <v>132</v>
      </c>
      <c r="L185" s="47"/>
      <c r="M185" s="216" t="s">
        <v>19</v>
      </c>
      <c r="N185" s="217" t="s">
        <v>52</v>
      </c>
      <c r="O185" s="87"/>
      <c r="P185" s="218">
        <f>O185*H185</f>
        <v>0</v>
      </c>
      <c r="Q185" s="218">
        <v>0.00034000000000000002</v>
      </c>
      <c r="R185" s="218">
        <f>Q185*H185</f>
        <v>0.0066300000000000005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133</v>
      </c>
      <c r="AT185" s="220" t="s">
        <v>128</v>
      </c>
      <c r="AU185" s="220" t="s">
        <v>91</v>
      </c>
      <c r="AY185" s="19" t="s">
        <v>126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9" t="s">
        <v>89</v>
      </c>
      <c r="BK185" s="221">
        <f>ROUND(I185*H185,2)</f>
        <v>0</v>
      </c>
      <c r="BL185" s="19" t="s">
        <v>133</v>
      </c>
      <c r="BM185" s="220" t="s">
        <v>288</v>
      </c>
    </row>
    <row r="186" s="2" customFormat="1">
      <c r="A186" s="41"/>
      <c r="B186" s="42"/>
      <c r="C186" s="43"/>
      <c r="D186" s="222" t="s">
        <v>135</v>
      </c>
      <c r="E186" s="43"/>
      <c r="F186" s="223" t="s">
        <v>289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135</v>
      </c>
      <c r="AU186" s="19" t="s">
        <v>91</v>
      </c>
    </row>
    <row r="187" s="2" customFormat="1">
      <c r="A187" s="41"/>
      <c r="B187" s="42"/>
      <c r="C187" s="43"/>
      <c r="D187" s="227" t="s">
        <v>137</v>
      </c>
      <c r="E187" s="43"/>
      <c r="F187" s="228" t="s">
        <v>290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137</v>
      </c>
      <c r="AU187" s="19" t="s">
        <v>91</v>
      </c>
    </row>
    <row r="188" s="2" customFormat="1" ht="16.5" customHeight="1">
      <c r="A188" s="41"/>
      <c r="B188" s="42"/>
      <c r="C188" s="209" t="s">
        <v>291</v>
      </c>
      <c r="D188" s="209" t="s">
        <v>128</v>
      </c>
      <c r="E188" s="210" t="s">
        <v>292</v>
      </c>
      <c r="F188" s="211" t="s">
        <v>293</v>
      </c>
      <c r="G188" s="212" t="s">
        <v>131</v>
      </c>
      <c r="H188" s="213">
        <v>15.945</v>
      </c>
      <c r="I188" s="214"/>
      <c r="J188" s="215">
        <f>ROUND(I188*H188,2)</f>
        <v>0</v>
      </c>
      <c r="K188" s="211" t="s">
        <v>132</v>
      </c>
      <c r="L188" s="47"/>
      <c r="M188" s="216" t="s">
        <v>19</v>
      </c>
      <c r="N188" s="217" t="s">
        <v>52</v>
      </c>
      <c r="O188" s="87"/>
      <c r="P188" s="218">
        <f>O188*H188</f>
        <v>0</v>
      </c>
      <c r="Q188" s="218">
        <v>0.63857249999999999</v>
      </c>
      <c r="R188" s="218">
        <f>Q188*H188</f>
        <v>10.1820385125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133</v>
      </c>
      <c r="AT188" s="220" t="s">
        <v>128</v>
      </c>
      <c r="AU188" s="220" t="s">
        <v>91</v>
      </c>
      <c r="AY188" s="19" t="s">
        <v>126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9" t="s">
        <v>89</v>
      </c>
      <c r="BK188" s="221">
        <f>ROUND(I188*H188,2)</f>
        <v>0</v>
      </c>
      <c r="BL188" s="19" t="s">
        <v>133</v>
      </c>
      <c r="BM188" s="220" t="s">
        <v>294</v>
      </c>
    </row>
    <row r="189" s="2" customFormat="1">
      <c r="A189" s="41"/>
      <c r="B189" s="42"/>
      <c r="C189" s="43"/>
      <c r="D189" s="222" t="s">
        <v>135</v>
      </c>
      <c r="E189" s="43"/>
      <c r="F189" s="223" t="s">
        <v>295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135</v>
      </c>
      <c r="AU189" s="19" t="s">
        <v>91</v>
      </c>
    </row>
    <row r="190" s="2" customFormat="1">
      <c r="A190" s="41"/>
      <c r="B190" s="42"/>
      <c r="C190" s="43"/>
      <c r="D190" s="227" t="s">
        <v>137</v>
      </c>
      <c r="E190" s="43"/>
      <c r="F190" s="228" t="s">
        <v>296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137</v>
      </c>
      <c r="AU190" s="19" t="s">
        <v>91</v>
      </c>
    </row>
    <row r="191" s="2" customFormat="1">
      <c r="A191" s="41"/>
      <c r="B191" s="42"/>
      <c r="C191" s="43"/>
      <c r="D191" s="222" t="s">
        <v>139</v>
      </c>
      <c r="E191" s="43"/>
      <c r="F191" s="229" t="s">
        <v>297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139</v>
      </c>
      <c r="AU191" s="19" t="s">
        <v>91</v>
      </c>
    </row>
    <row r="192" s="13" customFormat="1">
      <c r="A192" s="13"/>
      <c r="B192" s="230"/>
      <c r="C192" s="231"/>
      <c r="D192" s="222" t="s">
        <v>141</v>
      </c>
      <c r="E192" s="232" t="s">
        <v>19</v>
      </c>
      <c r="F192" s="233" t="s">
        <v>298</v>
      </c>
      <c r="G192" s="231"/>
      <c r="H192" s="234">
        <v>15.945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141</v>
      </c>
      <c r="AU192" s="240" t="s">
        <v>91</v>
      </c>
      <c r="AV192" s="13" t="s">
        <v>91</v>
      </c>
      <c r="AW192" s="13" t="s">
        <v>42</v>
      </c>
      <c r="AX192" s="13" t="s">
        <v>89</v>
      </c>
      <c r="AY192" s="240" t="s">
        <v>126</v>
      </c>
    </row>
    <row r="193" s="2" customFormat="1" ht="16.5" customHeight="1">
      <c r="A193" s="41"/>
      <c r="B193" s="42"/>
      <c r="C193" s="209" t="s">
        <v>299</v>
      </c>
      <c r="D193" s="209" t="s">
        <v>128</v>
      </c>
      <c r="E193" s="210" t="s">
        <v>300</v>
      </c>
      <c r="F193" s="211" t="s">
        <v>301</v>
      </c>
      <c r="G193" s="212" t="s">
        <v>131</v>
      </c>
      <c r="H193" s="213">
        <v>9.8249999999999993</v>
      </c>
      <c r="I193" s="214"/>
      <c r="J193" s="215">
        <f>ROUND(I193*H193,2)</f>
        <v>0</v>
      </c>
      <c r="K193" s="211" t="s">
        <v>132</v>
      </c>
      <c r="L193" s="47"/>
      <c r="M193" s="216" t="s">
        <v>19</v>
      </c>
      <c r="N193" s="217" t="s">
        <v>52</v>
      </c>
      <c r="O193" s="87"/>
      <c r="P193" s="218">
        <f>O193*H193</f>
        <v>0</v>
      </c>
      <c r="Q193" s="218">
        <v>0.34499999999999997</v>
      </c>
      <c r="R193" s="218">
        <f>Q193*H193</f>
        <v>3.3896249999999997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133</v>
      </c>
      <c r="AT193" s="220" t="s">
        <v>128</v>
      </c>
      <c r="AU193" s="220" t="s">
        <v>91</v>
      </c>
      <c r="AY193" s="19" t="s">
        <v>126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9" t="s">
        <v>89</v>
      </c>
      <c r="BK193" s="221">
        <f>ROUND(I193*H193,2)</f>
        <v>0</v>
      </c>
      <c r="BL193" s="19" t="s">
        <v>133</v>
      </c>
      <c r="BM193" s="220" t="s">
        <v>302</v>
      </c>
    </row>
    <row r="194" s="2" customFormat="1">
      <c r="A194" s="41"/>
      <c r="B194" s="42"/>
      <c r="C194" s="43"/>
      <c r="D194" s="222" t="s">
        <v>135</v>
      </c>
      <c r="E194" s="43"/>
      <c r="F194" s="223" t="s">
        <v>303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135</v>
      </c>
      <c r="AU194" s="19" t="s">
        <v>91</v>
      </c>
    </row>
    <row r="195" s="2" customFormat="1">
      <c r="A195" s="41"/>
      <c r="B195" s="42"/>
      <c r="C195" s="43"/>
      <c r="D195" s="227" t="s">
        <v>137</v>
      </c>
      <c r="E195" s="43"/>
      <c r="F195" s="228" t="s">
        <v>304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137</v>
      </c>
      <c r="AU195" s="19" t="s">
        <v>91</v>
      </c>
    </row>
    <row r="196" s="13" customFormat="1">
      <c r="A196" s="13"/>
      <c r="B196" s="230"/>
      <c r="C196" s="231"/>
      <c r="D196" s="222" t="s">
        <v>141</v>
      </c>
      <c r="E196" s="232" t="s">
        <v>19</v>
      </c>
      <c r="F196" s="233" t="s">
        <v>305</v>
      </c>
      <c r="G196" s="231"/>
      <c r="H196" s="234">
        <v>9.8249999999999993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141</v>
      </c>
      <c r="AU196" s="240" t="s">
        <v>91</v>
      </c>
      <c r="AV196" s="13" t="s">
        <v>91</v>
      </c>
      <c r="AW196" s="13" t="s">
        <v>42</v>
      </c>
      <c r="AX196" s="13" t="s">
        <v>89</v>
      </c>
      <c r="AY196" s="240" t="s">
        <v>126</v>
      </c>
    </row>
    <row r="197" s="2" customFormat="1" ht="16.5" customHeight="1">
      <c r="A197" s="41"/>
      <c r="B197" s="42"/>
      <c r="C197" s="209" t="s">
        <v>306</v>
      </c>
      <c r="D197" s="209" t="s">
        <v>128</v>
      </c>
      <c r="E197" s="210" t="s">
        <v>307</v>
      </c>
      <c r="F197" s="211" t="s">
        <v>308</v>
      </c>
      <c r="G197" s="212" t="s">
        <v>131</v>
      </c>
      <c r="H197" s="213">
        <v>9.9000000000000004</v>
      </c>
      <c r="I197" s="214"/>
      <c r="J197" s="215">
        <f>ROUND(I197*H197,2)</f>
        <v>0</v>
      </c>
      <c r="K197" s="211" t="s">
        <v>132</v>
      </c>
      <c r="L197" s="47"/>
      <c r="M197" s="216" t="s">
        <v>19</v>
      </c>
      <c r="N197" s="217" t="s">
        <v>52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133</v>
      </c>
      <c r="AT197" s="220" t="s">
        <v>128</v>
      </c>
      <c r="AU197" s="220" t="s">
        <v>91</v>
      </c>
      <c r="AY197" s="19" t="s">
        <v>126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9" t="s">
        <v>89</v>
      </c>
      <c r="BK197" s="221">
        <f>ROUND(I197*H197,2)</f>
        <v>0</v>
      </c>
      <c r="BL197" s="19" t="s">
        <v>133</v>
      </c>
      <c r="BM197" s="220" t="s">
        <v>309</v>
      </c>
    </row>
    <row r="198" s="2" customFormat="1">
      <c r="A198" s="41"/>
      <c r="B198" s="42"/>
      <c r="C198" s="43"/>
      <c r="D198" s="222" t="s">
        <v>135</v>
      </c>
      <c r="E198" s="43"/>
      <c r="F198" s="223" t="s">
        <v>310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135</v>
      </c>
      <c r="AU198" s="19" t="s">
        <v>91</v>
      </c>
    </row>
    <row r="199" s="2" customFormat="1">
      <c r="A199" s="41"/>
      <c r="B199" s="42"/>
      <c r="C199" s="43"/>
      <c r="D199" s="227" t="s">
        <v>137</v>
      </c>
      <c r="E199" s="43"/>
      <c r="F199" s="228" t="s">
        <v>311</v>
      </c>
      <c r="G199" s="43"/>
      <c r="H199" s="43"/>
      <c r="I199" s="224"/>
      <c r="J199" s="43"/>
      <c r="K199" s="43"/>
      <c r="L199" s="47"/>
      <c r="M199" s="225"/>
      <c r="N199" s="22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137</v>
      </c>
      <c r="AU199" s="19" t="s">
        <v>91</v>
      </c>
    </row>
    <row r="200" s="2" customFormat="1">
      <c r="A200" s="41"/>
      <c r="B200" s="42"/>
      <c r="C200" s="43"/>
      <c r="D200" s="222" t="s">
        <v>139</v>
      </c>
      <c r="E200" s="43"/>
      <c r="F200" s="229" t="s">
        <v>312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139</v>
      </c>
      <c r="AU200" s="19" t="s">
        <v>91</v>
      </c>
    </row>
    <row r="201" s="2" customFormat="1" ht="16.5" customHeight="1">
      <c r="A201" s="41"/>
      <c r="B201" s="42"/>
      <c r="C201" s="252" t="s">
        <v>313</v>
      </c>
      <c r="D201" s="252" t="s">
        <v>237</v>
      </c>
      <c r="E201" s="253" t="s">
        <v>314</v>
      </c>
      <c r="F201" s="254" t="s">
        <v>315</v>
      </c>
      <c r="G201" s="255" t="s">
        <v>316</v>
      </c>
      <c r="H201" s="256">
        <v>5.9400000000000004</v>
      </c>
      <c r="I201" s="257"/>
      <c r="J201" s="258">
        <f>ROUND(I201*H201,2)</f>
        <v>0</v>
      </c>
      <c r="K201" s="254" t="s">
        <v>317</v>
      </c>
      <c r="L201" s="259"/>
      <c r="M201" s="260" t="s">
        <v>19</v>
      </c>
      <c r="N201" s="261" t="s">
        <v>52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194</v>
      </c>
      <c r="AT201" s="220" t="s">
        <v>237</v>
      </c>
      <c r="AU201" s="220" t="s">
        <v>91</v>
      </c>
      <c r="AY201" s="19" t="s">
        <v>126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9" t="s">
        <v>89</v>
      </c>
      <c r="BK201" s="221">
        <f>ROUND(I201*H201,2)</f>
        <v>0</v>
      </c>
      <c r="BL201" s="19" t="s">
        <v>133</v>
      </c>
      <c r="BM201" s="220" t="s">
        <v>318</v>
      </c>
    </row>
    <row r="202" s="2" customFormat="1">
      <c r="A202" s="41"/>
      <c r="B202" s="42"/>
      <c r="C202" s="43"/>
      <c r="D202" s="222" t="s">
        <v>135</v>
      </c>
      <c r="E202" s="43"/>
      <c r="F202" s="223" t="s">
        <v>315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135</v>
      </c>
      <c r="AU202" s="19" t="s">
        <v>91</v>
      </c>
    </row>
    <row r="203" s="2" customFormat="1">
      <c r="A203" s="41"/>
      <c r="B203" s="42"/>
      <c r="C203" s="43"/>
      <c r="D203" s="222" t="s">
        <v>139</v>
      </c>
      <c r="E203" s="43"/>
      <c r="F203" s="229" t="s">
        <v>319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139</v>
      </c>
      <c r="AU203" s="19" t="s">
        <v>91</v>
      </c>
    </row>
    <row r="204" s="13" customFormat="1">
      <c r="A204" s="13"/>
      <c r="B204" s="230"/>
      <c r="C204" s="231"/>
      <c r="D204" s="222" t="s">
        <v>141</v>
      </c>
      <c r="E204" s="232" t="s">
        <v>19</v>
      </c>
      <c r="F204" s="233" t="s">
        <v>320</v>
      </c>
      <c r="G204" s="231"/>
      <c r="H204" s="234">
        <v>5.9400000000000004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141</v>
      </c>
      <c r="AU204" s="240" t="s">
        <v>91</v>
      </c>
      <c r="AV204" s="13" t="s">
        <v>91</v>
      </c>
      <c r="AW204" s="13" t="s">
        <v>42</v>
      </c>
      <c r="AX204" s="13" t="s">
        <v>89</v>
      </c>
      <c r="AY204" s="240" t="s">
        <v>126</v>
      </c>
    </row>
    <row r="205" s="2" customFormat="1" ht="16.5" customHeight="1">
      <c r="A205" s="41"/>
      <c r="B205" s="42"/>
      <c r="C205" s="209" t="s">
        <v>321</v>
      </c>
      <c r="D205" s="209" t="s">
        <v>128</v>
      </c>
      <c r="E205" s="210" t="s">
        <v>322</v>
      </c>
      <c r="F205" s="211" t="s">
        <v>323</v>
      </c>
      <c r="G205" s="212" t="s">
        <v>165</v>
      </c>
      <c r="H205" s="213">
        <v>56.799999999999997</v>
      </c>
      <c r="I205" s="214"/>
      <c r="J205" s="215">
        <f>ROUND(I205*H205,2)</f>
        <v>0</v>
      </c>
      <c r="K205" s="211" t="s">
        <v>132</v>
      </c>
      <c r="L205" s="47"/>
      <c r="M205" s="216" t="s">
        <v>19</v>
      </c>
      <c r="N205" s="217" t="s">
        <v>52</v>
      </c>
      <c r="O205" s="87"/>
      <c r="P205" s="218">
        <f>O205*H205</f>
        <v>0</v>
      </c>
      <c r="Q205" s="218">
        <v>0.0035999999999999999</v>
      </c>
      <c r="R205" s="218">
        <f>Q205*H205</f>
        <v>0.20448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133</v>
      </c>
      <c r="AT205" s="220" t="s">
        <v>128</v>
      </c>
      <c r="AU205" s="220" t="s">
        <v>91</v>
      </c>
      <c r="AY205" s="19" t="s">
        <v>126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9" t="s">
        <v>89</v>
      </c>
      <c r="BK205" s="221">
        <f>ROUND(I205*H205,2)</f>
        <v>0</v>
      </c>
      <c r="BL205" s="19" t="s">
        <v>133</v>
      </c>
      <c r="BM205" s="220" t="s">
        <v>324</v>
      </c>
    </row>
    <row r="206" s="2" customFormat="1">
      <c r="A206" s="41"/>
      <c r="B206" s="42"/>
      <c r="C206" s="43"/>
      <c r="D206" s="222" t="s">
        <v>135</v>
      </c>
      <c r="E206" s="43"/>
      <c r="F206" s="223" t="s">
        <v>325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135</v>
      </c>
      <c r="AU206" s="19" t="s">
        <v>91</v>
      </c>
    </row>
    <row r="207" s="2" customFormat="1">
      <c r="A207" s="41"/>
      <c r="B207" s="42"/>
      <c r="C207" s="43"/>
      <c r="D207" s="227" t="s">
        <v>137</v>
      </c>
      <c r="E207" s="43"/>
      <c r="F207" s="228" t="s">
        <v>326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137</v>
      </c>
      <c r="AU207" s="19" t="s">
        <v>91</v>
      </c>
    </row>
    <row r="208" s="2" customFormat="1">
      <c r="A208" s="41"/>
      <c r="B208" s="42"/>
      <c r="C208" s="43"/>
      <c r="D208" s="222" t="s">
        <v>139</v>
      </c>
      <c r="E208" s="43"/>
      <c r="F208" s="229" t="s">
        <v>327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139</v>
      </c>
      <c r="AU208" s="19" t="s">
        <v>91</v>
      </c>
    </row>
    <row r="209" s="13" customFormat="1">
      <c r="A209" s="13"/>
      <c r="B209" s="230"/>
      <c r="C209" s="231"/>
      <c r="D209" s="222" t="s">
        <v>141</v>
      </c>
      <c r="E209" s="232" t="s">
        <v>19</v>
      </c>
      <c r="F209" s="233" t="s">
        <v>328</v>
      </c>
      <c r="G209" s="231"/>
      <c r="H209" s="234">
        <v>56.799999999999997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141</v>
      </c>
      <c r="AU209" s="240" t="s">
        <v>91</v>
      </c>
      <c r="AV209" s="13" t="s">
        <v>91</v>
      </c>
      <c r="AW209" s="13" t="s">
        <v>42</v>
      </c>
      <c r="AX209" s="13" t="s">
        <v>89</v>
      </c>
      <c r="AY209" s="240" t="s">
        <v>126</v>
      </c>
    </row>
    <row r="210" s="12" customFormat="1" ht="22.8" customHeight="1">
      <c r="A210" s="12"/>
      <c r="B210" s="193"/>
      <c r="C210" s="194"/>
      <c r="D210" s="195" t="s">
        <v>80</v>
      </c>
      <c r="E210" s="207" t="s">
        <v>185</v>
      </c>
      <c r="F210" s="207" t="s">
        <v>329</v>
      </c>
      <c r="G210" s="194"/>
      <c r="H210" s="194"/>
      <c r="I210" s="197"/>
      <c r="J210" s="208">
        <f>BK210</f>
        <v>0</v>
      </c>
      <c r="K210" s="194"/>
      <c r="L210" s="199"/>
      <c r="M210" s="200"/>
      <c r="N210" s="201"/>
      <c r="O210" s="201"/>
      <c r="P210" s="202">
        <f>SUM(P211:P324)</f>
        <v>0</v>
      </c>
      <c r="Q210" s="201"/>
      <c r="R210" s="202">
        <f>SUM(R211:R324)</f>
        <v>27.403461953599997</v>
      </c>
      <c r="S210" s="201"/>
      <c r="T210" s="203">
        <f>SUM(T211:T324)</f>
        <v>20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4" t="s">
        <v>89</v>
      </c>
      <c r="AT210" s="205" t="s">
        <v>80</v>
      </c>
      <c r="AU210" s="205" t="s">
        <v>89</v>
      </c>
      <c r="AY210" s="204" t="s">
        <v>126</v>
      </c>
      <c r="BK210" s="206">
        <f>SUM(BK211:BK324)</f>
        <v>0</v>
      </c>
    </row>
    <row r="211" s="2" customFormat="1" ht="16.5" customHeight="1">
      <c r="A211" s="41"/>
      <c r="B211" s="42"/>
      <c r="C211" s="209" t="s">
        <v>330</v>
      </c>
      <c r="D211" s="209" t="s">
        <v>128</v>
      </c>
      <c r="E211" s="210" t="s">
        <v>331</v>
      </c>
      <c r="F211" s="211" t="s">
        <v>332</v>
      </c>
      <c r="G211" s="212" t="s">
        <v>165</v>
      </c>
      <c r="H211" s="213">
        <v>309</v>
      </c>
      <c r="I211" s="214"/>
      <c r="J211" s="215">
        <f>ROUND(I211*H211,2)</f>
        <v>0</v>
      </c>
      <c r="K211" s="211" t="s">
        <v>132</v>
      </c>
      <c r="L211" s="47"/>
      <c r="M211" s="216" t="s">
        <v>19</v>
      </c>
      <c r="N211" s="217" t="s">
        <v>52</v>
      </c>
      <c r="O211" s="87"/>
      <c r="P211" s="218">
        <f>O211*H211</f>
        <v>0</v>
      </c>
      <c r="Q211" s="218">
        <v>0.00010000000000000001</v>
      </c>
      <c r="R211" s="218">
        <f>Q211*H211</f>
        <v>0.0309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133</v>
      </c>
      <c r="AT211" s="220" t="s">
        <v>128</v>
      </c>
      <c r="AU211" s="220" t="s">
        <v>91</v>
      </c>
      <c r="AY211" s="19" t="s">
        <v>126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9" t="s">
        <v>89</v>
      </c>
      <c r="BK211" s="221">
        <f>ROUND(I211*H211,2)</f>
        <v>0</v>
      </c>
      <c r="BL211" s="19" t="s">
        <v>133</v>
      </c>
      <c r="BM211" s="220" t="s">
        <v>333</v>
      </c>
    </row>
    <row r="212" s="2" customFormat="1">
      <c r="A212" s="41"/>
      <c r="B212" s="42"/>
      <c r="C212" s="43"/>
      <c r="D212" s="222" t="s">
        <v>135</v>
      </c>
      <c r="E212" s="43"/>
      <c r="F212" s="223" t="s">
        <v>334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135</v>
      </c>
      <c r="AU212" s="19" t="s">
        <v>91</v>
      </c>
    </row>
    <row r="213" s="2" customFormat="1">
      <c r="A213" s="41"/>
      <c r="B213" s="42"/>
      <c r="C213" s="43"/>
      <c r="D213" s="227" t="s">
        <v>137</v>
      </c>
      <c r="E213" s="43"/>
      <c r="F213" s="228" t="s">
        <v>335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137</v>
      </c>
      <c r="AU213" s="19" t="s">
        <v>91</v>
      </c>
    </row>
    <row r="214" s="2" customFormat="1">
      <c r="A214" s="41"/>
      <c r="B214" s="42"/>
      <c r="C214" s="43"/>
      <c r="D214" s="222" t="s">
        <v>139</v>
      </c>
      <c r="E214" s="43"/>
      <c r="F214" s="229" t="s">
        <v>336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139</v>
      </c>
      <c r="AU214" s="19" t="s">
        <v>91</v>
      </c>
    </row>
    <row r="215" s="13" customFormat="1">
      <c r="A215" s="13"/>
      <c r="B215" s="230"/>
      <c r="C215" s="231"/>
      <c r="D215" s="222" t="s">
        <v>141</v>
      </c>
      <c r="E215" s="232" t="s">
        <v>19</v>
      </c>
      <c r="F215" s="233" t="s">
        <v>337</v>
      </c>
      <c r="G215" s="231"/>
      <c r="H215" s="234">
        <v>309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141</v>
      </c>
      <c r="AU215" s="240" t="s">
        <v>91</v>
      </c>
      <c r="AV215" s="13" t="s">
        <v>91</v>
      </c>
      <c r="AW215" s="13" t="s">
        <v>42</v>
      </c>
      <c r="AX215" s="13" t="s">
        <v>89</v>
      </c>
      <c r="AY215" s="240" t="s">
        <v>126</v>
      </c>
    </row>
    <row r="216" s="2" customFormat="1" ht="16.5" customHeight="1">
      <c r="A216" s="41"/>
      <c r="B216" s="42"/>
      <c r="C216" s="209" t="s">
        <v>338</v>
      </c>
      <c r="D216" s="209" t="s">
        <v>128</v>
      </c>
      <c r="E216" s="210" t="s">
        <v>339</v>
      </c>
      <c r="F216" s="211" t="s">
        <v>340</v>
      </c>
      <c r="G216" s="212" t="s">
        <v>165</v>
      </c>
      <c r="H216" s="213">
        <v>309</v>
      </c>
      <c r="I216" s="214"/>
      <c r="J216" s="215">
        <f>ROUND(I216*H216,2)</f>
        <v>0</v>
      </c>
      <c r="K216" s="211" t="s">
        <v>132</v>
      </c>
      <c r="L216" s="47"/>
      <c r="M216" s="216" t="s">
        <v>19</v>
      </c>
      <c r="N216" s="217" t="s">
        <v>52</v>
      </c>
      <c r="O216" s="87"/>
      <c r="P216" s="218">
        <f>O216*H216</f>
        <v>0</v>
      </c>
      <c r="Q216" s="218">
        <v>0.00013200000000000001</v>
      </c>
      <c r="R216" s="218">
        <f>Q216*H216</f>
        <v>0.040788000000000005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133</v>
      </c>
      <c r="AT216" s="220" t="s">
        <v>128</v>
      </c>
      <c r="AU216" s="220" t="s">
        <v>91</v>
      </c>
      <c r="AY216" s="19" t="s">
        <v>126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9" t="s">
        <v>89</v>
      </c>
      <c r="BK216" s="221">
        <f>ROUND(I216*H216,2)</f>
        <v>0</v>
      </c>
      <c r="BL216" s="19" t="s">
        <v>133</v>
      </c>
      <c r="BM216" s="220" t="s">
        <v>341</v>
      </c>
    </row>
    <row r="217" s="2" customFormat="1">
      <c r="A217" s="41"/>
      <c r="B217" s="42"/>
      <c r="C217" s="43"/>
      <c r="D217" s="222" t="s">
        <v>135</v>
      </c>
      <c r="E217" s="43"/>
      <c r="F217" s="223" t="s">
        <v>342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135</v>
      </c>
      <c r="AU217" s="19" t="s">
        <v>91</v>
      </c>
    </row>
    <row r="218" s="2" customFormat="1">
      <c r="A218" s="41"/>
      <c r="B218" s="42"/>
      <c r="C218" s="43"/>
      <c r="D218" s="227" t="s">
        <v>137</v>
      </c>
      <c r="E218" s="43"/>
      <c r="F218" s="228" t="s">
        <v>343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137</v>
      </c>
      <c r="AU218" s="19" t="s">
        <v>91</v>
      </c>
    </row>
    <row r="219" s="2" customFormat="1" ht="16.5" customHeight="1">
      <c r="A219" s="41"/>
      <c r="B219" s="42"/>
      <c r="C219" s="209" t="s">
        <v>344</v>
      </c>
      <c r="D219" s="209" t="s">
        <v>128</v>
      </c>
      <c r="E219" s="210" t="s">
        <v>345</v>
      </c>
      <c r="F219" s="211" t="s">
        <v>346</v>
      </c>
      <c r="G219" s="212" t="s">
        <v>165</v>
      </c>
      <c r="H219" s="213">
        <v>198</v>
      </c>
      <c r="I219" s="214"/>
      <c r="J219" s="215">
        <f>ROUND(I219*H219,2)</f>
        <v>0</v>
      </c>
      <c r="K219" s="211" t="s">
        <v>132</v>
      </c>
      <c r="L219" s="47"/>
      <c r="M219" s="216" t="s">
        <v>19</v>
      </c>
      <c r="N219" s="217" t="s">
        <v>52</v>
      </c>
      <c r="O219" s="87"/>
      <c r="P219" s="218">
        <f>O219*H219</f>
        <v>0</v>
      </c>
      <c r="Q219" s="218">
        <v>5.0000000000000002E-05</v>
      </c>
      <c r="R219" s="218">
        <f>Q219*H219</f>
        <v>0.0099000000000000008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133</v>
      </c>
      <c r="AT219" s="220" t="s">
        <v>128</v>
      </c>
      <c r="AU219" s="220" t="s">
        <v>91</v>
      </c>
      <c r="AY219" s="19" t="s">
        <v>126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9" t="s">
        <v>89</v>
      </c>
      <c r="BK219" s="221">
        <f>ROUND(I219*H219,2)</f>
        <v>0</v>
      </c>
      <c r="BL219" s="19" t="s">
        <v>133</v>
      </c>
      <c r="BM219" s="220" t="s">
        <v>347</v>
      </c>
    </row>
    <row r="220" s="2" customFormat="1">
      <c r="A220" s="41"/>
      <c r="B220" s="42"/>
      <c r="C220" s="43"/>
      <c r="D220" s="222" t="s">
        <v>135</v>
      </c>
      <c r="E220" s="43"/>
      <c r="F220" s="223" t="s">
        <v>348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135</v>
      </c>
      <c r="AU220" s="19" t="s">
        <v>91</v>
      </c>
    </row>
    <row r="221" s="2" customFormat="1">
      <c r="A221" s="41"/>
      <c r="B221" s="42"/>
      <c r="C221" s="43"/>
      <c r="D221" s="227" t="s">
        <v>137</v>
      </c>
      <c r="E221" s="43"/>
      <c r="F221" s="228" t="s">
        <v>349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137</v>
      </c>
      <c r="AU221" s="19" t="s">
        <v>91</v>
      </c>
    </row>
    <row r="222" s="2" customFormat="1">
      <c r="A222" s="41"/>
      <c r="B222" s="42"/>
      <c r="C222" s="43"/>
      <c r="D222" s="222" t="s">
        <v>139</v>
      </c>
      <c r="E222" s="43"/>
      <c r="F222" s="229" t="s">
        <v>350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139</v>
      </c>
      <c r="AU222" s="19" t="s">
        <v>91</v>
      </c>
    </row>
    <row r="223" s="13" customFormat="1">
      <c r="A223" s="13"/>
      <c r="B223" s="230"/>
      <c r="C223" s="231"/>
      <c r="D223" s="222" t="s">
        <v>141</v>
      </c>
      <c r="E223" s="232" t="s">
        <v>19</v>
      </c>
      <c r="F223" s="233" t="s">
        <v>351</v>
      </c>
      <c r="G223" s="231"/>
      <c r="H223" s="234">
        <v>198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141</v>
      </c>
      <c r="AU223" s="240" t="s">
        <v>91</v>
      </c>
      <c r="AV223" s="13" t="s">
        <v>91</v>
      </c>
      <c r="AW223" s="13" t="s">
        <v>42</v>
      </c>
      <c r="AX223" s="13" t="s">
        <v>89</v>
      </c>
      <c r="AY223" s="240" t="s">
        <v>126</v>
      </c>
    </row>
    <row r="224" s="2" customFormat="1" ht="16.5" customHeight="1">
      <c r="A224" s="41"/>
      <c r="B224" s="42"/>
      <c r="C224" s="209" t="s">
        <v>352</v>
      </c>
      <c r="D224" s="209" t="s">
        <v>128</v>
      </c>
      <c r="E224" s="210" t="s">
        <v>353</v>
      </c>
      <c r="F224" s="211" t="s">
        <v>354</v>
      </c>
      <c r="G224" s="212" t="s">
        <v>165</v>
      </c>
      <c r="H224" s="213">
        <v>198</v>
      </c>
      <c r="I224" s="214"/>
      <c r="J224" s="215">
        <f>ROUND(I224*H224,2)</f>
        <v>0</v>
      </c>
      <c r="K224" s="211" t="s">
        <v>132</v>
      </c>
      <c r="L224" s="47"/>
      <c r="M224" s="216" t="s">
        <v>19</v>
      </c>
      <c r="N224" s="217" t="s">
        <v>52</v>
      </c>
      <c r="O224" s="87"/>
      <c r="P224" s="218">
        <f>O224*H224</f>
        <v>0</v>
      </c>
      <c r="Q224" s="218">
        <v>6.0800000000000001E-05</v>
      </c>
      <c r="R224" s="218">
        <f>Q224*H224</f>
        <v>0.012038399999999999</v>
      </c>
      <c r="S224" s="218">
        <v>0</v>
      </c>
      <c r="T224" s="21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0" t="s">
        <v>133</v>
      </c>
      <c r="AT224" s="220" t="s">
        <v>128</v>
      </c>
      <c r="AU224" s="220" t="s">
        <v>91</v>
      </c>
      <c r="AY224" s="19" t="s">
        <v>126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9" t="s">
        <v>89</v>
      </c>
      <c r="BK224" s="221">
        <f>ROUND(I224*H224,2)</f>
        <v>0</v>
      </c>
      <c r="BL224" s="19" t="s">
        <v>133</v>
      </c>
      <c r="BM224" s="220" t="s">
        <v>355</v>
      </c>
    </row>
    <row r="225" s="2" customFormat="1">
      <c r="A225" s="41"/>
      <c r="B225" s="42"/>
      <c r="C225" s="43"/>
      <c r="D225" s="222" t="s">
        <v>135</v>
      </c>
      <c r="E225" s="43"/>
      <c r="F225" s="223" t="s">
        <v>356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135</v>
      </c>
      <c r="AU225" s="19" t="s">
        <v>91</v>
      </c>
    </row>
    <row r="226" s="2" customFormat="1">
      <c r="A226" s="41"/>
      <c r="B226" s="42"/>
      <c r="C226" s="43"/>
      <c r="D226" s="227" t="s">
        <v>137</v>
      </c>
      <c r="E226" s="43"/>
      <c r="F226" s="228" t="s">
        <v>357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137</v>
      </c>
      <c r="AU226" s="19" t="s">
        <v>91</v>
      </c>
    </row>
    <row r="227" s="2" customFormat="1" ht="16.5" customHeight="1">
      <c r="A227" s="41"/>
      <c r="B227" s="42"/>
      <c r="C227" s="209" t="s">
        <v>358</v>
      </c>
      <c r="D227" s="209" t="s">
        <v>128</v>
      </c>
      <c r="E227" s="210" t="s">
        <v>359</v>
      </c>
      <c r="F227" s="211" t="s">
        <v>360</v>
      </c>
      <c r="G227" s="212" t="s">
        <v>165</v>
      </c>
      <c r="H227" s="213">
        <v>114</v>
      </c>
      <c r="I227" s="214"/>
      <c r="J227" s="215">
        <f>ROUND(I227*H227,2)</f>
        <v>0</v>
      </c>
      <c r="K227" s="211" t="s">
        <v>132</v>
      </c>
      <c r="L227" s="47"/>
      <c r="M227" s="216" t="s">
        <v>19</v>
      </c>
      <c r="N227" s="217" t="s">
        <v>52</v>
      </c>
      <c r="O227" s="87"/>
      <c r="P227" s="218">
        <f>O227*H227</f>
        <v>0</v>
      </c>
      <c r="Q227" s="218">
        <v>0.00020000000000000001</v>
      </c>
      <c r="R227" s="218">
        <f>Q227*H227</f>
        <v>0.022800000000000001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133</v>
      </c>
      <c r="AT227" s="220" t="s">
        <v>128</v>
      </c>
      <c r="AU227" s="220" t="s">
        <v>91</v>
      </c>
      <c r="AY227" s="19" t="s">
        <v>126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9" t="s">
        <v>89</v>
      </c>
      <c r="BK227" s="221">
        <f>ROUND(I227*H227,2)</f>
        <v>0</v>
      </c>
      <c r="BL227" s="19" t="s">
        <v>133</v>
      </c>
      <c r="BM227" s="220" t="s">
        <v>361</v>
      </c>
    </row>
    <row r="228" s="2" customFormat="1">
      <c r="A228" s="41"/>
      <c r="B228" s="42"/>
      <c r="C228" s="43"/>
      <c r="D228" s="222" t="s">
        <v>135</v>
      </c>
      <c r="E228" s="43"/>
      <c r="F228" s="223" t="s">
        <v>362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135</v>
      </c>
      <c r="AU228" s="19" t="s">
        <v>91</v>
      </c>
    </row>
    <row r="229" s="2" customFormat="1">
      <c r="A229" s="41"/>
      <c r="B229" s="42"/>
      <c r="C229" s="43"/>
      <c r="D229" s="227" t="s">
        <v>137</v>
      </c>
      <c r="E229" s="43"/>
      <c r="F229" s="228" t="s">
        <v>363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137</v>
      </c>
      <c r="AU229" s="19" t="s">
        <v>91</v>
      </c>
    </row>
    <row r="230" s="2" customFormat="1">
      <c r="A230" s="41"/>
      <c r="B230" s="42"/>
      <c r="C230" s="43"/>
      <c r="D230" s="222" t="s">
        <v>139</v>
      </c>
      <c r="E230" s="43"/>
      <c r="F230" s="229" t="s">
        <v>364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139</v>
      </c>
      <c r="AU230" s="19" t="s">
        <v>91</v>
      </c>
    </row>
    <row r="231" s="13" customFormat="1">
      <c r="A231" s="13"/>
      <c r="B231" s="230"/>
      <c r="C231" s="231"/>
      <c r="D231" s="222" t="s">
        <v>141</v>
      </c>
      <c r="E231" s="232" t="s">
        <v>19</v>
      </c>
      <c r="F231" s="233" t="s">
        <v>365</v>
      </c>
      <c r="G231" s="231"/>
      <c r="H231" s="234">
        <v>114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141</v>
      </c>
      <c r="AU231" s="240" t="s">
        <v>91</v>
      </c>
      <c r="AV231" s="13" t="s">
        <v>91</v>
      </c>
      <c r="AW231" s="13" t="s">
        <v>42</v>
      </c>
      <c r="AX231" s="13" t="s">
        <v>89</v>
      </c>
      <c r="AY231" s="240" t="s">
        <v>126</v>
      </c>
    </row>
    <row r="232" s="2" customFormat="1" ht="16.5" customHeight="1">
      <c r="A232" s="41"/>
      <c r="B232" s="42"/>
      <c r="C232" s="209" t="s">
        <v>366</v>
      </c>
      <c r="D232" s="209" t="s">
        <v>128</v>
      </c>
      <c r="E232" s="210" t="s">
        <v>367</v>
      </c>
      <c r="F232" s="211" t="s">
        <v>368</v>
      </c>
      <c r="G232" s="212" t="s">
        <v>165</v>
      </c>
      <c r="H232" s="213">
        <v>114</v>
      </c>
      <c r="I232" s="214"/>
      <c r="J232" s="215">
        <f>ROUND(I232*H232,2)</f>
        <v>0</v>
      </c>
      <c r="K232" s="211" t="s">
        <v>132</v>
      </c>
      <c r="L232" s="47"/>
      <c r="M232" s="216" t="s">
        <v>19</v>
      </c>
      <c r="N232" s="217" t="s">
        <v>52</v>
      </c>
      <c r="O232" s="87"/>
      <c r="P232" s="218">
        <f>O232*H232</f>
        <v>0</v>
      </c>
      <c r="Q232" s="218">
        <v>0.00026400000000000002</v>
      </c>
      <c r="R232" s="218">
        <f>Q232*H232</f>
        <v>0.030096000000000001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133</v>
      </c>
      <c r="AT232" s="220" t="s">
        <v>128</v>
      </c>
      <c r="AU232" s="220" t="s">
        <v>91</v>
      </c>
      <c r="AY232" s="19" t="s">
        <v>126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9" t="s">
        <v>89</v>
      </c>
      <c r="BK232" s="221">
        <f>ROUND(I232*H232,2)</f>
        <v>0</v>
      </c>
      <c r="BL232" s="19" t="s">
        <v>133</v>
      </c>
      <c r="BM232" s="220" t="s">
        <v>369</v>
      </c>
    </row>
    <row r="233" s="2" customFormat="1">
      <c r="A233" s="41"/>
      <c r="B233" s="42"/>
      <c r="C233" s="43"/>
      <c r="D233" s="222" t="s">
        <v>135</v>
      </c>
      <c r="E233" s="43"/>
      <c r="F233" s="223" t="s">
        <v>370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135</v>
      </c>
      <c r="AU233" s="19" t="s">
        <v>91</v>
      </c>
    </row>
    <row r="234" s="2" customFormat="1">
      <c r="A234" s="41"/>
      <c r="B234" s="42"/>
      <c r="C234" s="43"/>
      <c r="D234" s="227" t="s">
        <v>137</v>
      </c>
      <c r="E234" s="43"/>
      <c r="F234" s="228" t="s">
        <v>371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137</v>
      </c>
      <c r="AU234" s="19" t="s">
        <v>91</v>
      </c>
    </row>
    <row r="235" s="2" customFormat="1" ht="16.5" customHeight="1">
      <c r="A235" s="41"/>
      <c r="B235" s="42"/>
      <c r="C235" s="209" t="s">
        <v>372</v>
      </c>
      <c r="D235" s="209" t="s">
        <v>128</v>
      </c>
      <c r="E235" s="210" t="s">
        <v>373</v>
      </c>
      <c r="F235" s="211" t="s">
        <v>374</v>
      </c>
      <c r="G235" s="212" t="s">
        <v>165</v>
      </c>
      <c r="H235" s="213">
        <v>220</v>
      </c>
      <c r="I235" s="214"/>
      <c r="J235" s="215">
        <f>ROUND(I235*H235,2)</f>
        <v>0</v>
      </c>
      <c r="K235" s="211" t="s">
        <v>132</v>
      </c>
      <c r="L235" s="47"/>
      <c r="M235" s="216" t="s">
        <v>19</v>
      </c>
      <c r="N235" s="217" t="s">
        <v>52</v>
      </c>
      <c r="O235" s="87"/>
      <c r="P235" s="218">
        <f>O235*H235</f>
        <v>0</v>
      </c>
      <c r="Q235" s="218">
        <v>0.00010000000000000001</v>
      </c>
      <c r="R235" s="218">
        <f>Q235*H235</f>
        <v>0.022000000000000002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133</v>
      </c>
      <c r="AT235" s="220" t="s">
        <v>128</v>
      </c>
      <c r="AU235" s="220" t="s">
        <v>91</v>
      </c>
      <c r="AY235" s="19" t="s">
        <v>126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9" t="s">
        <v>89</v>
      </c>
      <c r="BK235" s="221">
        <f>ROUND(I235*H235,2)</f>
        <v>0</v>
      </c>
      <c r="BL235" s="19" t="s">
        <v>133</v>
      </c>
      <c r="BM235" s="220" t="s">
        <v>375</v>
      </c>
    </row>
    <row r="236" s="2" customFormat="1">
      <c r="A236" s="41"/>
      <c r="B236" s="42"/>
      <c r="C236" s="43"/>
      <c r="D236" s="222" t="s">
        <v>135</v>
      </c>
      <c r="E236" s="43"/>
      <c r="F236" s="223" t="s">
        <v>376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135</v>
      </c>
      <c r="AU236" s="19" t="s">
        <v>91</v>
      </c>
    </row>
    <row r="237" s="2" customFormat="1">
      <c r="A237" s="41"/>
      <c r="B237" s="42"/>
      <c r="C237" s="43"/>
      <c r="D237" s="227" t="s">
        <v>137</v>
      </c>
      <c r="E237" s="43"/>
      <c r="F237" s="228" t="s">
        <v>377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137</v>
      </c>
      <c r="AU237" s="19" t="s">
        <v>91</v>
      </c>
    </row>
    <row r="238" s="2" customFormat="1">
      <c r="A238" s="41"/>
      <c r="B238" s="42"/>
      <c r="C238" s="43"/>
      <c r="D238" s="222" t="s">
        <v>139</v>
      </c>
      <c r="E238" s="43"/>
      <c r="F238" s="229" t="s">
        <v>378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139</v>
      </c>
      <c r="AU238" s="19" t="s">
        <v>91</v>
      </c>
    </row>
    <row r="239" s="13" customFormat="1">
      <c r="A239" s="13"/>
      <c r="B239" s="230"/>
      <c r="C239" s="231"/>
      <c r="D239" s="222" t="s">
        <v>141</v>
      </c>
      <c r="E239" s="232" t="s">
        <v>19</v>
      </c>
      <c r="F239" s="233" t="s">
        <v>379</v>
      </c>
      <c r="G239" s="231"/>
      <c r="H239" s="234">
        <v>220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141</v>
      </c>
      <c r="AU239" s="240" t="s">
        <v>91</v>
      </c>
      <c r="AV239" s="13" t="s">
        <v>91</v>
      </c>
      <c r="AW239" s="13" t="s">
        <v>42</v>
      </c>
      <c r="AX239" s="13" t="s">
        <v>89</v>
      </c>
      <c r="AY239" s="240" t="s">
        <v>126</v>
      </c>
    </row>
    <row r="240" s="2" customFormat="1" ht="16.5" customHeight="1">
      <c r="A240" s="41"/>
      <c r="B240" s="42"/>
      <c r="C240" s="209" t="s">
        <v>380</v>
      </c>
      <c r="D240" s="209" t="s">
        <v>128</v>
      </c>
      <c r="E240" s="210" t="s">
        <v>381</v>
      </c>
      <c r="F240" s="211" t="s">
        <v>382</v>
      </c>
      <c r="G240" s="212" t="s">
        <v>165</v>
      </c>
      <c r="H240" s="213">
        <v>220</v>
      </c>
      <c r="I240" s="214"/>
      <c r="J240" s="215">
        <f>ROUND(I240*H240,2)</f>
        <v>0</v>
      </c>
      <c r="K240" s="211" t="s">
        <v>132</v>
      </c>
      <c r="L240" s="47"/>
      <c r="M240" s="216" t="s">
        <v>19</v>
      </c>
      <c r="N240" s="217" t="s">
        <v>52</v>
      </c>
      <c r="O240" s="87"/>
      <c r="P240" s="218">
        <f>O240*H240</f>
        <v>0</v>
      </c>
      <c r="Q240" s="218">
        <v>0.000164</v>
      </c>
      <c r="R240" s="218">
        <f>Q240*H240</f>
        <v>0.036080000000000001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133</v>
      </c>
      <c r="AT240" s="220" t="s">
        <v>128</v>
      </c>
      <c r="AU240" s="220" t="s">
        <v>91</v>
      </c>
      <c r="AY240" s="19" t="s">
        <v>126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9" t="s">
        <v>89</v>
      </c>
      <c r="BK240" s="221">
        <f>ROUND(I240*H240,2)</f>
        <v>0</v>
      </c>
      <c r="BL240" s="19" t="s">
        <v>133</v>
      </c>
      <c r="BM240" s="220" t="s">
        <v>383</v>
      </c>
    </row>
    <row r="241" s="2" customFormat="1">
      <c r="A241" s="41"/>
      <c r="B241" s="42"/>
      <c r="C241" s="43"/>
      <c r="D241" s="222" t="s">
        <v>135</v>
      </c>
      <c r="E241" s="43"/>
      <c r="F241" s="223" t="s">
        <v>384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135</v>
      </c>
      <c r="AU241" s="19" t="s">
        <v>91</v>
      </c>
    </row>
    <row r="242" s="2" customFormat="1">
      <c r="A242" s="41"/>
      <c r="B242" s="42"/>
      <c r="C242" s="43"/>
      <c r="D242" s="227" t="s">
        <v>137</v>
      </c>
      <c r="E242" s="43"/>
      <c r="F242" s="228" t="s">
        <v>385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137</v>
      </c>
      <c r="AU242" s="19" t="s">
        <v>91</v>
      </c>
    </row>
    <row r="243" s="2" customFormat="1" ht="16.5" customHeight="1">
      <c r="A243" s="41"/>
      <c r="B243" s="42"/>
      <c r="C243" s="209" t="s">
        <v>386</v>
      </c>
      <c r="D243" s="209" t="s">
        <v>128</v>
      </c>
      <c r="E243" s="210" t="s">
        <v>387</v>
      </c>
      <c r="F243" s="211" t="s">
        <v>388</v>
      </c>
      <c r="G243" s="212" t="s">
        <v>131</v>
      </c>
      <c r="H243" s="213">
        <v>61.174999999999997</v>
      </c>
      <c r="I243" s="214"/>
      <c r="J243" s="215">
        <f>ROUND(I243*H243,2)</f>
        <v>0</v>
      </c>
      <c r="K243" s="211" t="s">
        <v>132</v>
      </c>
      <c r="L243" s="47"/>
      <c r="M243" s="216" t="s">
        <v>19</v>
      </c>
      <c r="N243" s="217" t="s">
        <v>52</v>
      </c>
      <c r="O243" s="87"/>
      <c r="P243" s="218">
        <f>O243*H243</f>
        <v>0</v>
      </c>
      <c r="Q243" s="218">
        <v>0.0011999999999999999</v>
      </c>
      <c r="R243" s="218">
        <f>Q243*H243</f>
        <v>0.073409999999999989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133</v>
      </c>
      <c r="AT243" s="220" t="s">
        <v>128</v>
      </c>
      <c r="AU243" s="220" t="s">
        <v>91</v>
      </c>
      <c r="AY243" s="19" t="s">
        <v>126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9" t="s">
        <v>89</v>
      </c>
      <c r="BK243" s="221">
        <f>ROUND(I243*H243,2)</f>
        <v>0</v>
      </c>
      <c r="BL243" s="19" t="s">
        <v>133</v>
      </c>
      <c r="BM243" s="220" t="s">
        <v>389</v>
      </c>
    </row>
    <row r="244" s="2" customFormat="1">
      <c r="A244" s="41"/>
      <c r="B244" s="42"/>
      <c r="C244" s="43"/>
      <c r="D244" s="222" t="s">
        <v>135</v>
      </c>
      <c r="E244" s="43"/>
      <c r="F244" s="223" t="s">
        <v>390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135</v>
      </c>
      <c r="AU244" s="19" t="s">
        <v>91</v>
      </c>
    </row>
    <row r="245" s="2" customFormat="1">
      <c r="A245" s="41"/>
      <c r="B245" s="42"/>
      <c r="C245" s="43"/>
      <c r="D245" s="227" t="s">
        <v>137</v>
      </c>
      <c r="E245" s="43"/>
      <c r="F245" s="228" t="s">
        <v>391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137</v>
      </c>
      <c r="AU245" s="19" t="s">
        <v>91</v>
      </c>
    </row>
    <row r="246" s="2" customFormat="1">
      <c r="A246" s="41"/>
      <c r="B246" s="42"/>
      <c r="C246" s="43"/>
      <c r="D246" s="222" t="s">
        <v>139</v>
      </c>
      <c r="E246" s="43"/>
      <c r="F246" s="229" t="s">
        <v>392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139</v>
      </c>
      <c r="AU246" s="19" t="s">
        <v>91</v>
      </c>
    </row>
    <row r="247" s="13" customFormat="1">
      <c r="A247" s="13"/>
      <c r="B247" s="230"/>
      <c r="C247" s="231"/>
      <c r="D247" s="222" t="s">
        <v>141</v>
      </c>
      <c r="E247" s="232" t="s">
        <v>19</v>
      </c>
      <c r="F247" s="233" t="s">
        <v>393</v>
      </c>
      <c r="G247" s="231"/>
      <c r="H247" s="234">
        <v>61.174999999999997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141</v>
      </c>
      <c r="AU247" s="240" t="s">
        <v>91</v>
      </c>
      <c r="AV247" s="13" t="s">
        <v>91</v>
      </c>
      <c r="AW247" s="13" t="s">
        <v>42</v>
      </c>
      <c r="AX247" s="13" t="s">
        <v>89</v>
      </c>
      <c r="AY247" s="240" t="s">
        <v>126</v>
      </c>
    </row>
    <row r="248" s="2" customFormat="1" ht="16.5" customHeight="1">
      <c r="A248" s="41"/>
      <c r="B248" s="42"/>
      <c r="C248" s="209" t="s">
        <v>394</v>
      </c>
      <c r="D248" s="209" t="s">
        <v>128</v>
      </c>
      <c r="E248" s="210" t="s">
        <v>395</v>
      </c>
      <c r="F248" s="211" t="s">
        <v>396</v>
      </c>
      <c r="G248" s="212" t="s">
        <v>131</v>
      </c>
      <c r="H248" s="213">
        <v>62</v>
      </c>
      <c r="I248" s="214"/>
      <c r="J248" s="215">
        <f>ROUND(I248*H248,2)</f>
        <v>0</v>
      </c>
      <c r="K248" s="211" t="s">
        <v>132</v>
      </c>
      <c r="L248" s="47"/>
      <c r="M248" s="216" t="s">
        <v>19</v>
      </c>
      <c r="N248" s="217" t="s">
        <v>52</v>
      </c>
      <c r="O248" s="87"/>
      <c r="P248" s="218">
        <f>O248*H248</f>
        <v>0</v>
      </c>
      <c r="Q248" s="218">
        <v>0.0016000000000000001</v>
      </c>
      <c r="R248" s="218">
        <f>Q248*H248</f>
        <v>0.09920000000000001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133</v>
      </c>
      <c r="AT248" s="220" t="s">
        <v>128</v>
      </c>
      <c r="AU248" s="220" t="s">
        <v>91</v>
      </c>
      <c r="AY248" s="19" t="s">
        <v>126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9" t="s">
        <v>89</v>
      </c>
      <c r="BK248" s="221">
        <f>ROUND(I248*H248,2)</f>
        <v>0</v>
      </c>
      <c r="BL248" s="19" t="s">
        <v>133</v>
      </c>
      <c r="BM248" s="220" t="s">
        <v>397</v>
      </c>
    </row>
    <row r="249" s="2" customFormat="1">
      <c r="A249" s="41"/>
      <c r="B249" s="42"/>
      <c r="C249" s="43"/>
      <c r="D249" s="222" t="s">
        <v>135</v>
      </c>
      <c r="E249" s="43"/>
      <c r="F249" s="223" t="s">
        <v>398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135</v>
      </c>
      <c r="AU249" s="19" t="s">
        <v>91</v>
      </c>
    </row>
    <row r="250" s="2" customFormat="1">
      <c r="A250" s="41"/>
      <c r="B250" s="42"/>
      <c r="C250" s="43"/>
      <c r="D250" s="227" t="s">
        <v>137</v>
      </c>
      <c r="E250" s="43"/>
      <c r="F250" s="228" t="s">
        <v>399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137</v>
      </c>
      <c r="AU250" s="19" t="s">
        <v>91</v>
      </c>
    </row>
    <row r="251" s="2" customFormat="1" ht="16.5" customHeight="1">
      <c r="A251" s="41"/>
      <c r="B251" s="42"/>
      <c r="C251" s="209" t="s">
        <v>400</v>
      </c>
      <c r="D251" s="209" t="s">
        <v>128</v>
      </c>
      <c r="E251" s="210" t="s">
        <v>401</v>
      </c>
      <c r="F251" s="211" t="s">
        <v>402</v>
      </c>
      <c r="G251" s="212" t="s">
        <v>165</v>
      </c>
      <c r="H251" s="213">
        <v>841</v>
      </c>
      <c r="I251" s="214"/>
      <c r="J251" s="215">
        <f>ROUND(I251*H251,2)</f>
        <v>0</v>
      </c>
      <c r="K251" s="211" t="s">
        <v>132</v>
      </c>
      <c r="L251" s="47"/>
      <c r="M251" s="216" t="s">
        <v>19</v>
      </c>
      <c r="N251" s="217" t="s">
        <v>52</v>
      </c>
      <c r="O251" s="87"/>
      <c r="P251" s="218">
        <f>O251*H251</f>
        <v>0</v>
      </c>
      <c r="Q251" s="218">
        <v>4.8799999999999999E-06</v>
      </c>
      <c r="R251" s="218">
        <f>Q251*H251</f>
        <v>0.0041040799999999995</v>
      </c>
      <c r="S251" s="218">
        <v>0</v>
      </c>
      <c r="T251" s="21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0" t="s">
        <v>133</v>
      </c>
      <c r="AT251" s="220" t="s">
        <v>128</v>
      </c>
      <c r="AU251" s="220" t="s">
        <v>91</v>
      </c>
      <c r="AY251" s="19" t="s">
        <v>126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9" t="s">
        <v>89</v>
      </c>
      <c r="BK251" s="221">
        <f>ROUND(I251*H251,2)</f>
        <v>0</v>
      </c>
      <c r="BL251" s="19" t="s">
        <v>133</v>
      </c>
      <c r="BM251" s="220" t="s">
        <v>403</v>
      </c>
    </row>
    <row r="252" s="2" customFormat="1">
      <c r="A252" s="41"/>
      <c r="B252" s="42"/>
      <c r="C252" s="43"/>
      <c r="D252" s="222" t="s">
        <v>135</v>
      </c>
      <c r="E252" s="43"/>
      <c r="F252" s="223" t="s">
        <v>404</v>
      </c>
      <c r="G252" s="43"/>
      <c r="H252" s="43"/>
      <c r="I252" s="224"/>
      <c r="J252" s="43"/>
      <c r="K252" s="43"/>
      <c r="L252" s="47"/>
      <c r="M252" s="225"/>
      <c r="N252" s="226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135</v>
      </c>
      <c r="AU252" s="19" t="s">
        <v>91</v>
      </c>
    </row>
    <row r="253" s="2" customFormat="1">
      <c r="A253" s="41"/>
      <c r="B253" s="42"/>
      <c r="C253" s="43"/>
      <c r="D253" s="227" t="s">
        <v>137</v>
      </c>
      <c r="E253" s="43"/>
      <c r="F253" s="228" t="s">
        <v>405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137</v>
      </c>
      <c r="AU253" s="19" t="s">
        <v>91</v>
      </c>
    </row>
    <row r="254" s="13" customFormat="1">
      <c r="A254" s="13"/>
      <c r="B254" s="230"/>
      <c r="C254" s="231"/>
      <c r="D254" s="222" t="s">
        <v>141</v>
      </c>
      <c r="E254" s="232" t="s">
        <v>19</v>
      </c>
      <c r="F254" s="233" t="s">
        <v>406</v>
      </c>
      <c r="G254" s="231"/>
      <c r="H254" s="234">
        <v>841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141</v>
      </c>
      <c r="AU254" s="240" t="s">
        <v>91</v>
      </c>
      <c r="AV254" s="13" t="s">
        <v>91</v>
      </c>
      <c r="AW254" s="13" t="s">
        <v>42</v>
      </c>
      <c r="AX254" s="13" t="s">
        <v>89</v>
      </c>
      <c r="AY254" s="240" t="s">
        <v>126</v>
      </c>
    </row>
    <row r="255" s="2" customFormat="1" ht="16.5" customHeight="1">
      <c r="A255" s="41"/>
      <c r="B255" s="42"/>
      <c r="C255" s="209" t="s">
        <v>407</v>
      </c>
      <c r="D255" s="209" t="s">
        <v>128</v>
      </c>
      <c r="E255" s="210" t="s">
        <v>408</v>
      </c>
      <c r="F255" s="211" t="s">
        <v>409</v>
      </c>
      <c r="G255" s="212" t="s">
        <v>131</v>
      </c>
      <c r="H255" s="213">
        <v>62</v>
      </c>
      <c r="I255" s="214"/>
      <c r="J255" s="215">
        <f>ROUND(I255*H255,2)</f>
        <v>0</v>
      </c>
      <c r="K255" s="211" t="s">
        <v>132</v>
      </c>
      <c r="L255" s="47"/>
      <c r="M255" s="216" t="s">
        <v>19</v>
      </c>
      <c r="N255" s="217" t="s">
        <v>52</v>
      </c>
      <c r="O255" s="87"/>
      <c r="P255" s="218">
        <f>O255*H255</f>
        <v>0</v>
      </c>
      <c r="Q255" s="218">
        <v>1.22E-05</v>
      </c>
      <c r="R255" s="218">
        <f>Q255*H255</f>
        <v>0.00075639999999999995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133</v>
      </c>
      <c r="AT255" s="220" t="s">
        <v>128</v>
      </c>
      <c r="AU255" s="220" t="s">
        <v>91</v>
      </c>
      <c r="AY255" s="19" t="s">
        <v>126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9" t="s">
        <v>89</v>
      </c>
      <c r="BK255" s="221">
        <f>ROUND(I255*H255,2)</f>
        <v>0</v>
      </c>
      <c r="BL255" s="19" t="s">
        <v>133</v>
      </c>
      <c r="BM255" s="220" t="s">
        <v>410</v>
      </c>
    </row>
    <row r="256" s="2" customFormat="1">
      <c r="A256" s="41"/>
      <c r="B256" s="42"/>
      <c r="C256" s="43"/>
      <c r="D256" s="222" t="s">
        <v>135</v>
      </c>
      <c r="E256" s="43"/>
      <c r="F256" s="223" t="s">
        <v>411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135</v>
      </c>
      <c r="AU256" s="19" t="s">
        <v>91</v>
      </c>
    </row>
    <row r="257" s="2" customFormat="1">
      <c r="A257" s="41"/>
      <c r="B257" s="42"/>
      <c r="C257" s="43"/>
      <c r="D257" s="227" t="s">
        <v>137</v>
      </c>
      <c r="E257" s="43"/>
      <c r="F257" s="228" t="s">
        <v>412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137</v>
      </c>
      <c r="AU257" s="19" t="s">
        <v>91</v>
      </c>
    </row>
    <row r="258" s="2" customFormat="1" ht="16.5" customHeight="1">
      <c r="A258" s="41"/>
      <c r="B258" s="42"/>
      <c r="C258" s="209" t="s">
        <v>413</v>
      </c>
      <c r="D258" s="209" t="s">
        <v>128</v>
      </c>
      <c r="E258" s="210" t="s">
        <v>414</v>
      </c>
      <c r="F258" s="211" t="s">
        <v>415</v>
      </c>
      <c r="G258" s="212" t="s">
        <v>165</v>
      </c>
      <c r="H258" s="213">
        <v>62</v>
      </c>
      <c r="I258" s="214"/>
      <c r="J258" s="215">
        <f>ROUND(I258*H258,2)</f>
        <v>0</v>
      </c>
      <c r="K258" s="211" t="s">
        <v>132</v>
      </c>
      <c r="L258" s="47"/>
      <c r="M258" s="216" t="s">
        <v>19</v>
      </c>
      <c r="N258" s="217" t="s">
        <v>52</v>
      </c>
      <c r="O258" s="87"/>
      <c r="P258" s="218">
        <f>O258*H258</f>
        <v>0</v>
      </c>
      <c r="Q258" s="218">
        <v>0.16849059999999999</v>
      </c>
      <c r="R258" s="218">
        <f>Q258*H258</f>
        <v>10.446417199999999</v>
      </c>
      <c r="S258" s="218">
        <v>0</v>
      </c>
      <c r="T258" s="21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0" t="s">
        <v>133</v>
      </c>
      <c r="AT258" s="220" t="s">
        <v>128</v>
      </c>
      <c r="AU258" s="220" t="s">
        <v>91</v>
      </c>
      <c r="AY258" s="19" t="s">
        <v>126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19" t="s">
        <v>89</v>
      </c>
      <c r="BK258" s="221">
        <f>ROUND(I258*H258,2)</f>
        <v>0</v>
      </c>
      <c r="BL258" s="19" t="s">
        <v>133</v>
      </c>
      <c r="BM258" s="220" t="s">
        <v>416</v>
      </c>
    </row>
    <row r="259" s="2" customFormat="1">
      <c r="A259" s="41"/>
      <c r="B259" s="42"/>
      <c r="C259" s="43"/>
      <c r="D259" s="222" t="s">
        <v>135</v>
      </c>
      <c r="E259" s="43"/>
      <c r="F259" s="223" t="s">
        <v>417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135</v>
      </c>
      <c r="AU259" s="19" t="s">
        <v>91</v>
      </c>
    </row>
    <row r="260" s="2" customFormat="1">
      <c r="A260" s="41"/>
      <c r="B260" s="42"/>
      <c r="C260" s="43"/>
      <c r="D260" s="227" t="s">
        <v>137</v>
      </c>
      <c r="E260" s="43"/>
      <c r="F260" s="228" t="s">
        <v>418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137</v>
      </c>
      <c r="AU260" s="19" t="s">
        <v>91</v>
      </c>
    </row>
    <row r="261" s="2" customFormat="1">
      <c r="A261" s="41"/>
      <c r="B261" s="42"/>
      <c r="C261" s="43"/>
      <c r="D261" s="222" t="s">
        <v>139</v>
      </c>
      <c r="E261" s="43"/>
      <c r="F261" s="229" t="s">
        <v>419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139</v>
      </c>
      <c r="AU261" s="19" t="s">
        <v>91</v>
      </c>
    </row>
    <row r="262" s="13" customFormat="1">
      <c r="A262" s="13"/>
      <c r="B262" s="230"/>
      <c r="C262" s="231"/>
      <c r="D262" s="222" t="s">
        <v>141</v>
      </c>
      <c r="E262" s="232" t="s">
        <v>19</v>
      </c>
      <c r="F262" s="233" t="s">
        <v>420</v>
      </c>
      <c r="G262" s="231"/>
      <c r="H262" s="234">
        <v>62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141</v>
      </c>
      <c r="AU262" s="240" t="s">
        <v>91</v>
      </c>
      <c r="AV262" s="13" t="s">
        <v>91</v>
      </c>
      <c r="AW262" s="13" t="s">
        <v>42</v>
      </c>
      <c r="AX262" s="13" t="s">
        <v>89</v>
      </c>
      <c r="AY262" s="240" t="s">
        <v>126</v>
      </c>
    </row>
    <row r="263" s="2" customFormat="1" ht="16.5" customHeight="1">
      <c r="A263" s="41"/>
      <c r="B263" s="42"/>
      <c r="C263" s="252" t="s">
        <v>421</v>
      </c>
      <c r="D263" s="252" t="s">
        <v>237</v>
      </c>
      <c r="E263" s="253" t="s">
        <v>422</v>
      </c>
      <c r="F263" s="254" t="s">
        <v>423</v>
      </c>
      <c r="G263" s="255" t="s">
        <v>165</v>
      </c>
      <c r="H263" s="256">
        <v>19.25</v>
      </c>
      <c r="I263" s="257"/>
      <c r="J263" s="258">
        <f>ROUND(I263*H263,2)</f>
        <v>0</v>
      </c>
      <c r="K263" s="254" t="s">
        <v>132</v>
      </c>
      <c r="L263" s="259"/>
      <c r="M263" s="260" t="s">
        <v>19</v>
      </c>
      <c r="N263" s="261" t="s">
        <v>52</v>
      </c>
      <c r="O263" s="87"/>
      <c r="P263" s="218">
        <f>O263*H263</f>
        <v>0</v>
      </c>
      <c r="Q263" s="218">
        <v>0.125</v>
      </c>
      <c r="R263" s="218">
        <f>Q263*H263</f>
        <v>2.40625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194</v>
      </c>
      <c r="AT263" s="220" t="s">
        <v>237</v>
      </c>
      <c r="AU263" s="220" t="s">
        <v>91</v>
      </c>
      <c r="AY263" s="19" t="s">
        <v>126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9" t="s">
        <v>89</v>
      </c>
      <c r="BK263" s="221">
        <f>ROUND(I263*H263,2)</f>
        <v>0</v>
      </c>
      <c r="BL263" s="19" t="s">
        <v>133</v>
      </c>
      <c r="BM263" s="220" t="s">
        <v>424</v>
      </c>
    </row>
    <row r="264" s="2" customFormat="1">
      <c r="A264" s="41"/>
      <c r="B264" s="42"/>
      <c r="C264" s="43"/>
      <c r="D264" s="222" t="s">
        <v>135</v>
      </c>
      <c r="E264" s="43"/>
      <c r="F264" s="223" t="s">
        <v>423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135</v>
      </c>
      <c r="AU264" s="19" t="s">
        <v>91</v>
      </c>
    </row>
    <row r="265" s="2" customFormat="1">
      <c r="A265" s="41"/>
      <c r="B265" s="42"/>
      <c r="C265" s="43"/>
      <c r="D265" s="222" t="s">
        <v>139</v>
      </c>
      <c r="E265" s="43"/>
      <c r="F265" s="229" t="s">
        <v>425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139</v>
      </c>
      <c r="AU265" s="19" t="s">
        <v>91</v>
      </c>
    </row>
    <row r="266" s="13" customFormat="1">
      <c r="A266" s="13"/>
      <c r="B266" s="230"/>
      <c r="C266" s="231"/>
      <c r="D266" s="222" t="s">
        <v>141</v>
      </c>
      <c r="E266" s="232" t="s">
        <v>19</v>
      </c>
      <c r="F266" s="233" t="s">
        <v>426</v>
      </c>
      <c r="G266" s="231"/>
      <c r="H266" s="234">
        <v>19.25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141</v>
      </c>
      <c r="AU266" s="240" t="s">
        <v>91</v>
      </c>
      <c r="AV266" s="13" t="s">
        <v>91</v>
      </c>
      <c r="AW266" s="13" t="s">
        <v>42</v>
      </c>
      <c r="AX266" s="13" t="s">
        <v>89</v>
      </c>
      <c r="AY266" s="240" t="s">
        <v>126</v>
      </c>
    </row>
    <row r="267" s="2" customFormat="1" ht="16.5" customHeight="1">
      <c r="A267" s="41"/>
      <c r="B267" s="42"/>
      <c r="C267" s="209" t="s">
        <v>427</v>
      </c>
      <c r="D267" s="209" t="s">
        <v>128</v>
      </c>
      <c r="E267" s="210" t="s">
        <v>428</v>
      </c>
      <c r="F267" s="211" t="s">
        <v>429</v>
      </c>
      <c r="G267" s="212" t="s">
        <v>165</v>
      </c>
      <c r="H267" s="213">
        <v>62</v>
      </c>
      <c r="I267" s="214"/>
      <c r="J267" s="215">
        <f>ROUND(I267*H267,2)</f>
        <v>0</v>
      </c>
      <c r="K267" s="211" t="s">
        <v>132</v>
      </c>
      <c r="L267" s="47"/>
      <c r="M267" s="216" t="s">
        <v>19</v>
      </c>
      <c r="N267" s="217" t="s">
        <v>52</v>
      </c>
      <c r="O267" s="87"/>
      <c r="P267" s="218">
        <f>O267*H267</f>
        <v>0</v>
      </c>
      <c r="Q267" s="218">
        <v>0.085762500000000005</v>
      </c>
      <c r="R267" s="218">
        <f>Q267*H267</f>
        <v>5.3172750000000004</v>
      </c>
      <c r="S267" s="218">
        <v>0</v>
      </c>
      <c r="T267" s="21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0" t="s">
        <v>133</v>
      </c>
      <c r="AT267" s="220" t="s">
        <v>128</v>
      </c>
      <c r="AU267" s="220" t="s">
        <v>91</v>
      </c>
      <c r="AY267" s="19" t="s">
        <v>126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9" t="s">
        <v>89</v>
      </c>
      <c r="BK267" s="221">
        <f>ROUND(I267*H267,2)</f>
        <v>0</v>
      </c>
      <c r="BL267" s="19" t="s">
        <v>133</v>
      </c>
      <c r="BM267" s="220" t="s">
        <v>430</v>
      </c>
    </row>
    <row r="268" s="2" customFormat="1">
      <c r="A268" s="41"/>
      <c r="B268" s="42"/>
      <c r="C268" s="43"/>
      <c r="D268" s="222" t="s">
        <v>135</v>
      </c>
      <c r="E268" s="43"/>
      <c r="F268" s="223" t="s">
        <v>431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135</v>
      </c>
      <c r="AU268" s="19" t="s">
        <v>91</v>
      </c>
    </row>
    <row r="269" s="2" customFormat="1">
      <c r="A269" s="41"/>
      <c r="B269" s="42"/>
      <c r="C269" s="43"/>
      <c r="D269" s="227" t="s">
        <v>137</v>
      </c>
      <c r="E269" s="43"/>
      <c r="F269" s="228" t="s">
        <v>432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137</v>
      </c>
      <c r="AU269" s="19" t="s">
        <v>91</v>
      </c>
    </row>
    <row r="270" s="2" customFormat="1" ht="16.5" customHeight="1">
      <c r="A270" s="41"/>
      <c r="B270" s="42"/>
      <c r="C270" s="252" t="s">
        <v>433</v>
      </c>
      <c r="D270" s="252" t="s">
        <v>237</v>
      </c>
      <c r="E270" s="253" t="s">
        <v>434</v>
      </c>
      <c r="F270" s="254" t="s">
        <v>435</v>
      </c>
      <c r="G270" s="255" t="s">
        <v>165</v>
      </c>
      <c r="H270" s="256">
        <v>63.240000000000002</v>
      </c>
      <c r="I270" s="257"/>
      <c r="J270" s="258">
        <f>ROUND(I270*H270,2)</f>
        <v>0</v>
      </c>
      <c r="K270" s="254" t="s">
        <v>132</v>
      </c>
      <c r="L270" s="259"/>
      <c r="M270" s="260" t="s">
        <v>19</v>
      </c>
      <c r="N270" s="261" t="s">
        <v>52</v>
      </c>
      <c r="O270" s="87"/>
      <c r="P270" s="218">
        <f>O270*H270</f>
        <v>0</v>
      </c>
      <c r="Q270" s="218">
        <v>0.056000000000000001</v>
      </c>
      <c r="R270" s="218">
        <f>Q270*H270</f>
        <v>3.5414400000000001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194</v>
      </c>
      <c r="AT270" s="220" t="s">
        <v>237</v>
      </c>
      <c r="AU270" s="220" t="s">
        <v>91</v>
      </c>
      <c r="AY270" s="19" t="s">
        <v>126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9" t="s">
        <v>89</v>
      </c>
      <c r="BK270" s="221">
        <f>ROUND(I270*H270,2)</f>
        <v>0</v>
      </c>
      <c r="BL270" s="19" t="s">
        <v>133</v>
      </c>
      <c r="BM270" s="220" t="s">
        <v>436</v>
      </c>
    </row>
    <row r="271" s="2" customFormat="1">
      <c r="A271" s="41"/>
      <c r="B271" s="42"/>
      <c r="C271" s="43"/>
      <c r="D271" s="222" t="s">
        <v>135</v>
      </c>
      <c r="E271" s="43"/>
      <c r="F271" s="223" t="s">
        <v>435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135</v>
      </c>
      <c r="AU271" s="19" t="s">
        <v>91</v>
      </c>
    </row>
    <row r="272" s="13" customFormat="1">
      <c r="A272" s="13"/>
      <c r="B272" s="230"/>
      <c r="C272" s="231"/>
      <c r="D272" s="222" t="s">
        <v>141</v>
      </c>
      <c r="E272" s="232" t="s">
        <v>19</v>
      </c>
      <c r="F272" s="233" t="s">
        <v>437</v>
      </c>
      <c r="G272" s="231"/>
      <c r="H272" s="234">
        <v>63.240000000000002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141</v>
      </c>
      <c r="AU272" s="240" t="s">
        <v>91</v>
      </c>
      <c r="AV272" s="13" t="s">
        <v>91</v>
      </c>
      <c r="AW272" s="13" t="s">
        <v>42</v>
      </c>
      <c r="AX272" s="13" t="s">
        <v>89</v>
      </c>
      <c r="AY272" s="240" t="s">
        <v>126</v>
      </c>
    </row>
    <row r="273" s="2" customFormat="1" ht="16.5" customHeight="1">
      <c r="A273" s="41"/>
      <c r="B273" s="42"/>
      <c r="C273" s="209" t="s">
        <v>438</v>
      </c>
      <c r="D273" s="209" t="s">
        <v>128</v>
      </c>
      <c r="E273" s="210" t="s">
        <v>439</v>
      </c>
      <c r="F273" s="211" t="s">
        <v>440</v>
      </c>
      <c r="G273" s="212" t="s">
        <v>188</v>
      </c>
      <c r="H273" s="213">
        <v>2.3250000000000002</v>
      </c>
      <c r="I273" s="214"/>
      <c r="J273" s="215">
        <f>ROUND(I273*H273,2)</f>
        <v>0</v>
      </c>
      <c r="K273" s="211" t="s">
        <v>132</v>
      </c>
      <c r="L273" s="47"/>
      <c r="M273" s="216" t="s">
        <v>19</v>
      </c>
      <c r="N273" s="217" t="s">
        <v>52</v>
      </c>
      <c r="O273" s="87"/>
      <c r="P273" s="218">
        <f>O273*H273</f>
        <v>0</v>
      </c>
      <c r="Q273" s="218">
        <v>2.2563399999999998</v>
      </c>
      <c r="R273" s="218">
        <f>Q273*H273</f>
        <v>5.2459904999999996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133</v>
      </c>
      <c r="AT273" s="220" t="s">
        <v>128</v>
      </c>
      <c r="AU273" s="220" t="s">
        <v>91</v>
      </c>
      <c r="AY273" s="19" t="s">
        <v>126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9" t="s">
        <v>89</v>
      </c>
      <c r="BK273" s="221">
        <f>ROUND(I273*H273,2)</f>
        <v>0</v>
      </c>
      <c r="BL273" s="19" t="s">
        <v>133</v>
      </c>
      <c r="BM273" s="220" t="s">
        <v>441</v>
      </c>
    </row>
    <row r="274" s="2" customFormat="1">
      <c r="A274" s="41"/>
      <c r="B274" s="42"/>
      <c r="C274" s="43"/>
      <c r="D274" s="222" t="s">
        <v>135</v>
      </c>
      <c r="E274" s="43"/>
      <c r="F274" s="223" t="s">
        <v>440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135</v>
      </c>
      <c r="AU274" s="19" t="s">
        <v>91</v>
      </c>
    </row>
    <row r="275" s="2" customFormat="1">
      <c r="A275" s="41"/>
      <c r="B275" s="42"/>
      <c r="C275" s="43"/>
      <c r="D275" s="227" t="s">
        <v>137</v>
      </c>
      <c r="E275" s="43"/>
      <c r="F275" s="228" t="s">
        <v>442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137</v>
      </c>
      <c r="AU275" s="19" t="s">
        <v>91</v>
      </c>
    </row>
    <row r="276" s="2" customFormat="1">
      <c r="A276" s="41"/>
      <c r="B276" s="42"/>
      <c r="C276" s="43"/>
      <c r="D276" s="222" t="s">
        <v>139</v>
      </c>
      <c r="E276" s="43"/>
      <c r="F276" s="229" t="s">
        <v>443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139</v>
      </c>
      <c r="AU276" s="19" t="s">
        <v>91</v>
      </c>
    </row>
    <row r="277" s="13" customFormat="1">
      <c r="A277" s="13"/>
      <c r="B277" s="230"/>
      <c r="C277" s="231"/>
      <c r="D277" s="222" t="s">
        <v>141</v>
      </c>
      <c r="E277" s="232" t="s">
        <v>19</v>
      </c>
      <c r="F277" s="233" t="s">
        <v>444</v>
      </c>
      <c r="G277" s="231"/>
      <c r="H277" s="234">
        <v>2.3250000000000002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141</v>
      </c>
      <c r="AU277" s="240" t="s">
        <v>91</v>
      </c>
      <c r="AV277" s="13" t="s">
        <v>91</v>
      </c>
      <c r="AW277" s="13" t="s">
        <v>42</v>
      </c>
      <c r="AX277" s="13" t="s">
        <v>89</v>
      </c>
      <c r="AY277" s="240" t="s">
        <v>126</v>
      </c>
    </row>
    <row r="278" s="2" customFormat="1" ht="16.5" customHeight="1">
      <c r="A278" s="41"/>
      <c r="B278" s="42"/>
      <c r="C278" s="209" t="s">
        <v>445</v>
      </c>
      <c r="D278" s="209" t="s">
        <v>128</v>
      </c>
      <c r="E278" s="210" t="s">
        <v>446</v>
      </c>
      <c r="F278" s="211" t="s">
        <v>447</v>
      </c>
      <c r="G278" s="212" t="s">
        <v>131</v>
      </c>
      <c r="H278" s="213">
        <v>10.584</v>
      </c>
      <c r="I278" s="214"/>
      <c r="J278" s="215">
        <f>ROUND(I278*H278,2)</f>
        <v>0</v>
      </c>
      <c r="K278" s="211" t="s">
        <v>132</v>
      </c>
      <c r="L278" s="47"/>
      <c r="M278" s="216" t="s">
        <v>19</v>
      </c>
      <c r="N278" s="217" t="s">
        <v>52</v>
      </c>
      <c r="O278" s="87"/>
      <c r="P278" s="218">
        <f>O278*H278</f>
        <v>0</v>
      </c>
      <c r="Q278" s="218">
        <v>0.00068749999999999996</v>
      </c>
      <c r="R278" s="218">
        <f>Q278*H278</f>
        <v>0.0072764999999999991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133</v>
      </c>
      <c r="AT278" s="220" t="s">
        <v>128</v>
      </c>
      <c r="AU278" s="220" t="s">
        <v>91</v>
      </c>
      <c r="AY278" s="19" t="s">
        <v>126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9" t="s">
        <v>89</v>
      </c>
      <c r="BK278" s="221">
        <f>ROUND(I278*H278,2)</f>
        <v>0</v>
      </c>
      <c r="BL278" s="19" t="s">
        <v>133</v>
      </c>
      <c r="BM278" s="220" t="s">
        <v>448</v>
      </c>
    </row>
    <row r="279" s="2" customFormat="1">
      <c r="A279" s="41"/>
      <c r="B279" s="42"/>
      <c r="C279" s="43"/>
      <c r="D279" s="222" t="s">
        <v>135</v>
      </c>
      <c r="E279" s="43"/>
      <c r="F279" s="223" t="s">
        <v>449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135</v>
      </c>
      <c r="AU279" s="19" t="s">
        <v>91</v>
      </c>
    </row>
    <row r="280" s="2" customFormat="1">
      <c r="A280" s="41"/>
      <c r="B280" s="42"/>
      <c r="C280" s="43"/>
      <c r="D280" s="227" t="s">
        <v>137</v>
      </c>
      <c r="E280" s="43"/>
      <c r="F280" s="228" t="s">
        <v>450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137</v>
      </c>
      <c r="AU280" s="19" t="s">
        <v>91</v>
      </c>
    </row>
    <row r="281" s="2" customFormat="1">
      <c r="A281" s="41"/>
      <c r="B281" s="42"/>
      <c r="C281" s="43"/>
      <c r="D281" s="222" t="s">
        <v>139</v>
      </c>
      <c r="E281" s="43"/>
      <c r="F281" s="229" t="s">
        <v>451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139</v>
      </c>
      <c r="AU281" s="19" t="s">
        <v>91</v>
      </c>
    </row>
    <row r="282" s="13" customFormat="1">
      <c r="A282" s="13"/>
      <c r="B282" s="230"/>
      <c r="C282" s="231"/>
      <c r="D282" s="222" t="s">
        <v>141</v>
      </c>
      <c r="E282" s="232" t="s">
        <v>19</v>
      </c>
      <c r="F282" s="233" t="s">
        <v>452</v>
      </c>
      <c r="G282" s="231"/>
      <c r="H282" s="234">
        <v>10.584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141</v>
      </c>
      <c r="AU282" s="240" t="s">
        <v>91</v>
      </c>
      <c r="AV282" s="13" t="s">
        <v>91</v>
      </c>
      <c r="AW282" s="13" t="s">
        <v>42</v>
      </c>
      <c r="AX282" s="13" t="s">
        <v>89</v>
      </c>
      <c r="AY282" s="240" t="s">
        <v>126</v>
      </c>
    </row>
    <row r="283" s="2" customFormat="1" ht="21.75" customHeight="1">
      <c r="A283" s="41"/>
      <c r="B283" s="42"/>
      <c r="C283" s="209" t="s">
        <v>453</v>
      </c>
      <c r="D283" s="209" t="s">
        <v>128</v>
      </c>
      <c r="E283" s="210" t="s">
        <v>454</v>
      </c>
      <c r="F283" s="211" t="s">
        <v>455</v>
      </c>
      <c r="G283" s="212" t="s">
        <v>165</v>
      </c>
      <c r="H283" s="213">
        <v>91.200000000000003</v>
      </c>
      <c r="I283" s="214"/>
      <c r="J283" s="215">
        <f>ROUND(I283*H283,2)</f>
        <v>0</v>
      </c>
      <c r="K283" s="211" t="s">
        <v>132</v>
      </c>
      <c r="L283" s="47"/>
      <c r="M283" s="216" t="s">
        <v>19</v>
      </c>
      <c r="N283" s="217" t="s">
        <v>52</v>
      </c>
      <c r="O283" s="87"/>
      <c r="P283" s="218">
        <f>O283*H283</f>
        <v>0</v>
      </c>
      <c r="Q283" s="218">
        <v>0.00060506299999999998</v>
      </c>
      <c r="R283" s="218">
        <f>Q283*H283</f>
        <v>0.055181745599999998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133</v>
      </c>
      <c r="AT283" s="220" t="s">
        <v>128</v>
      </c>
      <c r="AU283" s="220" t="s">
        <v>91</v>
      </c>
      <c r="AY283" s="19" t="s">
        <v>126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9" t="s">
        <v>89</v>
      </c>
      <c r="BK283" s="221">
        <f>ROUND(I283*H283,2)</f>
        <v>0</v>
      </c>
      <c r="BL283" s="19" t="s">
        <v>133</v>
      </c>
      <c r="BM283" s="220" t="s">
        <v>456</v>
      </c>
    </row>
    <row r="284" s="2" customFormat="1">
      <c r="A284" s="41"/>
      <c r="B284" s="42"/>
      <c r="C284" s="43"/>
      <c r="D284" s="222" t="s">
        <v>135</v>
      </c>
      <c r="E284" s="43"/>
      <c r="F284" s="223" t="s">
        <v>457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135</v>
      </c>
      <c r="AU284" s="19" t="s">
        <v>91</v>
      </c>
    </row>
    <row r="285" s="2" customFormat="1">
      <c r="A285" s="41"/>
      <c r="B285" s="42"/>
      <c r="C285" s="43"/>
      <c r="D285" s="227" t="s">
        <v>137</v>
      </c>
      <c r="E285" s="43"/>
      <c r="F285" s="228" t="s">
        <v>458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137</v>
      </c>
      <c r="AU285" s="19" t="s">
        <v>91</v>
      </c>
    </row>
    <row r="286" s="2" customFormat="1">
      <c r="A286" s="41"/>
      <c r="B286" s="42"/>
      <c r="C286" s="43"/>
      <c r="D286" s="222" t="s">
        <v>139</v>
      </c>
      <c r="E286" s="43"/>
      <c r="F286" s="229" t="s">
        <v>459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139</v>
      </c>
      <c r="AU286" s="19" t="s">
        <v>91</v>
      </c>
    </row>
    <row r="287" s="13" customFormat="1">
      <c r="A287" s="13"/>
      <c r="B287" s="230"/>
      <c r="C287" s="231"/>
      <c r="D287" s="222" t="s">
        <v>141</v>
      </c>
      <c r="E287" s="232" t="s">
        <v>19</v>
      </c>
      <c r="F287" s="233" t="s">
        <v>460</v>
      </c>
      <c r="G287" s="231"/>
      <c r="H287" s="234">
        <v>91.200000000000003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141</v>
      </c>
      <c r="AU287" s="240" t="s">
        <v>91</v>
      </c>
      <c r="AV287" s="13" t="s">
        <v>91</v>
      </c>
      <c r="AW287" s="13" t="s">
        <v>42</v>
      </c>
      <c r="AX287" s="13" t="s">
        <v>89</v>
      </c>
      <c r="AY287" s="240" t="s">
        <v>126</v>
      </c>
    </row>
    <row r="288" s="2" customFormat="1" ht="16.5" customHeight="1">
      <c r="A288" s="41"/>
      <c r="B288" s="42"/>
      <c r="C288" s="209" t="s">
        <v>461</v>
      </c>
      <c r="D288" s="209" t="s">
        <v>128</v>
      </c>
      <c r="E288" s="210" t="s">
        <v>462</v>
      </c>
      <c r="F288" s="211" t="s">
        <v>463</v>
      </c>
      <c r="G288" s="212" t="s">
        <v>165</v>
      </c>
      <c r="H288" s="213">
        <v>91.200000000000003</v>
      </c>
      <c r="I288" s="214"/>
      <c r="J288" s="215">
        <f>ROUND(I288*H288,2)</f>
        <v>0</v>
      </c>
      <c r="K288" s="211" t="s">
        <v>132</v>
      </c>
      <c r="L288" s="47"/>
      <c r="M288" s="216" t="s">
        <v>19</v>
      </c>
      <c r="N288" s="217" t="s">
        <v>52</v>
      </c>
      <c r="O288" s="87"/>
      <c r="P288" s="218">
        <f>O288*H288</f>
        <v>0</v>
      </c>
      <c r="Q288" s="218">
        <v>1.2950000000000001E-06</v>
      </c>
      <c r="R288" s="218">
        <f>Q288*H288</f>
        <v>0.00011810400000000001</v>
      </c>
      <c r="S288" s="218">
        <v>0</v>
      </c>
      <c r="T288" s="21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0" t="s">
        <v>133</v>
      </c>
      <c r="AT288" s="220" t="s">
        <v>128</v>
      </c>
      <c r="AU288" s="220" t="s">
        <v>91</v>
      </c>
      <c r="AY288" s="19" t="s">
        <v>126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9" t="s">
        <v>89</v>
      </c>
      <c r="BK288" s="221">
        <f>ROUND(I288*H288,2)</f>
        <v>0</v>
      </c>
      <c r="BL288" s="19" t="s">
        <v>133</v>
      </c>
      <c r="BM288" s="220" t="s">
        <v>464</v>
      </c>
    </row>
    <row r="289" s="2" customFormat="1">
      <c r="A289" s="41"/>
      <c r="B289" s="42"/>
      <c r="C289" s="43"/>
      <c r="D289" s="222" t="s">
        <v>135</v>
      </c>
      <c r="E289" s="43"/>
      <c r="F289" s="223" t="s">
        <v>465</v>
      </c>
      <c r="G289" s="43"/>
      <c r="H289" s="43"/>
      <c r="I289" s="224"/>
      <c r="J289" s="43"/>
      <c r="K289" s="43"/>
      <c r="L289" s="47"/>
      <c r="M289" s="225"/>
      <c r="N289" s="22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135</v>
      </c>
      <c r="AU289" s="19" t="s">
        <v>91</v>
      </c>
    </row>
    <row r="290" s="2" customFormat="1">
      <c r="A290" s="41"/>
      <c r="B290" s="42"/>
      <c r="C290" s="43"/>
      <c r="D290" s="227" t="s">
        <v>137</v>
      </c>
      <c r="E290" s="43"/>
      <c r="F290" s="228" t="s">
        <v>466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137</v>
      </c>
      <c r="AU290" s="19" t="s">
        <v>91</v>
      </c>
    </row>
    <row r="291" s="2" customFormat="1">
      <c r="A291" s="41"/>
      <c r="B291" s="42"/>
      <c r="C291" s="43"/>
      <c r="D291" s="222" t="s">
        <v>139</v>
      </c>
      <c r="E291" s="43"/>
      <c r="F291" s="229" t="s">
        <v>467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139</v>
      </c>
      <c r="AU291" s="19" t="s">
        <v>91</v>
      </c>
    </row>
    <row r="292" s="2" customFormat="1" ht="16.5" customHeight="1">
      <c r="A292" s="41"/>
      <c r="B292" s="42"/>
      <c r="C292" s="209" t="s">
        <v>468</v>
      </c>
      <c r="D292" s="209" t="s">
        <v>128</v>
      </c>
      <c r="E292" s="210" t="s">
        <v>469</v>
      </c>
      <c r="F292" s="211" t="s">
        <v>470</v>
      </c>
      <c r="G292" s="212" t="s">
        <v>165</v>
      </c>
      <c r="H292" s="213">
        <v>91.200000000000003</v>
      </c>
      <c r="I292" s="214"/>
      <c r="J292" s="215">
        <f>ROUND(I292*H292,2)</f>
        <v>0</v>
      </c>
      <c r="K292" s="211" t="s">
        <v>132</v>
      </c>
      <c r="L292" s="47"/>
      <c r="M292" s="216" t="s">
        <v>19</v>
      </c>
      <c r="N292" s="217" t="s">
        <v>52</v>
      </c>
      <c r="O292" s="87"/>
      <c r="P292" s="218">
        <f>O292*H292</f>
        <v>0</v>
      </c>
      <c r="Q292" s="218">
        <v>1.6449999999999999E-06</v>
      </c>
      <c r="R292" s="218">
        <f>Q292*H292</f>
        <v>0.00015002399999999999</v>
      </c>
      <c r="S292" s="218">
        <v>0</v>
      </c>
      <c r="T292" s="21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0" t="s">
        <v>133</v>
      </c>
      <c r="AT292" s="220" t="s">
        <v>128</v>
      </c>
      <c r="AU292" s="220" t="s">
        <v>91</v>
      </c>
      <c r="AY292" s="19" t="s">
        <v>126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9" t="s">
        <v>89</v>
      </c>
      <c r="BK292" s="221">
        <f>ROUND(I292*H292,2)</f>
        <v>0</v>
      </c>
      <c r="BL292" s="19" t="s">
        <v>133</v>
      </c>
      <c r="BM292" s="220" t="s">
        <v>471</v>
      </c>
    </row>
    <row r="293" s="2" customFormat="1">
      <c r="A293" s="41"/>
      <c r="B293" s="42"/>
      <c r="C293" s="43"/>
      <c r="D293" s="222" t="s">
        <v>135</v>
      </c>
      <c r="E293" s="43"/>
      <c r="F293" s="223" t="s">
        <v>472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135</v>
      </c>
      <c r="AU293" s="19" t="s">
        <v>91</v>
      </c>
    </row>
    <row r="294" s="2" customFormat="1">
      <c r="A294" s="41"/>
      <c r="B294" s="42"/>
      <c r="C294" s="43"/>
      <c r="D294" s="227" t="s">
        <v>137</v>
      </c>
      <c r="E294" s="43"/>
      <c r="F294" s="228" t="s">
        <v>473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137</v>
      </c>
      <c r="AU294" s="19" t="s">
        <v>91</v>
      </c>
    </row>
    <row r="295" s="2" customFormat="1">
      <c r="A295" s="41"/>
      <c r="B295" s="42"/>
      <c r="C295" s="43"/>
      <c r="D295" s="222" t="s">
        <v>139</v>
      </c>
      <c r="E295" s="43"/>
      <c r="F295" s="229" t="s">
        <v>474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139</v>
      </c>
      <c r="AU295" s="19" t="s">
        <v>91</v>
      </c>
    </row>
    <row r="296" s="2" customFormat="1" ht="16.5" customHeight="1">
      <c r="A296" s="41"/>
      <c r="B296" s="42"/>
      <c r="C296" s="209" t="s">
        <v>475</v>
      </c>
      <c r="D296" s="209" t="s">
        <v>128</v>
      </c>
      <c r="E296" s="210" t="s">
        <v>476</v>
      </c>
      <c r="F296" s="211" t="s">
        <v>477</v>
      </c>
      <c r="G296" s="212" t="s">
        <v>165</v>
      </c>
      <c r="H296" s="213">
        <v>91.200000000000003</v>
      </c>
      <c r="I296" s="214"/>
      <c r="J296" s="215">
        <f>ROUND(I296*H296,2)</f>
        <v>0</v>
      </c>
      <c r="K296" s="211" t="s">
        <v>132</v>
      </c>
      <c r="L296" s="47"/>
      <c r="M296" s="216" t="s">
        <v>19</v>
      </c>
      <c r="N296" s="217" t="s">
        <v>52</v>
      </c>
      <c r="O296" s="87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0" t="s">
        <v>133</v>
      </c>
      <c r="AT296" s="220" t="s">
        <v>128</v>
      </c>
      <c r="AU296" s="220" t="s">
        <v>91</v>
      </c>
      <c r="AY296" s="19" t="s">
        <v>126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9" t="s">
        <v>89</v>
      </c>
      <c r="BK296" s="221">
        <f>ROUND(I296*H296,2)</f>
        <v>0</v>
      </c>
      <c r="BL296" s="19" t="s">
        <v>133</v>
      </c>
      <c r="BM296" s="220" t="s">
        <v>478</v>
      </c>
    </row>
    <row r="297" s="2" customFormat="1">
      <c r="A297" s="41"/>
      <c r="B297" s="42"/>
      <c r="C297" s="43"/>
      <c r="D297" s="222" t="s">
        <v>135</v>
      </c>
      <c r="E297" s="43"/>
      <c r="F297" s="223" t="s">
        <v>479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135</v>
      </c>
      <c r="AU297" s="19" t="s">
        <v>91</v>
      </c>
    </row>
    <row r="298" s="2" customFormat="1">
      <c r="A298" s="41"/>
      <c r="B298" s="42"/>
      <c r="C298" s="43"/>
      <c r="D298" s="227" t="s">
        <v>137</v>
      </c>
      <c r="E298" s="43"/>
      <c r="F298" s="228" t="s">
        <v>480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137</v>
      </c>
      <c r="AU298" s="19" t="s">
        <v>91</v>
      </c>
    </row>
    <row r="299" s="2" customFormat="1">
      <c r="A299" s="41"/>
      <c r="B299" s="42"/>
      <c r="C299" s="43"/>
      <c r="D299" s="222" t="s">
        <v>139</v>
      </c>
      <c r="E299" s="43"/>
      <c r="F299" s="229" t="s">
        <v>481</v>
      </c>
      <c r="G299" s="43"/>
      <c r="H299" s="43"/>
      <c r="I299" s="224"/>
      <c r="J299" s="43"/>
      <c r="K299" s="43"/>
      <c r="L299" s="47"/>
      <c r="M299" s="225"/>
      <c r="N299" s="226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139</v>
      </c>
      <c r="AU299" s="19" t="s">
        <v>91</v>
      </c>
    </row>
    <row r="300" s="2" customFormat="1" ht="16.5" customHeight="1">
      <c r="A300" s="41"/>
      <c r="B300" s="42"/>
      <c r="C300" s="209" t="s">
        <v>482</v>
      </c>
      <c r="D300" s="209" t="s">
        <v>128</v>
      </c>
      <c r="E300" s="210" t="s">
        <v>483</v>
      </c>
      <c r="F300" s="211" t="s">
        <v>484</v>
      </c>
      <c r="G300" s="212" t="s">
        <v>131</v>
      </c>
      <c r="H300" s="213">
        <v>2000</v>
      </c>
      <c r="I300" s="214"/>
      <c r="J300" s="215">
        <f>ROUND(I300*H300,2)</f>
        <v>0</v>
      </c>
      <c r="K300" s="211" t="s">
        <v>132</v>
      </c>
      <c r="L300" s="47"/>
      <c r="M300" s="216" t="s">
        <v>19</v>
      </c>
      <c r="N300" s="217" t="s">
        <v>52</v>
      </c>
      <c r="O300" s="87"/>
      <c r="P300" s="218">
        <f>O300*H300</f>
        <v>0</v>
      </c>
      <c r="Q300" s="218">
        <v>0</v>
      </c>
      <c r="R300" s="218">
        <f>Q300*H300</f>
        <v>0</v>
      </c>
      <c r="S300" s="218">
        <v>0.01</v>
      </c>
      <c r="T300" s="219">
        <f>S300*H300</f>
        <v>20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0" t="s">
        <v>133</v>
      </c>
      <c r="AT300" s="220" t="s">
        <v>128</v>
      </c>
      <c r="AU300" s="220" t="s">
        <v>91</v>
      </c>
      <c r="AY300" s="19" t="s">
        <v>126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9" t="s">
        <v>89</v>
      </c>
      <c r="BK300" s="221">
        <f>ROUND(I300*H300,2)</f>
        <v>0</v>
      </c>
      <c r="BL300" s="19" t="s">
        <v>133</v>
      </c>
      <c r="BM300" s="220" t="s">
        <v>485</v>
      </c>
    </row>
    <row r="301" s="2" customFormat="1">
      <c r="A301" s="41"/>
      <c r="B301" s="42"/>
      <c r="C301" s="43"/>
      <c r="D301" s="222" t="s">
        <v>135</v>
      </c>
      <c r="E301" s="43"/>
      <c r="F301" s="223" t="s">
        <v>486</v>
      </c>
      <c r="G301" s="43"/>
      <c r="H301" s="43"/>
      <c r="I301" s="224"/>
      <c r="J301" s="43"/>
      <c r="K301" s="43"/>
      <c r="L301" s="47"/>
      <c r="M301" s="225"/>
      <c r="N301" s="22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135</v>
      </c>
      <c r="AU301" s="19" t="s">
        <v>91</v>
      </c>
    </row>
    <row r="302" s="2" customFormat="1">
      <c r="A302" s="41"/>
      <c r="B302" s="42"/>
      <c r="C302" s="43"/>
      <c r="D302" s="227" t="s">
        <v>137</v>
      </c>
      <c r="E302" s="43"/>
      <c r="F302" s="228" t="s">
        <v>487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137</v>
      </c>
      <c r="AU302" s="19" t="s">
        <v>91</v>
      </c>
    </row>
    <row r="303" s="2" customFormat="1">
      <c r="A303" s="41"/>
      <c r="B303" s="42"/>
      <c r="C303" s="43"/>
      <c r="D303" s="222" t="s">
        <v>139</v>
      </c>
      <c r="E303" s="43"/>
      <c r="F303" s="229" t="s">
        <v>488</v>
      </c>
      <c r="G303" s="43"/>
      <c r="H303" s="43"/>
      <c r="I303" s="224"/>
      <c r="J303" s="43"/>
      <c r="K303" s="43"/>
      <c r="L303" s="47"/>
      <c r="M303" s="225"/>
      <c r="N303" s="22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139</v>
      </c>
      <c r="AU303" s="19" t="s">
        <v>91</v>
      </c>
    </row>
    <row r="304" s="13" customFormat="1">
      <c r="A304" s="13"/>
      <c r="B304" s="230"/>
      <c r="C304" s="231"/>
      <c r="D304" s="222" t="s">
        <v>141</v>
      </c>
      <c r="E304" s="232" t="s">
        <v>19</v>
      </c>
      <c r="F304" s="233" t="s">
        <v>489</v>
      </c>
      <c r="G304" s="231"/>
      <c r="H304" s="234">
        <v>2000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141</v>
      </c>
      <c r="AU304" s="240" t="s">
        <v>91</v>
      </c>
      <c r="AV304" s="13" t="s">
        <v>91</v>
      </c>
      <c r="AW304" s="13" t="s">
        <v>42</v>
      </c>
      <c r="AX304" s="13" t="s">
        <v>89</v>
      </c>
      <c r="AY304" s="240" t="s">
        <v>126</v>
      </c>
    </row>
    <row r="305" s="2" customFormat="1" ht="16.5" customHeight="1">
      <c r="A305" s="41"/>
      <c r="B305" s="42"/>
      <c r="C305" s="209" t="s">
        <v>490</v>
      </c>
      <c r="D305" s="209" t="s">
        <v>128</v>
      </c>
      <c r="E305" s="210" t="s">
        <v>491</v>
      </c>
      <c r="F305" s="211" t="s">
        <v>492</v>
      </c>
      <c r="G305" s="212" t="s">
        <v>131</v>
      </c>
      <c r="H305" s="213">
        <v>500</v>
      </c>
      <c r="I305" s="214"/>
      <c r="J305" s="215">
        <f>ROUND(I305*H305,2)</f>
        <v>0</v>
      </c>
      <c r="K305" s="211" t="s">
        <v>132</v>
      </c>
      <c r="L305" s="47"/>
      <c r="M305" s="216" t="s">
        <v>19</v>
      </c>
      <c r="N305" s="217" t="s">
        <v>52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133</v>
      </c>
      <c r="AT305" s="220" t="s">
        <v>128</v>
      </c>
      <c r="AU305" s="220" t="s">
        <v>91</v>
      </c>
      <c r="AY305" s="19" t="s">
        <v>126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9" t="s">
        <v>89</v>
      </c>
      <c r="BK305" s="221">
        <f>ROUND(I305*H305,2)</f>
        <v>0</v>
      </c>
      <c r="BL305" s="19" t="s">
        <v>133</v>
      </c>
      <c r="BM305" s="220" t="s">
        <v>493</v>
      </c>
    </row>
    <row r="306" s="2" customFormat="1">
      <c r="A306" s="41"/>
      <c r="B306" s="42"/>
      <c r="C306" s="43"/>
      <c r="D306" s="222" t="s">
        <v>135</v>
      </c>
      <c r="E306" s="43"/>
      <c r="F306" s="223" t="s">
        <v>494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135</v>
      </c>
      <c r="AU306" s="19" t="s">
        <v>91</v>
      </c>
    </row>
    <row r="307" s="2" customFormat="1">
      <c r="A307" s="41"/>
      <c r="B307" s="42"/>
      <c r="C307" s="43"/>
      <c r="D307" s="227" t="s">
        <v>137</v>
      </c>
      <c r="E307" s="43"/>
      <c r="F307" s="228" t="s">
        <v>495</v>
      </c>
      <c r="G307" s="43"/>
      <c r="H307" s="43"/>
      <c r="I307" s="224"/>
      <c r="J307" s="43"/>
      <c r="K307" s="43"/>
      <c r="L307" s="47"/>
      <c r="M307" s="225"/>
      <c r="N307" s="226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137</v>
      </c>
      <c r="AU307" s="19" t="s">
        <v>91</v>
      </c>
    </row>
    <row r="308" s="2" customFormat="1">
      <c r="A308" s="41"/>
      <c r="B308" s="42"/>
      <c r="C308" s="43"/>
      <c r="D308" s="222" t="s">
        <v>139</v>
      </c>
      <c r="E308" s="43"/>
      <c r="F308" s="229" t="s">
        <v>496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139</v>
      </c>
      <c r="AU308" s="19" t="s">
        <v>91</v>
      </c>
    </row>
    <row r="309" s="2" customFormat="1" ht="16.5" customHeight="1">
      <c r="A309" s="41"/>
      <c r="B309" s="42"/>
      <c r="C309" s="209" t="s">
        <v>497</v>
      </c>
      <c r="D309" s="209" t="s">
        <v>128</v>
      </c>
      <c r="E309" s="210" t="s">
        <v>498</v>
      </c>
      <c r="F309" s="211" t="s">
        <v>499</v>
      </c>
      <c r="G309" s="212" t="s">
        <v>131</v>
      </c>
      <c r="H309" s="213">
        <v>300</v>
      </c>
      <c r="I309" s="214"/>
      <c r="J309" s="215">
        <f>ROUND(I309*H309,2)</f>
        <v>0</v>
      </c>
      <c r="K309" s="211" t="s">
        <v>132</v>
      </c>
      <c r="L309" s="47"/>
      <c r="M309" s="216" t="s">
        <v>19</v>
      </c>
      <c r="N309" s="217" t="s">
        <v>52</v>
      </c>
      <c r="O309" s="87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0" t="s">
        <v>133</v>
      </c>
      <c r="AT309" s="220" t="s">
        <v>128</v>
      </c>
      <c r="AU309" s="220" t="s">
        <v>91</v>
      </c>
      <c r="AY309" s="19" t="s">
        <v>126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9" t="s">
        <v>89</v>
      </c>
      <c r="BK309" s="221">
        <f>ROUND(I309*H309,2)</f>
        <v>0</v>
      </c>
      <c r="BL309" s="19" t="s">
        <v>133</v>
      </c>
      <c r="BM309" s="220" t="s">
        <v>500</v>
      </c>
    </row>
    <row r="310" s="2" customFormat="1">
      <c r="A310" s="41"/>
      <c r="B310" s="42"/>
      <c r="C310" s="43"/>
      <c r="D310" s="222" t="s">
        <v>135</v>
      </c>
      <c r="E310" s="43"/>
      <c r="F310" s="223" t="s">
        <v>501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135</v>
      </c>
      <c r="AU310" s="19" t="s">
        <v>91</v>
      </c>
    </row>
    <row r="311" s="2" customFormat="1">
      <c r="A311" s="41"/>
      <c r="B311" s="42"/>
      <c r="C311" s="43"/>
      <c r="D311" s="227" t="s">
        <v>137</v>
      </c>
      <c r="E311" s="43"/>
      <c r="F311" s="228" t="s">
        <v>502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137</v>
      </c>
      <c r="AU311" s="19" t="s">
        <v>91</v>
      </c>
    </row>
    <row r="312" s="2" customFormat="1">
      <c r="A312" s="41"/>
      <c r="B312" s="42"/>
      <c r="C312" s="43"/>
      <c r="D312" s="222" t="s">
        <v>139</v>
      </c>
      <c r="E312" s="43"/>
      <c r="F312" s="229" t="s">
        <v>503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139</v>
      </c>
      <c r="AU312" s="19" t="s">
        <v>91</v>
      </c>
    </row>
    <row r="313" s="2" customFormat="1" ht="16.5" customHeight="1">
      <c r="A313" s="41"/>
      <c r="B313" s="42"/>
      <c r="C313" s="209" t="s">
        <v>504</v>
      </c>
      <c r="D313" s="209" t="s">
        <v>128</v>
      </c>
      <c r="E313" s="210" t="s">
        <v>505</v>
      </c>
      <c r="F313" s="211" t="s">
        <v>506</v>
      </c>
      <c r="G313" s="212" t="s">
        <v>131</v>
      </c>
      <c r="H313" s="213">
        <v>60</v>
      </c>
      <c r="I313" s="214"/>
      <c r="J313" s="215">
        <f>ROUND(I313*H313,2)</f>
        <v>0</v>
      </c>
      <c r="K313" s="211" t="s">
        <v>132</v>
      </c>
      <c r="L313" s="47"/>
      <c r="M313" s="216" t="s">
        <v>19</v>
      </c>
      <c r="N313" s="217" t="s">
        <v>52</v>
      </c>
      <c r="O313" s="87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0" t="s">
        <v>133</v>
      </c>
      <c r="AT313" s="220" t="s">
        <v>128</v>
      </c>
      <c r="AU313" s="220" t="s">
        <v>91</v>
      </c>
      <c r="AY313" s="19" t="s">
        <v>126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19" t="s">
        <v>89</v>
      </c>
      <c r="BK313" s="221">
        <f>ROUND(I313*H313,2)</f>
        <v>0</v>
      </c>
      <c r="BL313" s="19" t="s">
        <v>133</v>
      </c>
      <c r="BM313" s="220" t="s">
        <v>507</v>
      </c>
    </row>
    <row r="314" s="2" customFormat="1">
      <c r="A314" s="41"/>
      <c r="B314" s="42"/>
      <c r="C314" s="43"/>
      <c r="D314" s="222" t="s">
        <v>135</v>
      </c>
      <c r="E314" s="43"/>
      <c r="F314" s="223" t="s">
        <v>508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135</v>
      </c>
      <c r="AU314" s="19" t="s">
        <v>91</v>
      </c>
    </row>
    <row r="315" s="2" customFormat="1">
      <c r="A315" s="41"/>
      <c r="B315" s="42"/>
      <c r="C315" s="43"/>
      <c r="D315" s="227" t="s">
        <v>137</v>
      </c>
      <c r="E315" s="43"/>
      <c r="F315" s="228" t="s">
        <v>509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137</v>
      </c>
      <c r="AU315" s="19" t="s">
        <v>91</v>
      </c>
    </row>
    <row r="316" s="2" customFormat="1">
      <c r="A316" s="41"/>
      <c r="B316" s="42"/>
      <c r="C316" s="43"/>
      <c r="D316" s="222" t="s">
        <v>139</v>
      </c>
      <c r="E316" s="43"/>
      <c r="F316" s="229" t="s">
        <v>496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139</v>
      </c>
      <c r="AU316" s="19" t="s">
        <v>91</v>
      </c>
    </row>
    <row r="317" s="2" customFormat="1" ht="16.5" customHeight="1">
      <c r="A317" s="41"/>
      <c r="B317" s="42"/>
      <c r="C317" s="209" t="s">
        <v>510</v>
      </c>
      <c r="D317" s="209" t="s">
        <v>128</v>
      </c>
      <c r="E317" s="210" t="s">
        <v>511</v>
      </c>
      <c r="F317" s="211" t="s">
        <v>512</v>
      </c>
      <c r="G317" s="212" t="s">
        <v>165</v>
      </c>
      <c r="H317" s="213">
        <v>15</v>
      </c>
      <c r="I317" s="214"/>
      <c r="J317" s="215">
        <f>ROUND(I317*H317,2)</f>
        <v>0</v>
      </c>
      <c r="K317" s="211" t="s">
        <v>132</v>
      </c>
      <c r="L317" s="47"/>
      <c r="M317" s="216" t="s">
        <v>19</v>
      </c>
      <c r="N317" s="217" t="s">
        <v>52</v>
      </c>
      <c r="O317" s="87"/>
      <c r="P317" s="218">
        <f>O317*H317</f>
        <v>0</v>
      </c>
      <c r="Q317" s="218">
        <v>8.6000000000000003E-05</v>
      </c>
      <c r="R317" s="218">
        <f>Q317*H317</f>
        <v>0.0012900000000000001</v>
      </c>
      <c r="S317" s="218">
        <v>0</v>
      </c>
      <c r="T317" s="21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0" t="s">
        <v>133</v>
      </c>
      <c r="AT317" s="220" t="s">
        <v>128</v>
      </c>
      <c r="AU317" s="220" t="s">
        <v>91</v>
      </c>
      <c r="AY317" s="19" t="s">
        <v>126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9" t="s">
        <v>89</v>
      </c>
      <c r="BK317" s="221">
        <f>ROUND(I317*H317,2)</f>
        <v>0</v>
      </c>
      <c r="BL317" s="19" t="s">
        <v>133</v>
      </c>
      <c r="BM317" s="220" t="s">
        <v>513</v>
      </c>
    </row>
    <row r="318" s="2" customFormat="1">
      <c r="A318" s="41"/>
      <c r="B318" s="42"/>
      <c r="C318" s="43"/>
      <c r="D318" s="222" t="s">
        <v>135</v>
      </c>
      <c r="E318" s="43"/>
      <c r="F318" s="223" t="s">
        <v>514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135</v>
      </c>
      <c r="AU318" s="19" t="s">
        <v>91</v>
      </c>
    </row>
    <row r="319" s="2" customFormat="1">
      <c r="A319" s="41"/>
      <c r="B319" s="42"/>
      <c r="C319" s="43"/>
      <c r="D319" s="227" t="s">
        <v>137</v>
      </c>
      <c r="E319" s="43"/>
      <c r="F319" s="228" t="s">
        <v>515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137</v>
      </c>
      <c r="AU319" s="19" t="s">
        <v>91</v>
      </c>
    </row>
    <row r="320" s="2" customFormat="1">
      <c r="A320" s="41"/>
      <c r="B320" s="42"/>
      <c r="C320" s="43"/>
      <c r="D320" s="222" t="s">
        <v>139</v>
      </c>
      <c r="E320" s="43"/>
      <c r="F320" s="229" t="s">
        <v>516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139</v>
      </c>
      <c r="AU320" s="19" t="s">
        <v>91</v>
      </c>
    </row>
    <row r="321" s="2" customFormat="1" ht="16.5" customHeight="1">
      <c r="A321" s="41"/>
      <c r="B321" s="42"/>
      <c r="C321" s="209" t="s">
        <v>517</v>
      </c>
      <c r="D321" s="209" t="s">
        <v>128</v>
      </c>
      <c r="E321" s="210" t="s">
        <v>518</v>
      </c>
      <c r="F321" s="211" t="s">
        <v>519</v>
      </c>
      <c r="G321" s="212" t="s">
        <v>131</v>
      </c>
      <c r="H321" s="213">
        <v>57</v>
      </c>
      <c r="I321" s="214"/>
      <c r="J321" s="215">
        <f>ROUND(I321*H321,2)</f>
        <v>0</v>
      </c>
      <c r="K321" s="211" t="s">
        <v>132</v>
      </c>
      <c r="L321" s="47"/>
      <c r="M321" s="216" t="s">
        <v>19</v>
      </c>
      <c r="N321" s="217" t="s">
        <v>52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133</v>
      </c>
      <c r="AT321" s="220" t="s">
        <v>128</v>
      </c>
      <c r="AU321" s="220" t="s">
        <v>91</v>
      </c>
      <c r="AY321" s="19" t="s">
        <v>126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9" t="s">
        <v>89</v>
      </c>
      <c r="BK321" s="221">
        <f>ROUND(I321*H321,2)</f>
        <v>0</v>
      </c>
      <c r="BL321" s="19" t="s">
        <v>133</v>
      </c>
      <c r="BM321" s="220" t="s">
        <v>520</v>
      </c>
    </row>
    <row r="322" s="2" customFormat="1">
      <c r="A322" s="41"/>
      <c r="B322" s="42"/>
      <c r="C322" s="43"/>
      <c r="D322" s="222" t="s">
        <v>135</v>
      </c>
      <c r="E322" s="43"/>
      <c r="F322" s="223" t="s">
        <v>521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135</v>
      </c>
      <c r="AU322" s="19" t="s">
        <v>91</v>
      </c>
    </row>
    <row r="323" s="2" customFormat="1">
      <c r="A323" s="41"/>
      <c r="B323" s="42"/>
      <c r="C323" s="43"/>
      <c r="D323" s="227" t="s">
        <v>137</v>
      </c>
      <c r="E323" s="43"/>
      <c r="F323" s="228" t="s">
        <v>522</v>
      </c>
      <c r="G323" s="43"/>
      <c r="H323" s="43"/>
      <c r="I323" s="224"/>
      <c r="J323" s="43"/>
      <c r="K323" s="43"/>
      <c r="L323" s="47"/>
      <c r="M323" s="225"/>
      <c r="N323" s="22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137</v>
      </c>
      <c r="AU323" s="19" t="s">
        <v>91</v>
      </c>
    </row>
    <row r="324" s="2" customFormat="1">
      <c r="A324" s="41"/>
      <c r="B324" s="42"/>
      <c r="C324" s="43"/>
      <c r="D324" s="222" t="s">
        <v>139</v>
      </c>
      <c r="E324" s="43"/>
      <c r="F324" s="229" t="s">
        <v>523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139</v>
      </c>
      <c r="AU324" s="19" t="s">
        <v>91</v>
      </c>
    </row>
    <row r="325" s="12" customFormat="1" ht="22.8" customHeight="1">
      <c r="A325" s="12"/>
      <c r="B325" s="193"/>
      <c r="C325" s="194"/>
      <c r="D325" s="195" t="s">
        <v>80</v>
      </c>
      <c r="E325" s="207" t="s">
        <v>203</v>
      </c>
      <c r="F325" s="207" t="s">
        <v>524</v>
      </c>
      <c r="G325" s="194"/>
      <c r="H325" s="194"/>
      <c r="I325" s="197"/>
      <c r="J325" s="208">
        <f>BK325</f>
        <v>0</v>
      </c>
      <c r="K325" s="194"/>
      <c r="L325" s="199"/>
      <c r="M325" s="200"/>
      <c r="N325" s="201"/>
      <c r="O325" s="201"/>
      <c r="P325" s="202">
        <f>SUM(P326:P341)</f>
        <v>0</v>
      </c>
      <c r="Q325" s="201"/>
      <c r="R325" s="202">
        <f>SUM(R326:R341)</f>
        <v>0</v>
      </c>
      <c r="S325" s="201"/>
      <c r="T325" s="203">
        <f>SUM(T326:T341)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4" t="s">
        <v>89</v>
      </c>
      <c r="AT325" s="205" t="s">
        <v>80</v>
      </c>
      <c r="AU325" s="205" t="s">
        <v>89</v>
      </c>
      <c r="AY325" s="204" t="s">
        <v>126</v>
      </c>
      <c r="BK325" s="206">
        <f>SUM(BK326:BK341)</f>
        <v>0</v>
      </c>
    </row>
    <row r="326" s="2" customFormat="1" ht="16.5" customHeight="1">
      <c r="A326" s="41"/>
      <c r="B326" s="42"/>
      <c r="C326" s="209" t="s">
        <v>525</v>
      </c>
      <c r="D326" s="209" t="s">
        <v>128</v>
      </c>
      <c r="E326" s="210" t="s">
        <v>526</v>
      </c>
      <c r="F326" s="211" t="s">
        <v>527</v>
      </c>
      <c r="G326" s="212" t="s">
        <v>316</v>
      </c>
      <c r="H326" s="213">
        <v>112.99</v>
      </c>
      <c r="I326" s="214"/>
      <c r="J326" s="215">
        <f>ROUND(I326*H326,2)</f>
        <v>0</v>
      </c>
      <c r="K326" s="211" t="s">
        <v>132</v>
      </c>
      <c r="L326" s="47"/>
      <c r="M326" s="216" t="s">
        <v>19</v>
      </c>
      <c r="N326" s="217" t="s">
        <v>52</v>
      </c>
      <c r="O326" s="87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0" t="s">
        <v>133</v>
      </c>
      <c r="AT326" s="220" t="s">
        <v>128</v>
      </c>
      <c r="AU326" s="220" t="s">
        <v>91</v>
      </c>
      <c r="AY326" s="19" t="s">
        <v>126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9" t="s">
        <v>89</v>
      </c>
      <c r="BK326" s="221">
        <f>ROUND(I326*H326,2)</f>
        <v>0</v>
      </c>
      <c r="BL326" s="19" t="s">
        <v>133</v>
      </c>
      <c r="BM326" s="220" t="s">
        <v>528</v>
      </c>
    </row>
    <row r="327" s="2" customFormat="1">
      <c r="A327" s="41"/>
      <c r="B327" s="42"/>
      <c r="C327" s="43"/>
      <c r="D327" s="222" t="s">
        <v>135</v>
      </c>
      <c r="E327" s="43"/>
      <c r="F327" s="223" t="s">
        <v>529</v>
      </c>
      <c r="G327" s="43"/>
      <c r="H327" s="43"/>
      <c r="I327" s="224"/>
      <c r="J327" s="43"/>
      <c r="K327" s="43"/>
      <c r="L327" s="47"/>
      <c r="M327" s="225"/>
      <c r="N327" s="226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135</v>
      </c>
      <c r="AU327" s="19" t="s">
        <v>91</v>
      </c>
    </row>
    <row r="328" s="2" customFormat="1">
      <c r="A328" s="41"/>
      <c r="B328" s="42"/>
      <c r="C328" s="43"/>
      <c r="D328" s="227" t="s">
        <v>137</v>
      </c>
      <c r="E328" s="43"/>
      <c r="F328" s="228" t="s">
        <v>530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137</v>
      </c>
      <c r="AU328" s="19" t="s">
        <v>91</v>
      </c>
    </row>
    <row r="329" s="2" customFormat="1" ht="16.5" customHeight="1">
      <c r="A329" s="41"/>
      <c r="B329" s="42"/>
      <c r="C329" s="209" t="s">
        <v>531</v>
      </c>
      <c r="D329" s="209" t="s">
        <v>128</v>
      </c>
      <c r="E329" s="210" t="s">
        <v>532</v>
      </c>
      <c r="F329" s="211" t="s">
        <v>533</v>
      </c>
      <c r="G329" s="212" t="s">
        <v>316</v>
      </c>
      <c r="H329" s="213">
        <v>1807.8399999999999</v>
      </c>
      <c r="I329" s="214"/>
      <c r="J329" s="215">
        <f>ROUND(I329*H329,2)</f>
        <v>0</v>
      </c>
      <c r="K329" s="211" t="s">
        <v>132</v>
      </c>
      <c r="L329" s="47"/>
      <c r="M329" s="216" t="s">
        <v>19</v>
      </c>
      <c r="N329" s="217" t="s">
        <v>52</v>
      </c>
      <c r="O329" s="87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0" t="s">
        <v>133</v>
      </c>
      <c r="AT329" s="220" t="s">
        <v>128</v>
      </c>
      <c r="AU329" s="220" t="s">
        <v>91</v>
      </c>
      <c r="AY329" s="19" t="s">
        <v>126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19" t="s">
        <v>89</v>
      </c>
      <c r="BK329" s="221">
        <f>ROUND(I329*H329,2)</f>
        <v>0</v>
      </c>
      <c r="BL329" s="19" t="s">
        <v>133</v>
      </c>
      <c r="BM329" s="220" t="s">
        <v>534</v>
      </c>
    </row>
    <row r="330" s="2" customFormat="1">
      <c r="A330" s="41"/>
      <c r="B330" s="42"/>
      <c r="C330" s="43"/>
      <c r="D330" s="222" t="s">
        <v>135</v>
      </c>
      <c r="E330" s="43"/>
      <c r="F330" s="223" t="s">
        <v>535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135</v>
      </c>
      <c r="AU330" s="19" t="s">
        <v>91</v>
      </c>
    </row>
    <row r="331" s="2" customFormat="1">
      <c r="A331" s="41"/>
      <c r="B331" s="42"/>
      <c r="C331" s="43"/>
      <c r="D331" s="227" t="s">
        <v>137</v>
      </c>
      <c r="E331" s="43"/>
      <c r="F331" s="228" t="s">
        <v>536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137</v>
      </c>
      <c r="AU331" s="19" t="s">
        <v>91</v>
      </c>
    </row>
    <row r="332" s="2" customFormat="1">
      <c r="A332" s="41"/>
      <c r="B332" s="42"/>
      <c r="C332" s="43"/>
      <c r="D332" s="222" t="s">
        <v>139</v>
      </c>
      <c r="E332" s="43"/>
      <c r="F332" s="229" t="s">
        <v>537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139</v>
      </c>
      <c r="AU332" s="19" t="s">
        <v>91</v>
      </c>
    </row>
    <row r="333" s="13" customFormat="1">
      <c r="A333" s="13"/>
      <c r="B333" s="230"/>
      <c r="C333" s="231"/>
      <c r="D333" s="222" t="s">
        <v>141</v>
      </c>
      <c r="E333" s="232" t="s">
        <v>19</v>
      </c>
      <c r="F333" s="233" t="s">
        <v>538</v>
      </c>
      <c r="G333" s="231"/>
      <c r="H333" s="234">
        <v>1807.8399999999999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141</v>
      </c>
      <c r="AU333" s="240" t="s">
        <v>91</v>
      </c>
      <c r="AV333" s="13" t="s">
        <v>91</v>
      </c>
      <c r="AW333" s="13" t="s">
        <v>42</v>
      </c>
      <c r="AX333" s="13" t="s">
        <v>89</v>
      </c>
      <c r="AY333" s="240" t="s">
        <v>126</v>
      </c>
    </row>
    <row r="334" s="2" customFormat="1" ht="24.15" customHeight="1">
      <c r="A334" s="41"/>
      <c r="B334" s="42"/>
      <c r="C334" s="209" t="s">
        <v>539</v>
      </c>
      <c r="D334" s="209" t="s">
        <v>128</v>
      </c>
      <c r="E334" s="210" t="s">
        <v>540</v>
      </c>
      <c r="F334" s="211" t="s">
        <v>541</v>
      </c>
      <c r="G334" s="212" t="s">
        <v>316</v>
      </c>
      <c r="H334" s="213">
        <v>72.305000000000007</v>
      </c>
      <c r="I334" s="214"/>
      <c r="J334" s="215">
        <f>ROUND(I334*H334,2)</f>
        <v>0</v>
      </c>
      <c r="K334" s="211" t="s">
        <v>132</v>
      </c>
      <c r="L334" s="47"/>
      <c r="M334" s="216" t="s">
        <v>19</v>
      </c>
      <c r="N334" s="217" t="s">
        <v>52</v>
      </c>
      <c r="O334" s="87"/>
      <c r="P334" s="218">
        <f>O334*H334</f>
        <v>0</v>
      </c>
      <c r="Q334" s="218">
        <v>0</v>
      </c>
      <c r="R334" s="218">
        <f>Q334*H334</f>
        <v>0</v>
      </c>
      <c r="S334" s="218">
        <v>0</v>
      </c>
      <c r="T334" s="21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0" t="s">
        <v>133</v>
      </c>
      <c r="AT334" s="220" t="s">
        <v>128</v>
      </c>
      <c r="AU334" s="220" t="s">
        <v>91</v>
      </c>
      <c r="AY334" s="19" t="s">
        <v>126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9" t="s">
        <v>89</v>
      </c>
      <c r="BK334" s="221">
        <f>ROUND(I334*H334,2)</f>
        <v>0</v>
      </c>
      <c r="BL334" s="19" t="s">
        <v>133</v>
      </c>
      <c r="BM334" s="220" t="s">
        <v>542</v>
      </c>
    </row>
    <row r="335" s="2" customFormat="1">
      <c r="A335" s="41"/>
      <c r="B335" s="42"/>
      <c r="C335" s="43"/>
      <c r="D335" s="222" t="s">
        <v>135</v>
      </c>
      <c r="E335" s="43"/>
      <c r="F335" s="223" t="s">
        <v>543</v>
      </c>
      <c r="G335" s="43"/>
      <c r="H335" s="43"/>
      <c r="I335" s="224"/>
      <c r="J335" s="43"/>
      <c r="K335" s="43"/>
      <c r="L335" s="47"/>
      <c r="M335" s="225"/>
      <c r="N335" s="22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135</v>
      </c>
      <c r="AU335" s="19" t="s">
        <v>91</v>
      </c>
    </row>
    <row r="336" s="2" customFormat="1">
      <c r="A336" s="41"/>
      <c r="B336" s="42"/>
      <c r="C336" s="43"/>
      <c r="D336" s="227" t="s">
        <v>137</v>
      </c>
      <c r="E336" s="43"/>
      <c r="F336" s="228" t="s">
        <v>544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137</v>
      </c>
      <c r="AU336" s="19" t="s">
        <v>91</v>
      </c>
    </row>
    <row r="337" s="13" customFormat="1">
      <c r="A337" s="13"/>
      <c r="B337" s="230"/>
      <c r="C337" s="231"/>
      <c r="D337" s="222" t="s">
        <v>141</v>
      </c>
      <c r="E337" s="232" t="s">
        <v>19</v>
      </c>
      <c r="F337" s="233" t="s">
        <v>545</v>
      </c>
      <c r="G337" s="231"/>
      <c r="H337" s="234">
        <v>72.305000000000007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141</v>
      </c>
      <c r="AU337" s="240" t="s">
        <v>91</v>
      </c>
      <c r="AV337" s="13" t="s">
        <v>91</v>
      </c>
      <c r="AW337" s="13" t="s">
        <v>42</v>
      </c>
      <c r="AX337" s="13" t="s">
        <v>89</v>
      </c>
      <c r="AY337" s="240" t="s">
        <v>126</v>
      </c>
    </row>
    <row r="338" s="2" customFormat="1" ht="24.15" customHeight="1">
      <c r="A338" s="41"/>
      <c r="B338" s="42"/>
      <c r="C338" s="209" t="s">
        <v>546</v>
      </c>
      <c r="D338" s="209" t="s">
        <v>128</v>
      </c>
      <c r="E338" s="210" t="s">
        <v>547</v>
      </c>
      <c r="F338" s="211" t="s">
        <v>548</v>
      </c>
      <c r="G338" s="212" t="s">
        <v>316</v>
      </c>
      <c r="H338" s="213">
        <v>44.585999999999999</v>
      </c>
      <c r="I338" s="214"/>
      <c r="J338" s="215">
        <f>ROUND(I338*H338,2)</f>
        <v>0</v>
      </c>
      <c r="K338" s="211" t="s">
        <v>132</v>
      </c>
      <c r="L338" s="47"/>
      <c r="M338" s="216" t="s">
        <v>19</v>
      </c>
      <c r="N338" s="217" t="s">
        <v>52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133</v>
      </c>
      <c r="AT338" s="220" t="s">
        <v>128</v>
      </c>
      <c r="AU338" s="220" t="s">
        <v>91</v>
      </c>
      <c r="AY338" s="19" t="s">
        <v>126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9" t="s">
        <v>89</v>
      </c>
      <c r="BK338" s="221">
        <f>ROUND(I338*H338,2)</f>
        <v>0</v>
      </c>
      <c r="BL338" s="19" t="s">
        <v>133</v>
      </c>
      <c r="BM338" s="220" t="s">
        <v>549</v>
      </c>
    </row>
    <row r="339" s="2" customFormat="1">
      <c r="A339" s="41"/>
      <c r="B339" s="42"/>
      <c r="C339" s="43"/>
      <c r="D339" s="222" t="s">
        <v>135</v>
      </c>
      <c r="E339" s="43"/>
      <c r="F339" s="223" t="s">
        <v>550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135</v>
      </c>
      <c r="AU339" s="19" t="s">
        <v>91</v>
      </c>
    </row>
    <row r="340" s="2" customFormat="1">
      <c r="A340" s="41"/>
      <c r="B340" s="42"/>
      <c r="C340" s="43"/>
      <c r="D340" s="227" t="s">
        <v>137</v>
      </c>
      <c r="E340" s="43"/>
      <c r="F340" s="228" t="s">
        <v>551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137</v>
      </c>
      <c r="AU340" s="19" t="s">
        <v>91</v>
      </c>
    </row>
    <row r="341" s="13" customFormat="1">
      <c r="A341" s="13"/>
      <c r="B341" s="230"/>
      <c r="C341" s="231"/>
      <c r="D341" s="222" t="s">
        <v>141</v>
      </c>
      <c r="E341" s="232" t="s">
        <v>19</v>
      </c>
      <c r="F341" s="233" t="s">
        <v>552</v>
      </c>
      <c r="G341" s="231"/>
      <c r="H341" s="234">
        <v>44.585999999999999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141</v>
      </c>
      <c r="AU341" s="240" t="s">
        <v>91</v>
      </c>
      <c r="AV341" s="13" t="s">
        <v>91</v>
      </c>
      <c r="AW341" s="13" t="s">
        <v>42</v>
      </c>
      <c r="AX341" s="13" t="s">
        <v>89</v>
      </c>
      <c r="AY341" s="240" t="s">
        <v>126</v>
      </c>
    </row>
    <row r="342" s="12" customFormat="1" ht="22.8" customHeight="1">
      <c r="A342" s="12"/>
      <c r="B342" s="193"/>
      <c r="C342" s="194"/>
      <c r="D342" s="195" t="s">
        <v>80</v>
      </c>
      <c r="E342" s="207" t="s">
        <v>553</v>
      </c>
      <c r="F342" s="207" t="s">
        <v>554</v>
      </c>
      <c r="G342" s="194"/>
      <c r="H342" s="194"/>
      <c r="I342" s="197"/>
      <c r="J342" s="208">
        <f>BK342</f>
        <v>0</v>
      </c>
      <c r="K342" s="194"/>
      <c r="L342" s="199"/>
      <c r="M342" s="200"/>
      <c r="N342" s="201"/>
      <c r="O342" s="201"/>
      <c r="P342" s="202">
        <f>SUM(P343:P345)</f>
        <v>0</v>
      </c>
      <c r="Q342" s="201"/>
      <c r="R342" s="202">
        <f>SUM(R343:R345)</f>
        <v>0</v>
      </c>
      <c r="S342" s="201"/>
      <c r="T342" s="203">
        <f>SUM(T343:T345)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4" t="s">
        <v>89</v>
      </c>
      <c r="AT342" s="205" t="s">
        <v>80</v>
      </c>
      <c r="AU342" s="205" t="s">
        <v>89</v>
      </c>
      <c r="AY342" s="204" t="s">
        <v>126</v>
      </c>
      <c r="BK342" s="206">
        <f>SUM(BK343:BK345)</f>
        <v>0</v>
      </c>
    </row>
    <row r="343" s="2" customFormat="1" ht="21.75" customHeight="1">
      <c r="A343" s="41"/>
      <c r="B343" s="42"/>
      <c r="C343" s="209" t="s">
        <v>555</v>
      </c>
      <c r="D343" s="209" t="s">
        <v>128</v>
      </c>
      <c r="E343" s="210" t="s">
        <v>556</v>
      </c>
      <c r="F343" s="211" t="s">
        <v>557</v>
      </c>
      <c r="G343" s="212" t="s">
        <v>316</v>
      </c>
      <c r="H343" s="213">
        <v>56.710000000000001</v>
      </c>
      <c r="I343" s="214"/>
      <c r="J343" s="215">
        <f>ROUND(I343*H343,2)</f>
        <v>0</v>
      </c>
      <c r="K343" s="211" t="s">
        <v>132</v>
      </c>
      <c r="L343" s="47"/>
      <c r="M343" s="216" t="s">
        <v>19</v>
      </c>
      <c r="N343" s="217" t="s">
        <v>52</v>
      </c>
      <c r="O343" s="87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0" t="s">
        <v>133</v>
      </c>
      <c r="AT343" s="220" t="s">
        <v>128</v>
      </c>
      <c r="AU343" s="220" t="s">
        <v>91</v>
      </c>
      <c r="AY343" s="19" t="s">
        <v>126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19" t="s">
        <v>89</v>
      </c>
      <c r="BK343" s="221">
        <f>ROUND(I343*H343,2)</f>
        <v>0</v>
      </c>
      <c r="BL343" s="19" t="s">
        <v>133</v>
      </c>
      <c r="BM343" s="220" t="s">
        <v>558</v>
      </c>
    </row>
    <row r="344" s="2" customFormat="1">
      <c r="A344" s="41"/>
      <c r="B344" s="42"/>
      <c r="C344" s="43"/>
      <c r="D344" s="222" t="s">
        <v>135</v>
      </c>
      <c r="E344" s="43"/>
      <c r="F344" s="223" t="s">
        <v>559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135</v>
      </c>
      <c r="AU344" s="19" t="s">
        <v>91</v>
      </c>
    </row>
    <row r="345" s="2" customFormat="1">
      <c r="A345" s="41"/>
      <c r="B345" s="42"/>
      <c r="C345" s="43"/>
      <c r="D345" s="227" t="s">
        <v>137</v>
      </c>
      <c r="E345" s="43"/>
      <c r="F345" s="228" t="s">
        <v>560</v>
      </c>
      <c r="G345" s="43"/>
      <c r="H345" s="43"/>
      <c r="I345" s="224"/>
      <c r="J345" s="43"/>
      <c r="K345" s="43"/>
      <c r="L345" s="47"/>
      <c r="M345" s="262"/>
      <c r="N345" s="263"/>
      <c r="O345" s="264"/>
      <c r="P345" s="264"/>
      <c r="Q345" s="264"/>
      <c r="R345" s="264"/>
      <c r="S345" s="264"/>
      <c r="T345" s="26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137</v>
      </c>
      <c r="AU345" s="19" t="s">
        <v>91</v>
      </c>
    </row>
    <row r="346" s="2" customFormat="1" ht="6.96" customHeight="1">
      <c r="A346" s="41"/>
      <c r="B346" s="62"/>
      <c r="C346" s="63"/>
      <c r="D346" s="63"/>
      <c r="E346" s="63"/>
      <c r="F346" s="63"/>
      <c r="G346" s="63"/>
      <c r="H346" s="63"/>
      <c r="I346" s="63"/>
      <c r="J346" s="63"/>
      <c r="K346" s="63"/>
      <c r="L346" s="47"/>
      <c r="M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</sheetData>
  <sheetProtection sheet="1" autoFilter="0" formatColumns="0" formatRows="0" objects="1" scenarios="1" spinCount="100000" saltValue="pWTeIfj91ZyO0fJGveMvmMiHVMjA9d0dnZPpC+AaRQZMr7wDvhcv8vIn6Gv8cYrjc3qwmsYXc+WRp0Kw279P4g==" hashValue="Suk/gH6n74rJzHW79bRpn4n+dz2uIsCPZp2/s4GDf1W1JA2O1bKEOGxjJqOlFo4f8c5jtJgOJr/l3pvAtRez1g==" algorithmName="SHA-512" password="CC35"/>
  <autoFilter ref="C84:K34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2/113107142"/>
    <hyperlink ref="F97" r:id="rId2" display="https://podminky.urs.cz/item/CS_URS_2024_02/113107344"/>
    <hyperlink ref="F105" r:id="rId3" display="https://podminky.urs.cz/item/CS_URS_2024_02/113107332"/>
    <hyperlink ref="F114" r:id="rId4" display="https://podminky.urs.cz/item/CS_URS_2024_02/113201112"/>
    <hyperlink ref="F119" r:id="rId5" display="https://podminky.urs.cz/item/CS_URS_2024_02/113202111"/>
    <hyperlink ref="F123" r:id="rId6" display="https://podminky.urs.cz/item/CS_URS_2024_02/113203111"/>
    <hyperlink ref="F127" r:id="rId7" display="https://podminky.urs.cz/item/CS_URS_2024_02/122151402"/>
    <hyperlink ref="F132" r:id="rId8" display="https://podminky.urs.cz/item/CS_URS_2024_02/131113701"/>
    <hyperlink ref="F139" r:id="rId9" display="https://podminky.urs.cz/item/CS_URS_2024_02/162751117"/>
    <hyperlink ref="F143" r:id="rId10" display="https://podminky.urs.cz/item/CS_URS_2024_02/174151101"/>
    <hyperlink ref="F148" r:id="rId11" display="https://podminky.urs.cz/item/CS_URS_2024_02/181951112"/>
    <hyperlink ref="F152" r:id="rId12" display="https://podminky.urs.cz/item/CS_URS_2024_02/181311103"/>
    <hyperlink ref="F156" r:id="rId13" display="https://podminky.urs.cz/item/CS_URS_2024_02/181411132"/>
    <hyperlink ref="F161" r:id="rId14" display="https://podminky.urs.cz/item/CS_URS_2024_02/184813511"/>
    <hyperlink ref="F164" r:id="rId15" display="https://podminky.urs.cz/item/CS_URS_2024_02/185851121"/>
    <hyperlink ref="F168" r:id="rId16" display="https://podminky.urs.cz/item/CS_URS_2024_02/572340111"/>
    <hyperlink ref="F173" r:id="rId17" display="https://podminky.urs.cz/item/CS_URS_2024_02/577145032"/>
    <hyperlink ref="F178" r:id="rId18" display="https://podminky.urs.cz/item/CS_URS_2024_02/573231111"/>
    <hyperlink ref="F182" r:id="rId19" display="https://podminky.urs.cz/item/CS_URS_2024_02/565176101"/>
    <hyperlink ref="F187" r:id="rId20" display="https://podminky.urs.cz/item/CS_URS_2024_02/573191111"/>
    <hyperlink ref="F190" r:id="rId21" display="https://podminky.urs.cz/item/CS_URS_2024_02/567142115"/>
    <hyperlink ref="F195" r:id="rId22" display="https://podminky.urs.cz/item/CS_URS_2024_02/566901132"/>
    <hyperlink ref="F199" r:id="rId23" display="https://podminky.urs.cz/item/CS_URS_2024_02/564581011"/>
    <hyperlink ref="F207" r:id="rId24" display="https://podminky.urs.cz/item/CS_URS_2024_02/599141111"/>
    <hyperlink ref="F213" r:id="rId25" display="https://podminky.urs.cz/item/CS_URS_2024_02/915111111"/>
    <hyperlink ref="F218" r:id="rId26" display="https://podminky.urs.cz/item/CS_URS_2024_02/915111112"/>
    <hyperlink ref="F221" r:id="rId27" display="https://podminky.urs.cz/item/CS_URS_2024_02/915111121"/>
    <hyperlink ref="F226" r:id="rId28" display="https://podminky.urs.cz/item/CS_URS_2024_02/915111122"/>
    <hyperlink ref="F229" r:id="rId29" display="https://podminky.urs.cz/item/CS_URS_2024_02/915121111"/>
    <hyperlink ref="F234" r:id="rId30" display="https://podminky.urs.cz/item/CS_URS_2024_02/915121112"/>
    <hyperlink ref="F237" r:id="rId31" display="https://podminky.urs.cz/item/CS_URS_2024_02/915121121"/>
    <hyperlink ref="F242" r:id="rId32" display="https://podminky.urs.cz/item/CS_URS_2024_02/915121122"/>
    <hyperlink ref="F245" r:id="rId33" display="https://podminky.urs.cz/item/CS_URS_2024_02/915131111"/>
    <hyperlink ref="F250" r:id="rId34" display="https://podminky.urs.cz/item/CS_URS_2024_02/915231111"/>
    <hyperlink ref="F253" r:id="rId35" display="https://podminky.urs.cz/item/CS_URS_2024_02/915611111"/>
    <hyperlink ref="F257" r:id="rId36" display="https://podminky.urs.cz/item/CS_URS_2024_02/915621111"/>
    <hyperlink ref="F260" r:id="rId37" display="https://podminky.urs.cz/item/CS_URS_2024_02/916241113"/>
    <hyperlink ref="F269" r:id="rId38" display="https://podminky.urs.cz/item/CS_URS_2024_02/916132112"/>
    <hyperlink ref="F275" r:id="rId39" display="https://podminky.urs.cz/item/CS_URS_2024_02/916991121"/>
    <hyperlink ref="F280" r:id="rId40" display="https://podminky.urs.cz/item/CS_URS_2024_02/919726123"/>
    <hyperlink ref="F285" r:id="rId41" display="https://podminky.urs.cz/item/CS_URS_2024_02/919732211"/>
    <hyperlink ref="F290" r:id="rId42" display="https://podminky.urs.cz/item/CS_URS_2024_02/919735111"/>
    <hyperlink ref="F294" r:id="rId43" display="https://podminky.urs.cz/item/CS_URS_2024_02/919735112"/>
    <hyperlink ref="F298" r:id="rId44" display="https://podminky.urs.cz/item/CS_URS_2024_02/919731122"/>
    <hyperlink ref="F302" r:id="rId45" display="https://podminky.urs.cz/item/CS_URS_2024_02/938908411"/>
    <hyperlink ref="F307" r:id="rId46" display="https://podminky.urs.cz/item/CS_URS_2024_02/966007111"/>
    <hyperlink ref="F311" r:id="rId47" display="https://podminky.urs.cz/item/CS_URS_2024_02/966007112"/>
    <hyperlink ref="F315" r:id="rId48" display="https://podminky.urs.cz/item/CS_URS_2024_02/966007123"/>
    <hyperlink ref="F319" r:id="rId49" display="https://podminky.urs.cz/item/CS_URS_2024_02/977211131"/>
    <hyperlink ref="F323" r:id="rId50" display="https://podminky.urs.cz/item/CS_URS_2024_02/979024443"/>
    <hyperlink ref="F328" r:id="rId51" display="https://podminky.urs.cz/item/CS_URS_2024_02/997221561"/>
    <hyperlink ref="F331" r:id="rId52" display="https://podminky.urs.cz/item/CS_URS_2024_02/997221569"/>
    <hyperlink ref="F336" r:id="rId53" display="https://podminky.urs.cz/item/CS_URS_2024_02/997221861"/>
    <hyperlink ref="F340" r:id="rId54" display="https://podminky.urs.cz/item/CS_URS_2024_02/997221875"/>
    <hyperlink ref="F345" r:id="rId55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Moravská - M.R. Štefánika - Ústí nad Orlicí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561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30. 9. 2024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141" t="s">
        <v>26</v>
      </c>
      <c r="E13" s="41"/>
      <c r="F13" s="142" t="s">
        <v>27</v>
      </c>
      <c r="G13" s="41"/>
      <c r="H13" s="41"/>
      <c r="I13" s="141" t="s">
        <v>28</v>
      </c>
      <c r="J13" s="142" t="s">
        <v>29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41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43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3"/>
      <c r="B27" s="144"/>
      <c r="C27" s="143"/>
      <c r="D27" s="143"/>
      <c r="E27" s="145" t="s">
        <v>46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47</v>
      </c>
      <c r="E30" s="41"/>
      <c r="F30" s="41"/>
      <c r="G30" s="41"/>
      <c r="H30" s="41"/>
      <c r="I30" s="41"/>
      <c r="J30" s="149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49</v>
      </c>
      <c r="G32" s="41"/>
      <c r="H32" s="41"/>
      <c r="I32" s="150" t="s">
        <v>48</v>
      </c>
      <c r="J32" s="150" t="s">
        <v>50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51</v>
      </c>
      <c r="E33" s="135" t="s">
        <v>52</v>
      </c>
      <c r="F33" s="152">
        <f>ROUND((SUM(BE86:BE1273)),  2)</f>
        <v>0</v>
      </c>
      <c r="G33" s="41"/>
      <c r="H33" s="41"/>
      <c r="I33" s="153">
        <v>0.20999999999999999</v>
      </c>
      <c r="J33" s="152">
        <f>ROUND(((SUM(BE86:BE1273))*I33),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53</v>
      </c>
      <c r="F34" s="152">
        <f>ROUND((SUM(BF86:BF1273)),  2)</f>
        <v>0</v>
      </c>
      <c r="G34" s="41"/>
      <c r="H34" s="41"/>
      <c r="I34" s="153">
        <v>0.12</v>
      </c>
      <c r="J34" s="152">
        <f>ROUND(((SUM(BF86:BF1273))*I34),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54</v>
      </c>
      <c r="F35" s="152">
        <f>ROUND((SUM(BG86:BG1273)),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55</v>
      </c>
      <c r="F36" s="152">
        <f>ROUND((SUM(BH86:BH1273)),  2)</f>
        <v>0</v>
      </c>
      <c r="G36" s="41"/>
      <c r="H36" s="41"/>
      <c r="I36" s="153">
        <v>0.12</v>
      </c>
      <c r="J36" s="152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56</v>
      </c>
      <c r="F37" s="152">
        <f>ROUND((SUM(BI86:BI1273)),  2)</f>
        <v>0</v>
      </c>
      <c r="G37" s="41"/>
      <c r="H37" s="41"/>
      <c r="I37" s="153">
        <v>0</v>
      </c>
      <c r="J37" s="152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57</v>
      </c>
      <c r="E39" s="156"/>
      <c r="F39" s="156"/>
      <c r="G39" s="157" t="s">
        <v>58</v>
      </c>
      <c r="H39" s="158" t="s">
        <v>59</v>
      </c>
      <c r="I39" s="156"/>
      <c r="J39" s="159">
        <f>SUM(J30:J37)</f>
        <v>0</v>
      </c>
      <c r="K39" s="160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Moravská - M.R. Štefánika - Ústí nad Orlicí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401 - Rekonstrukce SSZ Moravská - M.R. Štefánika - Ústí nad Orlicí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Ústí nad Orlicí</v>
      </c>
      <c r="G52" s="43"/>
      <c r="H52" s="43"/>
      <c r="I52" s="34" t="s">
        <v>24</v>
      </c>
      <c r="J52" s="75" t="str">
        <f>IF(J12="","",J12)</f>
        <v>30. 9. 2024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Tepvos, spol. s.r.o.</v>
      </c>
      <c r="G54" s="43"/>
      <c r="H54" s="43"/>
      <c r="I54" s="34" t="s">
        <v>38</v>
      </c>
      <c r="J54" s="39" t="str">
        <f>E21</f>
        <v>AŽD Praha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>AŽD Praha,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102</v>
      </c>
      <c r="D57" s="167"/>
      <c r="E57" s="167"/>
      <c r="F57" s="167"/>
      <c r="G57" s="167"/>
      <c r="H57" s="167"/>
      <c r="I57" s="167"/>
      <c r="J57" s="168" t="s">
        <v>103</v>
      </c>
      <c r="K57" s="167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79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70"/>
      <c r="C60" s="171"/>
      <c r="D60" s="172" t="s">
        <v>105</v>
      </c>
      <c r="E60" s="173"/>
      <c r="F60" s="173"/>
      <c r="G60" s="173"/>
      <c r="H60" s="173"/>
      <c r="I60" s="173"/>
      <c r="J60" s="174">
        <f>J87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106</v>
      </c>
      <c r="E61" s="179"/>
      <c r="F61" s="179"/>
      <c r="G61" s="179"/>
      <c r="H61" s="179"/>
      <c r="I61" s="179"/>
      <c r="J61" s="180">
        <f>J88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562</v>
      </c>
      <c r="E62" s="179"/>
      <c r="F62" s="179"/>
      <c r="G62" s="179"/>
      <c r="H62" s="179"/>
      <c r="I62" s="179"/>
      <c r="J62" s="180">
        <f>J200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0"/>
      <c r="C63" s="171"/>
      <c r="D63" s="172" t="s">
        <v>563</v>
      </c>
      <c r="E63" s="173"/>
      <c r="F63" s="173"/>
      <c r="G63" s="173"/>
      <c r="H63" s="173"/>
      <c r="I63" s="173"/>
      <c r="J63" s="174">
        <f>J309</f>
        <v>0</v>
      </c>
      <c r="K63" s="171"/>
      <c r="L63" s="17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6"/>
      <c r="C64" s="177"/>
      <c r="D64" s="178" t="s">
        <v>564</v>
      </c>
      <c r="E64" s="179"/>
      <c r="F64" s="179"/>
      <c r="G64" s="179"/>
      <c r="H64" s="179"/>
      <c r="I64" s="179"/>
      <c r="J64" s="180">
        <f>J310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565</v>
      </c>
      <c r="E65" s="179"/>
      <c r="F65" s="179"/>
      <c r="G65" s="179"/>
      <c r="H65" s="179"/>
      <c r="I65" s="179"/>
      <c r="J65" s="180">
        <f>J1069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566</v>
      </c>
      <c r="E66" s="173"/>
      <c r="F66" s="173"/>
      <c r="G66" s="173"/>
      <c r="H66" s="173"/>
      <c r="I66" s="173"/>
      <c r="J66" s="174">
        <f>J1265</f>
        <v>0</v>
      </c>
      <c r="K66" s="171"/>
      <c r="L66" s="17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111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5" t="str">
        <f>E7</f>
        <v>Moravská - M.R. Štefánika - Ústí nad Orlicí</v>
      </c>
      <c r="F76" s="34"/>
      <c r="G76" s="34"/>
      <c r="H76" s="34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99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401 - Rekonstrukce SSZ Moravská - M.R. Štefánika - Ústí nad Orlicí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Ústí nad Orlicí</v>
      </c>
      <c r="G80" s="43"/>
      <c r="H80" s="43"/>
      <c r="I80" s="34" t="s">
        <v>24</v>
      </c>
      <c r="J80" s="75" t="str">
        <f>IF(J12="","",J12)</f>
        <v>30. 9. 2024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Tepvos, spol. s.r.o.</v>
      </c>
      <c r="G82" s="43"/>
      <c r="H82" s="43"/>
      <c r="I82" s="34" t="s">
        <v>38</v>
      </c>
      <c r="J82" s="39" t="str">
        <f>E21</f>
        <v>AŽD Praha s.r.o.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43</v>
      </c>
      <c r="J83" s="39" t="str">
        <f>E24</f>
        <v>AŽD Praha, s.r.o.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2"/>
      <c r="B85" s="183"/>
      <c r="C85" s="184" t="s">
        <v>112</v>
      </c>
      <c r="D85" s="185" t="s">
        <v>66</v>
      </c>
      <c r="E85" s="185" t="s">
        <v>62</v>
      </c>
      <c r="F85" s="185" t="s">
        <v>63</v>
      </c>
      <c r="G85" s="185" t="s">
        <v>113</v>
      </c>
      <c r="H85" s="185" t="s">
        <v>114</v>
      </c>
      <c r="I85" s="185" t="s">
        <v>115</v>
      </c>
      <c r="J85" s="185" t="s">
        <v>103</v>
      </c>
      <c r="K85" s="186" t="s">
        <v>116</v>
      </c>
      <c r="L85" s="187"/>
      <c r="M85" s="95" t="s">
        <v>19</v>
      </c>
      <c r="N85" s="96" t="s">
        <v>51</v>
      </c>
      <c r="O85" s="96" t="s">
        <v>117</v>
      </c>
      <c r="P85" s="96" t="s">
        <v>118</v>
      </c>
      <c r="Q85" s="96" t="s">
        <v>119</v>
      </c>
      <c r="R85" s="96" t="s">
        <v>120</v>
      </c>
      <c r="S85" s="96" t="s">
        <v>121</v>
      </c>
      <c r="T85" s="97" t="s">
        <v>122</v>
      </c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="2" customFormat="1" ht="22.8" customHeight="1">
      <c r="A86" s="41"/>
      <c r="B86" s="42"/>
      <c r="C86" s="102" t="s">
        <v>123</v>
      </c>
      <c r="D86" s="43"/>
      <c r="E86" s="43"/>
      <c r="F86" s="43"/>
      <c r="G86" s="43"/>
      <c r="H86" s="43"/>
      <c r="I86" s="43"/>
      <c r="J86" s="188">
        <f>BK86</f>
        <v>0</v>
      </c>
      <c r="K86" s="43"/>
      <c r="L86" s="47"/>
      <c r="M86" s="98"/>
      <c r="N86" s="189"/>
      <c r="O86" s="99"/>
      <c r="P86" s="190">
        <f>P87+P309+P1265</f>
        <v>0</v>
      </c>
      <c r="Q86" s="99"/>
      <c r="R86" s="190">
        <f>R87+R309+R1265</f>
        <v>63.688551725164004</v>
      </c>
      <c r="S86" s="99"/>
      <c r="T86" s="191">
        <f>T87+T309+T1265</f>
        <v>18.425599999999999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80</v>
      </c>
      <c r="AU86" s="19" t="s">
        <v>104</v>
      </c>
      <c r="BK86" s="192">
        <f>BK87+BK309+BK1265</f>
        <v>0</v>
      </c>
    </row>
    <row r="87" s="12" customFormat="1" ht="25.92" customHeight="1">
      <c r="A87" s="12"/>
      <c r="B87" s="193"/>
      <c r="C87" s="194"/>
      <c r="D87" s="195" t="s">
        <v>80</v>
      </c>
      <c r="E87" s="196" t="s">
        <v>124</v>
      </c>
      <c r="F87" s="196" t="s">
        <v>125</v>
      </c>
      <c r="G87" s="194"/>
      <c r="H87" s="194"/>
      <c r="I87" s="197"/>
      <c r="J87" s="198">
        <f>BK87</f>
        <v>0</v>
      </c>
      <c r="K87" s="194"/>
      <c r="L87" s="199"/>
      <c r="M87" s="200"/>
      <c r="N87" s="201"/>
      <c r="O87" s="201"/>
      <c r="P87" s="202">
        <f>P88+P200</f>
        <v>0</v>
      </c>
      <c r="Q87" s="201"/>
      <c r="R87" s="202">
        <f>R88+R200</f>
        <v>1.6902048383999999</v>
      </c>
      <c r="S87" s="201"/>
      <c r="T87" s="203">
        <f>T88+T200</f>
        <v>0.040000000000000001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4" t="s">
        <v>89</v>
      </c>
      <c r="AT87" s="205" t="s">
        <v>80</v>
      </c>
      <c r="AU87" s="205" t="s">
        <v>81</v>
      </c>
      <c r="AY87" s="204" t="s">
        <v>126</v>
      </c>
      <c r="BK87" s="206">
        <f>BK88+BK200</f>
        <v>0</v>
      </c>
    </row>
    <row r="88" s="12" customFormat="1" ht="22.8" customHeight="1">
      <c r="A88" s="12"/>
      <c r="B88" s="193"/>
      <c r="C88" s="194"/>
      <c r="D88" s="195" t="s">
        <v>80</v>
      </c>
      <c r="E88" s="207" t="s">
        <v>89</v>
      </c>
      <c r="F88" s="207" t="s">
        <v>127</v>
      </c>
      <c r="G88" s="194"/>
      <c r="H88" s="194"/>
      <c r="I88" s="197"/>
      <c r="J88" s="208">
        <f>BK88</f>
        <v>0</v>
      </c>
      <c r="K88" s="194"/>
      <c r="L88" s="199"/>
      <c r="M88" s="200"/>
      <c r="N88" s="201"/>
      <c r="O88" s="201"/>
      <c r="P88" s="202">
        <f>SUM(P89:P199)</f>
        <v>0</v>
      </c>
      <c r="Q88" s="201"/>
      <c r="R88" s="202">
        <f>SUM(R89:R199)</f>
        <v>1.68821</v>
      </c>
      <c r="S88" s="201"/>
      <c r="T88" s="203">
        <f>SUM(T89:T199)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4" t="s">
        <v>89</v>
      </c>
      <c r="AT88" s="205" t="s">
        <v>80</v>
      </c>
      <c r="AU88" s="205" t="s">
        <v>89</v>
      </c>
      <c r="AY88" s="204" t="s">
        <v>126</v>
      </c>
      <c r="BK88" s="206">
        <f>SUM(BK89:BK199)</f>
        <v>0</v>
      </c>
    </row>
    <row r="89" s="2" customFormat="1" ht="16.5" customHeight="1">
      <c r="A89" s="41"/>
      <c r="B89" s="42"/>
      <c r="C89" s="209" t="s">
        <v>89</v>
      </c>
      <c r="D89" s="209" t="s">
        <v>128</v>
      </c>
      <c r="E89" s="210" t="s">
        <v>567</v>
      </c>
      <c r="F89" s="211" t="s">
        <v>568</v>
      </c>
      <c r="G89" s="212" t="s">
        <v>131</v>
      </c>
      <c r="H89" s="213">
        <v>210.5</v>
      </c>
      <c r="I89" s="214"/>
      <c r="J89" s="215">
        <f>ROUND(I89*H89,2)</f>
        <v>0</v>
      </c>
      <c r="K89" s="211" t="s">
        <v>132</v>
      </c>
      <c r="L89" s="47"/>
      <c r="M89" s="216" t="s">
        <v>19</v>
      </c>
      <c r="N89" s="217" t="s">
        <v>52</v>
      </c>
      <c r="O89" s="87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0" t="s">
        <v>133</v>
      </c>
      <c r="AT89" s="220" t="s">
        <v>128</v>
      </c>
      <c r="AU89" s="220" t="s">
        <v>91</v>
      </c>
      <c r="AY89" s="19" t="s">
        <v>126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19" t="s">
        <v>89</v>
      </c>
      <c r="BK89" s="221">
        <f>ROUND(I89*H89,2)</f>
        <v>0</v>
      </c>
      <c r="BL89" s="19" t="s">
        <v>133</v>
      </c>
      <c r="BM89" s="220" t="s">
        <v>569</v>
      </c>
    </row>
    <row r="90" s="2" customFormat="1">
      <c r="A90" s="41"/>
      <c r="B90" s="42"/>
      <c r="C90" s="43"/>
      <c r="D90" s="222" t="s">
        <v>135</v>
      </c>
      <c r="E90" s="43"/>
      <c r="F90" s="223" t="s">
        <v>570</v>
      </c>
      <c r="G90" s="43"/>
      <c r="H90" s="43"/>
      <c r="I90" s="224"/>
      <c r="J90" s="43"/>
      <c r="K90" s="43"/>
      <c r="L90" s="47"/>
      <c r="M90" s="225"/>
      <c r="N90" s="226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135</v>
      </c>
      <c r="AU90" s="19" t="s">
        <v>91</v>
      </c>
    </row>
    <row r="91" s="2" customFormat="1">
      <c r="A91" s="41"/>
      <c r="B91" s="42"/>
      <c r="C91" s="43"/>
      <c r="D91" s="227" t="s">
        <v>137</v>
      </c>
      <c r="E91" s="43"/>
      <c r="F91" s="228" t="s">
        <v>571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137</v>
      </c>
      <c r="AU91" s="19" t="s">
        <v>91</v>
      </c>
    </row>
    <row r="92" s="15" customFormat="1">
      <c r="A92" s="15"/>
      <c r="B92" s="266"/>
      <c r="C92" s="267"/>
      <c r="D92" s="222" t="s">
        <v>141</v>
      </c>
      <c r="E92" s="268" t="s">
        <v>19</v>
      </c>
      <c r="F92" s="269" t="s">
        <v>572</v>
      </c>
      <c r="G92" s="267"/>
      <c r="H92" s="268" t="s">
        <v>19</v>
      </c>
      <c r="I92" s="270"/>
      <c r="J92" s="267"/>
      <c r="K92" s="267"/>
      <c r="L92" s="271"/>
      <c r="M92" s="272"/>
      <c r="N92" s="273"/>
      <c r="O92" s="273"/>
      <c r="P92" s="273"/>
      <c r="Q92" s="273"/>
      <c r="R92" s="273"/>
      <c r="S92" s="273"/>
      <c r="T92" s="27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75" t="s">
        <v>141</v>
      </c>
      <c r="AU92" s="275" t="s">
        <v>91</v>
      </c>
      <c r="AV92" s="15" t="s">
        <v>89</v>
      </c>
      <c r="AW92" s="15" t="s">
        <v>42</v>
      </c>
      <c r="AX92" s="15" t="s">
        <v>81</v>
      </c>
      <c r="AY92" s="275" t="s">
        <v>126</v>
      </c>
    </row>
    <row r="93" s="15" customFormat="1">
      <c r="A93" s="15"/>
      <c r="B93" s="266"/>
      <c r="C93" s="267"/>
      <c r="D93" s="222" t="s">
        <v>141</v>
      </c>
      <c r="E93" s="268" t="s">
        <v>19</v>
      </c>
      <c r="F93" s="269" t="s">
        <v>573</v>
      </c>
      <c r="G93" s="267"/>
      <c r="H93" s="268" t="s">
        <v>19</v>
      </c>
      <c r="I93" s="270"/>
      <c r="J93" s="267"/>
      <c r="K93" s="267"/>
      <c r="L93" s="271"/>
      <c r="M93" s="272"/>
      <c r="N93" s="273"/>
      <c r="O93" s="273"/>
      <c r="P93" s="273"/>
      <c r="Q93" s="273"/>
      <c r="R93" s="273"/>
      <c r="S93" s="273"/>
      <c r="T93" s="27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5" t="s">
        <v>141</v>
      </c>
      <c r="AU93" s="275" t="s">
        <v>91</v>
      </c>
      <c r="AV93" s="15" t="s">
        <v>89</v>
      </c>
      <c r="AW93" s="15" t="s">
        <v>42</v>
      </c>
      <c r="AX93" s="15" t="s">
        <v>81</v>
      </c>
      <c r="AY93" s="275" t="s">
        <v>126</v>
      </c>
    </row>
    <row r="94" s="13" customFormat="1">
      <c r="A94" s="13"/>
      <c r="B94" s="230"/>
      <c r="C94" s="231"/>
      <c r="D94" s="222" t="s">
        <v>141</v>
      </c>
      <c r="E94" s="232" t="s">
        <v>19</v>
      </c>
      <c r="F94" s="233" t="s">
        <v>574</v>
      </c>
      <c r="G94" s="231"/>
      <c r="H94" s="234">
        <v>210.5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141</v>
      </c>
      <c r="AU94" s="240" t="s">
        <v>91</v>
      </c>
      <c r="AV94" s="13" t="s">
        <v>91</v>
      </c>
      <c r="AW94" s="13" t="s">
        <v>42</v>
      </c>
      <c r="AX94" s="13" t="s">
        <v>89</v>
      </c>
      <c r="AY94" s="240" t="s">
        <v>126</v>
      </c>
    </row>
    <row r="95" s="2" customFormat="1" ht="16.5" customHeight="1">
      <c r="A95" s="41"/>
      <c r="B95" s="42"/>
      <c r="C95" s="209" t="s">
        <v>91</v>
      </c>
      <c r="D95" s="209" t="s">
        <v>128</v>
      </c>
      <c r="E95" s="210" t="s">
        <v>575</v>
      </c>
      <c r="F95" s="211" t="s">
        <v>576</v>
      </c>
      <c r="G95" s="212" t="s">
        <v>188</v>
      </c>
      <c r="H95" s="213">
        <v>2.9049999999999998</v>
      </c>
      <c r="I95" s="214"/>
      <c r="J95" s="215">
        <f>ROUND(I95*H95,2)</f>
        <v>0</v>
      </c>
      <c r="K95" s="211" t="s">
        <v>132</v>
      </c>
      <c r="L95" s="47"/>
      <c r="M95" s="216" t="s">
        <v>19</v>
      </c>
      <c r="N95" s="217" t="s">
        <v>52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133</v>
      </c>
      <c r="AT95" s="220" t="s">
        <v>128</v>
      </c>
      <c r="AU95" s="220" t="s">
        <v>91</v>
      </c>
      <c r="AY95" s="19" t="s">
        <v>126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89</v>
      </c>
      <c r="BK95" s="221">
        <f>ROUND(I95*H95,2)</f>
        <v>0</v>
      </c>
      <c r="BL95" s="19" t="s">
        <v>133</v>
      </c>
      <c r="BM95" s="220" t="s">
        <v>577</v>
      </c>
    </row>
    <row r="96" s="2" customFormat="1">
      <c r="A96" s="41"/>
      <c r="B96" s="42"/>
      <c r="C96" s="43"/>
      <c r="D96" s="222" t="s">
        <v>135</v>
      </c>
      <c r="E96" s="43"/>
      <c r="F96" s="223" t="s">
        <v>578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91</v>
      </c>
    </row>
    <row r="97" s="2" customFormat="1">
      <c r="A97" s="41"/>
      <c r="B97" s="42"/>
      <c r="C97" s="43"/>
      <c r="D97" s="227" t="s">
        <v>137</v>
      </c>
      <c r="E97" s="43"/>
      <c r="F97" s="228" t="s">
        <v>579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137</v>
      </c>
      <c r="AU97" s="19" t="s">
        <v>91</v>
      </c>
    </row>
    <row r="98" s="2" customFormat="1">
      <c r="A98" s="41"/>
      <c r="B98" s="42"/>
      <c r="C98" s="43"/>
      <c r="D98" s="222" t="s">
        <v>139</v>
      </c>
      <c r="E98" s="43"/>
      <c r="F98" s="229" t="s">
        <v>580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139</v>
      </c>
      <c r="AU98" s="19" t="s">
        <v>91</v>
      </c>
    </row>
    <row r="99" s="15" customFormat="1">
      <c r="A99" s="15"/>
      <c r="B99" s="266"/>
      <c r="C99" s="267"/>
      <c r="D99" s="222" t="s">
        <v>141</v>
      </c>
      <c r="E99" s="268" t="s">
        <v>19</v>
      </c>
      <c r="F99" s="269" t="s">
        <v>572</v>
      </c>
      <c r="G99" s="267"/>
      <c r="H99" s="268" t="s">
        <v>19</v>
      </c>
      <c r="I99" s="270"/>
      <c r="J99" s="267"/>
      <c r="K99" s="267"/>
      <c r="L99" s="271"/>
      <c r="M99" s="272"/>
      <c r="N99" s="273"/>
      <c r="O99" s="273"/>
      <c r="P99" s="273"/>
      <c r="Q99" s="273"/>
      <c r="R99" s="273"/>
      <c r="S99" s="273"/>
      <c r="T99" s="27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5" t="s">
        <v>141</v>
      </c>
      <c r="AU99" s="275" t="s">
        <v>91</v>
      </c>
      <c r="AV99" s="15" t="s">
        <v>89</v>
      </c>
      <c r="AW99" s="15" t="s">
        <v>42</v>
      </c>
      <c r="AX99" s="15" t="s">
        <v>81</v>
      </c>
      <c r="AY99" s="275" t="s">
        <v>126</v>
      </c>
    </row>
    <row r="100" s="15" customFormat="1">
      <c r="A100" s="15"/>
      <c r="B100" s="266"/>
      <c r="C100" s="267"/>
      <c r="D100" s="222" t="s">
        <v>141</v>
      </c>
      <c r="E100" s="268" t="s">
        <v>19</v>
      </c>
      <c r="F100" s="269" t="s">
        <v>581</v>
      </c>
      <c r="G100" s="267"/>
      <c r="H100" s="268" t="s">
        <v>19</v>
      </c>
      <c r="I100" s="270"/>
      <c r="J100" s="267"/>
      <c r="K100" s="267"/>
      <c r="L100" s="271"/>
      <c r="M100" s="272"/>
      <c r="N100" s="273"/>
      <c r="O100" s="273"/>
      <c r="P100" s="273"/>
      <c r="Q100" s="273"/>
      <c r="R100" s="273"/>
      <c r="S100" s="273"/>
      <c r="T100" s="27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5" t="s">
        <v>141</v>
      </c>
      <c r="AU100" s="275" t="s">
        <v>91</v>
      </c>
      <c r="AV100" s="15" t="s">
        <v>89</v>
      </c>
      <c r="AW100" s="15" t="s">
        <v>42</v>
      </c>
      <c r="AX100" s="15" t="s">
        <v>81</v>
      </c>
      <c r="AY100" s="275" t="s">
        <v>126</v>
      </c>
    </row>
    <row r="101" s="15" customFormat="1">
      <c r="A101" s="15"/>
      <c r="B101" s="266"/>
      <c r="C101" s="267"/>
      <c r="D101" s="222" t="s">
        <v>141</v>
      </c>
      <c r="E101" s="268" t="s">
        <v>19</v>
      </c>
      <c r="F101" s="269" t="s">
        <v>582</v>
      </c>
      <c r="G101" s="267"/>
      <c r="H101" s="268" t="s">
        <v>19</v>
      </c>
      <c r="I101" s="270"/>
      <c r="J101" s="267"/>
      <c r="K101" s="267"/>
      <c r="L101" s="271"/>
      <c r="M101" s="272"/>
      <c r="N101" s="273"/>
      <c r="O101" s="273"/>
      <c r="P101" s="273"/>
      <c r="Q101" s="273"/>
      <c r="R101" s="273"/>
      <c r="S101" s="273"/>
      <c r="T101" s="27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5" t="s">
        <v>141</v>
      </c>
      <c r="AU101" s="275" t="s">
        <v>91</v>
      </c>
      <c r="AV101" s="15" t="s">
        <v>89</v>
      </c>
      <c r="AW101" s="15" t="s">
        <v>42</v>
      </c>
      <c r="AX101" s="15" t="s">
        <v>81</v>
      </c>
      <c r="AY101" s="275" t="s">
        <v>126</v>
      </c>
    </row>
    <row r="102" s="13" customFormat="1">
      <c r="A102" s="13"/>
      <c r="B102" s="230"/>
      <c r="C102" s="231"/>
      <c r="D102" s="222" t="s">
        <v>141</v>
      </c>
      <c r="E102" s="232" t="s">
        <v>19</v>
      </c>
      <c r="F102" s="233" t="s">
        <v>583</v>
      </c>
      <c r="G102" s="231"/>
      <c r="H102" s="234">
        <v>2.9049999999999998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141</v>
      </c>
      <c r="AU102" s="240" t="s">
        <v>91</v>
      </c>
      <c r="AV102" s="13" t="s">
        <v>91</v>
      </c>
      <c r="AW102" s="13" t="s">
        <v>42</v>
      </c>
      <c r="AX102" s="13" t="s">
        <v>81</v>
      </c>
      <c r="AY102" s="240" t="s">
        <v>126</v>
      </c>
    </row>
    <row r="103" s="14" customFormat="1">
      <c r="A103" s="14"/>
      <c r="B103" s="241"/>
      <c r="C103" s="242"/>
      <c r="D103" s="222" t="s">
        <v>141</v>
      </c>
      <c r="E103" s="243" t="s">
        <v>19</v>
      </c>
      <c r="F103" s="244" t="s">
        <v>144</v>
      </c>
      <c r="G103" s="242"/>
      <c r="H103" s="245">
        <v>2.9049999999999998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141</v>
      </c>
      <c r="AU103" s="251" t="s">
        <v>91</v>
      </c>
      <c r="AV103" s="14" t="s">
        <v>133</v>
      </c>
      <c r="AW103" s="14" t="s">
        <v>42</v>
      </c>
      <c r="AX103" s="14" t="s">
        <v>89</v>
      </c>
      <c r="AY103" s="251" t="s">
        <v>126</v>
      </c>
    </row>
    <row r="104" s="2" customFormat="1" ht="21.75" customHeight="1">
      <c r="A104" s="41"/>
      <c r="B104" s="42"/>
      <c r="C104" s="209" t="s">
        <v>154</v>
      </c>
      <c r="D104" s="209" t="s">
        <v>128</v>
      </c>
      <c r="E104" s="210" t="s">
        <v>584</v>
      </c>
      <c r="F104" s="211" t="s">
        <v>585</v>
      </c>
      <c r="G104" s="212" t="s">
        <v>188</v>
      </c>
      <c r="H104" s="213">
        <v>2.9049999999999998</v>
      </c>
      <c r="I104" s="214"/>
      <c r="J104" s="215">
        <f>ROUND(I104*H104,2)</f>
        <v>0</v>
      </c>
      <c r="K104" s="211" t="s">
        <v>132</v>
      </c>
      <c r="L104" s="47"/>
      <c r="M104" s="216" t="s">
        <v>19</v>
      </c>
      <c r="N104" s="217" t="s">
        <v>52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133</v>
      </c>
      <c r="AT104" s="220" t="s">
        <v>128</v>
      </c>
      <c r="AU104" s="220" t="s">
        <v>91</v>
      </c>
      <c r="AY104" s="19" t="s">
        <v>126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89</v>
      </c>
      <c r="BK104" s="221">
        <f>ROUND(I104*H104,2)</f>
        <v>0</v>
      </c>
      <c r="BL104" s="19" t="s">
        <v>133</v>
      </c>
      <c r="BM104" s="220" t="s">
        <v>586</v>
      </c>
    </row>
    <row r="105" s="2" customFormat="1">
      <c r="A105" s="41"/>
      <c r="B105" s="42"/>
      <c r="C105" s="43"/>
      <c r="D105" s="222" t="s">
        <v>135</v>
      </c>
      <c r="E105" s="43"/>
      <c r="F105" s="223" t="s">
        <v>587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135</v>
      </c>
      <c r="AU105" s="19" t="s">
        <v>91</v>
      </c>
    </row>
    <row r="106" s="2" customFormat="1">
      <c r="A106" s="41"/>
      <c r="B106" s="42"/>
      <c r="C106" s="43"/>
      <c r="D106" s="227" t="s">
        <v>137</v>
      </c>
      <c r="E106" s="43"/>
      <c r="F106" s="228" t="s">
        <v>588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137</v>
      </c>
      <c r="AU106" s="19" t="s">
        <v>91</v>
      </c>
    </row>
    <row r="107" s="2" customFormat="1">
      <c r="A107" s="41"/>
      <c r="B107" s="42"/>
      <c r="C107" s="43"/>
      <c r="D107" s="222" t="s">
        <v>139</v>
      </c>
      <c r="E107" s="43"/>
      <c r="F107" s="229" t="s">
        <v>589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139</v>
      </c>
      <c r="AU107" s="19" t="s">
        <v>91</v>
      </c>
    </row>
    <row r="108" s="15" customFormat="1">
      <c r="A108" s="15"/>
      <c r="B108" s="266"/>
      <c r="C108" s="267"/>
      <c r="D108" s="222" t="s">
        <v>141</v>
      </c>
      <c r="E108" s="268" t="s">
        <v>19</v>
      </c>
      <c r="F108" s="269" t="s">
        <v>572</v>
      </c>
      <c r="G108" s="267"/>
      <c r="H108" s="268" t="s">
        <v>19</v>
      </c>
      <c r="I108" s="270"/>
      <c r="J108" s="267"/>
      <c r="K108" s="267"/>
      <c r="L108" s="271"/>
      <c r="M108" s="272"/>
      <c r="N108" s="273"/>
      <c r="O108" s="273"/>
      <c r="P108" s="273"/>
      <c r="Q108" s="273"/>
      <c r="R108" s="273"/>
      <c r="S108" s="273"/>
      <c r="T108" s="27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5" t="s">
        <v>141</v>
      </c>
      <c r="AU108" s="275" t="s">
        <v>91</v>
      </c>
      <c r="AV108" s="15" t="s">
        <v>89</v>
      </c>
      <c r="AW108" s="15" t="s">
        <v>42</v>
      </c>
      <c r="AX108" s="15" t="s">
        <v>81</v>
      </c>
      <c r="AY108" s="275" t="s">
        <v>126</v>
      </c>
    </row>
    <row r="109" s="15" customFormat="1">
      <c r="A109" s="15"/>
      <c r="B109" s="266"/>
      <c r="C109" s="267"/>
      <c r="D109" s="222" t="s">
        <v>141</v>
      </c>
      <c r="E109" s="268" t="s">
        <v>19</v>
      </c>
      <c r="F109" s="269" t="s">
        <v>581</v>
      </c>
      <c r="G109" s="267"/>
      <c r="H109" s="268" t="s">
        <v>19</v>
      </c>
      <c r="I109" s="270"/>
      <c r="J109" s="267"/>
      <c r="K109" s="267"/>
      <c r="L109" s="271"/>
      <c r="M109" s="272"/>
      <c r="N109" s="273"/>
      <c r="O109" s="273"/>
      <c r="P109" s="273"/>
      <c r="Q109" s="273"/>
      <c r="R109" s="273"/>
      <c r="S109" s="273"/>
      <c r="T109" s="27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5" t="s">
        <v>141</v>
      </c>
      <c r="AU109" s="275" t="s">
        <v>91</v>
      </c>
      <c r="AV109" s="15" t="s">
        <v>89</v>
      </c>
      <c r="AW109" s="15" t="s">
        <v>42</v>
      </c>
      <c r="AX109" s="15" t="s">
        <v>81</v>
      </c>
      <c r="AY109" s="275" t="s">
        <v>126</v>
      </c>
    </row>
    <row r="110" s="13" customFormat="1">
      <c r="A110" s="13"/>
      <c r="B110" s="230"/>
      <c r="C110" s="231"/>
      <c r="D110" s="222" t="s">
        <v>141</v>
      </c>
      <c r="E110" s="232" t="s">
        <v>19</v>
      </c>
      <c r="F110" s="233" t="s">
        <v>583</v>
      </c>
      <c r="G110" s="231"/>
      <c r="H110" s="234">
        <v>2.9049999999999998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141</v>
      </c>
      <c r="AU110" s="240" t="s">
        <v>91</v>
      </c>
      <c r="AV110" s="13" t="s">
        <v>91</v>
      </c>
      <c r="AW110" s="13" t="s">
        <v>42</v>
      </c>
      <c r="AX110" s="13" t="s">
        <v>81</v>
      </c>
      <c r="AY110" s="240" t="s">
        <v>126</v>
      </c>
    </row>
    <row r="111" s="14" customFormat="1">
      <c r="A111" s="14"/>
      <c r="B111" s="241"/>
      <c r="C111" s="242"/>
      <c r="D111" s="222" t="s">
        <v>141</v>
      </c>
      <c r="E111" s="243" t="s">
        <v>19</v>
      </c>
      <c r="F111" s="244" t="s">
        <v>144</v>
      </c>
      <c r="G111" s="242"/>
      <c r="H111" s="245">
        <v>2.9049999999999998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141</v>
      </c>
      <c r="AU111" s="251" t="s">
        <v>91</v>
      </c>
      <c r="AV111" s="14" t="s">
        <v>133</v>
      </c>
      <c r="AW111" s="14" t="s">
        <v>42</v>
      </c>
      <c r="AX111" s="14" t="s">
        <v>89</v>
      </c>
      <c r="AY111" s="251" t="s">
        <v>126</v>
      </c>
    </row>
    <row r="112" s="2" customFormat="1" ht="24.15" customHeight="1">
      <c r="A112" s="41"/>
      <c r="B112" s="42"/>
      <c r="C112" s="209" t="s">
        <v>133</v>
      </c>
      <c r="D112" s="209" t="s">
        <v>128</v>
      </c>
      <c r="E112" s="210" t="s">
        <v>590</v>
      </c>
      <c r="F112" s="211" t="s">
        <v>591</v>
      </c>
      <c r="G112" s="212" t="s">
        <v>131</v>
      </c>
      <c r="H112" s="213">
        <v>210.5</v>
      </c>
      <c r="I112" s="214"/>
      <c r="J112" s="215">
        <f>ROUND(I112*H112,2)</f>
        <v>0</v>
      </c>
      <c r="K112" s="211" t="s">
        <v>132</v>
      </c>
      <c r="L112" s="47"/>
      <c r="M112" s="216" t="s">
        <v>19</v>
      </c>
      <c r="N112" s="217" t="s">
        <v>52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133</v>
      </c>
      <c r="AT112" s="220" t="s">
        <v>128</v>
      </c>
      <c r="AU112" s="220" t="s">
        <v>91</v>
      </c>
      <c r="AY112" s="19" t="s">
        <v>126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89</v>
      </c>
      <c r="BK112" s="221">
        <f>ROUND(I112*H112,2)</f>
        <v>0</v>
      </c>
      <c r="BL112" s="19" t="s">
        <v>133</v>
      </c>
      <c r="BM112" s="220" t="s">
        <v>592</v>
      </c>
    </row>
    <row r="113" s="2" customFormat="1">
      <c r="A113" s="41"/>
      <c r="B113" s="42"/>
      <c r="C113" s="43"/>
      <c r="D113" s="222" t="s">
        <v>135</v>
      </c>
      <c r="E113" s="43"/>
      <c r="F113" s="223" t="s">
        <v>593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135</v>
      </c>
      <c r="AU113" s="19" t="s">
        <v>91</v>
      </c>
    </row>
    <row r="114" s="2" customFormat="1">
      <c r="A114" s="41"/>
      <c r="B114" s="42"/>
      <c r="C114" s="43"/>
      <c r="D114" s="227" t="s">
        <v>137</v>
      </c>
      <c r="E114" s="43"/>
      <c r="F114" s="228" t="s">
        <v>594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137</v>
      </c>
      <c r="AU114" s="19" t="s">
        <v>91</v>
      </c>
    </row>
    <row r="115" s="2" customFormat="1">
      <c r="A115" s="41"/>
      <c r="B115" s="42"/>
      <c r="C115" s="43"/>
      <c r="D115" s="222" t="s">
        <v>139</v>
      </c>
      <c r="E115" s="43"/>
      <c r="F115" s="229" t="s">
        <v>595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139</v>
      </c>
      <c r="AU115" s="19" t="s">
        <v>91</v>
      </c>
    </row>
    <row r="116" s="15" customFormat="1">
      <c r="A116" s="15"/>
      <c r="B116" s="266"/>
      <c r="C116" s="267"/>
      <c r="D116" s="222" t="s">
        <v>141</v>
      </c>
      <c r="E116" s="268" t="s">
        <v>19</v>
      </c>
      <c r="F116" s="269" t="s">
        <v>596</v>
      </c>
      <c r="G116" s="267"/>
      <c r="H116" s="268" t="s">
        <v>19</v>
      </c>
      <c r="I116" s="270"/>
      <c r="J116" s="267"/>
      <c r="K116" s="267"/>
      <c r="L116" s="271"/>
      <c r="M116" s="272"/>
      <c r="N116" s="273"/>
      <c r="O116" s="273"/>
      <c r="P116" s="273"/>
      <c r="Q116" s="273"/>
      <c r="R116" s="273"/>
      <c r="S116" s="273"/>
      <c r="T116" s="27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5" t="s">
        <v>141</v>
      </c>
      <c r="AU116" s="275" t="s">
        <v>91</v>
      </c>
      <c r="AV116" s="15" t="s">
        <v>89</v>
      </c>
      <c r="AW116" s="15" t="s">
        <v>42</v>
      </c>
      <c r="AX116" s="15" t="s">
        <v>81</v>
      </c>
      <c r="AY116" s="275" t="s">
        <v>126</v>
      </c>
    </row>
    <row r="117" s="15" customFormat="1">
      <c r="A117" s="15"/>
      <c r="B117" s="266"/>
      <c r="C117" s="267"/>
      <c r="D117" s="222" t="s">
        <v>141</v>
      </c>
      <c r="E117" s="268" t="s">
        <v>19</v>
      </c>
      <c r="F117" s="269" t="s">
        <v>597</v>
      </c>
      <c r="G117" s="267"/>
      <c r="H117" s="268" t="s">
        <v>19</v>
      </c>
      <c r="I117" s="270"/>
      <c r="J117" s="267"/>
      <c r="K117" s="267"/>
      <c r="L117" s="271"/>
      <c r="M117" s="272"/>
      <c r="N117" s="273"/>
      <c r="O117" s="273"/>
      <c r="P117" s="273"/>
      <c r="Q117" s="273"/>
      <c r="R117" s="273"/>
      <c r="S117" s="273"/>
      <c r="T117" s="27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5" t="s">
        <v>141</v>
      </c>
      <c r="AU117" s="275" t="s">
        <v>91</v>
      </c>
      <c r="AV117" s="15" t="s">
        <v>89</v>
      </c>
      <c r="AW117" s="15" t="s">
        <v>42</v>
      </c>
      <c r="AX117" s="15" t="s">
        <v>81</v>
      </c>
      <c r="AY117" s="275" t="s">
        <v>126</v>
      </c>
    </row>
    <row r="118" s="13" customFormat="1">
      <c r="A118" s="13"/>
      <c r="B118" s="230"/>
      <c r="C118" s="231"/>
      <c r="D118" s="222" t="s">
        <v>141</v>
      </c>
      <c r="E118" s="232" t="s">
        <v>19</v>
      </c>
      <c r="F118" s="233" t="s">
        <v>574</v>
      </c>
      <c r="G118" s="231"/>
      <c r="H118" s="234">
        <v>210.5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141</v>
      </c>
      <c r="AU118" s="240" t="s">
        <v>91</v>
      </c>
      <c r="AV118" s="13" t="s">
        <v>91</v>
      </c>
      <c r="AW118" s="13" t="s">
        <v>42</v>
      </c>
      <c r="AX118" s="13" t="s">
        <v>81</v>
      </c>
      <c r="AY118" s="240" t="s">
        <v>126</v>
      </c>
    </row>
    <row r="119" s="14" customFormat="1">
      <c r="A119" s="14"/>
      <c r="B119" s="241"/>
      <c r="C119" s="242"/>
      <c r="D119" s="222" t="s">
        <v>141</v>
      </c>
      <c r="E119" s="243" t="s">
        <v>19</v>
      </c>
      <c r="F119" s="244" t="s">
        <v>144</v>
      </c>
      <c r="G119" s="242"/>
      <c r="H119" s="245">
        <v>210.5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141</v>
      </c>
      <c r="AU119" s="251" t="s">
        <v>91</v>
      </c>
      <c r="AV119" s="14" t="s">
        <v>133</v>
      </c>
      <c r="AW119" s="14" t="s">
        <v>42</v>
      </c>
      <c r="AX119" s="14" t="s">
        <v>89</v>
      </c>
      <c r="AY119" s="251" t="s">
        <v>126</v>
      </c>
    </row>
    <row r="120" s="2" customFormat="1" ht="16.5" customHeight="1">
      <c r="A120" s="41"/>
      <c r="B120" s="42"/>
      <c r="C120" s="209" t="s">
        <v>171</v>
      </c>
      <c r="D120" s="209" t="s">
        <v>128</v>
      </c>
      <c r="E120" s="210" t="s">
        <v>598</v>
      </c>
      <c r="F120" s="211" t="s">
        <v>599</v>
      </c>
      <c r="G120" s="212" t="s">
        <v>131</v>
      </c>
      <c r="H120" s="213">
        <v>210.5</v>
      </c>
      <c r="I120" s="214"/>
      <c r="J120" s="215">
        <f>ROUND(I120*H120,2)</f>
        <v>0</v>
      </c>
      <c r="K120" s="211" t="s">
        <v>132</v>
      </c>
      <c r="L120" s="47"/>
      <c r="M120" s="216" t="s">
        <v>19</v>
      </c>
      <c r="N120" s="217" t="s">
        <v>52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133</v>
      </c>
      <c r="AT120" s="220" t="s">
        <v>128</v>
      </c>
      <c r="AU120" s="220" t="s">
        <v>91</v>
      </c>
      <c r="AY120" s="19" t="s">
        <v>126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19" t="s">
        <v>89</v>
      </c>
      <c r="BK120" s="221">
        <f>ROUND(I120*H120,2)</f>
        <v>0</v>
      </c>
      <c r="BL120" s="19" t="s">
        <v>133</v>
      </c>
      <c r="BM120" s="220" t="s">
        <v>600</v>
      </c>
    </row>
    <row r="121" s="2" customFormat="1">
      <c r="A121" s="41"/>
      <c r="B121" s="42"/>
      <c r="C121" s="43"/>
      <c r="D121" s="222" t="s">
        <v>135</v>
      </c>
      <c r="E121" s="43"/>
      <c r="F121" s="223" t="s">
        <v>601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135</v>
      </c>
      <c r="AU121" s="19" t="s">
        <v>91</v>
      </c>
    </row>
    <row r="122" s="2" customFormat="1">
      <c r="A122" s="41"/>
      <c r="B122" s="42"/>
      <c r="C122" s="43"/>
      <c r="D122" s="227" t="s">
        <v>137</v>
      </c>
      <c r="E122" s="43"/>
      <c r="F122" s="228" t="s">
        <v>602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137</v>
      </c>
      <c r="AU122" s="19" t="s">
        <v>91</v>
      </c>
    </row>
    <row r="123" s="2" customFormat="1">
      <c r="A123" s="41"/>
      <c r="B123" s="42"/>
      <c r="C123" s="43"/>
      <c r="D123" s="222" t="s">
        <v>139</v>
      </c>
      <c r="E123" s="43"/>
      <c r="F123" s="229" t="s">
        <v>603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139</v>
      </c>
      <c r="AU123" s="19" t="s">
        <v>91</v>
      </c>
    </row>
    <row r="124" s="15" customFormat="1">
      <c r="A124" s="15"/>
      <c r="B124" s="266"/>
      <c r="C124" s="267"/>
      <c r="D124" s="222" t="s">
        <v>141</v>
      </c>
      <c r="E124" s="268" t="s">
        <v>19</v>
      </c>
      <c r="F124" s="269" t="s">
        <v>596</v>
      </c>
      <c r="G124" s="267"/>
      <c r="H124" s="268" t="s">
        <v>19</v>
      </c>
      <c r="I124" s="270"/>
      <c r="J124" s="267"/>
      <c r="K124" s="267"/>
      <c r="L124" s="271"/>
      <c r="M124" s="272"/>
      <c r="N124" s="273"/>
      <c r="O124" s="273"/>
      <c r="P124" s="273"/>
      <c r="Q124" s="273"/>
      <c r="R124" s="273"/>
      <c r="S124" s="273"/>
      <c r="T124" s="27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5" t="s">
        <v>141</v>
      </c>
      <c r="AU124" s="275" t="s">
        <v>91</v>
      </c>
      <c r="AV124" s="15" t="s">
        <v>89</v>
      </c>
      <c r="AW124" s="15" t="s">
        <v>42</v>
      </c>
      <c r="AX124" s="15" t="s">
        <v>81</v>
      </c>
      <c r="AY124" s="275" t="s">
        <v>126</v>
      </c>
    </row>
    <row r="125" s="15" customFormat="1">
      <c r="A125" s="15"/>
      <c r="B125" s="266"/>
      <c r="C125" s="267"/>
      <c r="D125" s="222" t="s">
        <v>141</v>
      </c>
      <c r="E125" s="268" t="s">
        <v>19</v>
      </c>
      <c r="F125" s="269" t="s">
        <v>597</v>
      </c>
      <c r="G125" s="267"/>
      <c r="H125" s="268" t="s">
        <v>19</v>
      </c>
      <c r="I125" s="270"/>
      <c r="J125" s="267"/>
      <c r="K125" s="267"/>
      <c r="L125" s="271"/>
      <c r="M125" s="272"/>
      <c r="N125" s="273"/>
      <c r="O125" s="273"/>
      <c r="P125" s="273"/>
      <c r="Q125" s="273"/>
      <c r="R125" s="273"/>
      <c r="S125" s="273"/>
      <c r="T125" s="27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5" t="s">
        <v>141</v>
      </c>
      <c r="AU125" s="275" t="s">
        <v>91</v>
      </c>
      <c r="AV125" s="15" t="s">
        <v>89</v>
      </c>
      <c r="AW125" s="15" t="s">
        <v>42</v>
      </c>
      <c r="AX125" s="15" t="s">
        <v>81</v>
      </c>
      <c r="AY125" s="275" t="s">
        <v>126</v>
      </c>
    </row>
    <row r="126" s="13" customFormat="1">
      <c r="A126" s="13"/>
      <c r="B126" s="230"/>
      <c r="C126" s="231"/>
      <c r="D126" s="222" t="s">
        <v>141</v>
      </c>
      <c r="E126" s="232" t="s">
        <v>19</v>
      </c>
      <c r="F126" s="233" t="s">
        <v>574</v>
      </c>
      <c r="G126" s="231"/>
      <c r="H126" s="234">
        <v>210.5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141</v>
      </c>
      <c r="AU126" s="240" t="s">
        <v>91</v>
      </c>
      <c r="AV126" s="13" t="s">
        <v>91</v>
      </c>
      <c r="AW126" s="13" t="s">
        <v>42</v>
      </c>
      <c r="AX126" s="13" t="s">
        <v>81</v>
      </c>
      <c r="AY126" s="240" t="s">
        <v>126</v>
      </c>
    </row>
    <row r="127" s="14" customFormat="1">
      <c r="A127" s="14"/>
      <c r="B127" s="241"/>
      <c r="C127" s="242"/>
      <c r="D127" s="222" t="s">
        <v>141</v>
      </c>
      <c r="E127" s="243" t="s">
        <v>19</v>
      </c>
      <c r="F127" s="244" t="s">
        <v>144</v>
      </c>
      <c r="G127" s="242"/>
      <c r="H127" s="245">
        <v>210.5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141</v>
      </c>
      <c r="AU127" s="251" t="s">
        <v>91</v>
      </c>
      <c r="AV127" s="14" t="s">
        <v>133</v>
      </c>
      <c r="AW127" s="14" t="s">
        <v>42</v>
      </c>
      <c r="AX127" s="14" t="s">
        <v>89</v>
      </c>
      <c r="AY127" s="251" t="s">
        <v>126</v>
      </c>
    </row>
    <row r="128" s="2" customFormat="1" ht="16.5" customHeight="1">
      <c r="A128" s="41"/>
      <c r="B128" s="42"/>
      <c r="C128" s="209" t="s">
        <v>178</v>
      </c>
      <c r="D128" s="209" t="s">
        <v>128</v>
      </c>
      <c r="E128" s="210" t="s">
        <v>604</v>
      </c>
      <c r="F128" s="211" t="s">
        <v>605</v>
      </c>
      <c r="G128" s="212" t="s">
        <v>131</v>
      </c>
      <c r="H128" s="213">
        <v>210.5</v>
      </c>
      <c r="I128" s="214"/>
      <c r="J128" s="215">
        <f>ROUND(I128*H128,2)</f>
        <v>0</v>
      </c>
      <c r="K128" s="211" t="s">
        <v>132</v>
      </c>
      <c r="L128" s="47"/>
      <c r="M128" s="216" t="s">
        <v>19</v>
      </c>
      <c r="N128" s="217" t="s">
        <v>52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133</v>
      </c>
      <c r="AT128" s="220" t="s">
        <v>128</v>
      </c>
      <c r="AU128" s="220" t="s">
        <v>91</v>
      </c>
      <c r="AY128" s="19" t="s">
        <v>126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9" t="s">
        <v>89</v>
      </c>
      <c r="BK128" s="221">
        <f>ROUND(I128*H128,2)</f>
        <v>0</v>
      </c>
      <c r="BL128" s="19" t="s">
        <v>133</v>
      </c>
      <c r="BM128" s="220" t="s">
        <v>606</v>
      </c>
    </row>
    <row r="129" s="2" customFormat="1">
      <c r="A129" s="41"/>
      <c r="B129" s="42"/>
      <c r="C129" s="43"/>
      <c r="D129" s="222" t="s">
        <v>135</v>
      </c>
      <c r="E129" s="43"/>
      <c r="F129" s="223" t="s">
        <v>607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135</v>
      </c>
      <c r="AU129" s="19" t="s">
        <v>91</v>
      </c>
    </row>
    <row r="130" s="2" customFormat="1">
      <c r="A130" s="41"/>
      <c r="B130" s="42"/>
      <c r="C130" s="43"/>
      <c r="D130" s="227" t="s">
        <v>137</v>
      </c>
      <c r="E130" s="43"/>
      <c r="F130" s="228" t="s">
        <v>608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137</v>
      </c>
      <c r="AU130" s="19" t="s">
        <v>91</v>
      </c>
    </row>
    <row r="131" s="2" customFormat="1">
      <c r="A131" s="41"/>
      <c r="B131" s="42"/>
      <c r="C131" s="43"/>
      <c r="D131" s="222" t="s">
        <v>139</v>
      </c>
      <c r="E131" s="43"/>
      <c r="F131" s="229" t="s">
        <v>609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139</v>
      </c>
      <c r="AU131" s="19" t="s">
        <v>91</v>
      </c>
    </row>
    <row r="132" s="15" customFormat="1">
      <c r="A132" s="15"/>
      <c r="B132" s="266"/>
      <c r="C132" s="267"/>
      <c r="D132" s="222" t="s">
        <v>141</v>
      </c>
      <c r="E132" s="268" t="s">
        <v>19</v>
      </c>
      <c r="F132" s="269" t="s">
        <v>596</v>
      </c>
      <c r="G132" s="267"/>
      <c r="H132" s="268" t="s">
        <v>19</v>
      </c>
      <c r="I132" s="270"/>
      <c r="J132" s="267"/>
      <c r="K132" s="267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141</v>
      </c>
      <c r="AU132" s="275" t="s">
        <v>91</v>
      </c>
      <c r="AV132" s="15" t="s">
        <v>89</v>
      </c>
      <c r="AW132" s="15" t="s">
        <v>42</v>
      </c>
      <c r="AX132" s="15" t="s">
        <v>81</v>
      </c>
      <c r="AY132" s="275" t="s">
        <v>126</v>
      </c>
    </row>
    <row r="133" s="15" customFormat="1">
      <c r="A133" s="15"/>
      <c r="B133" s="266"/>
      <c r="C133" s="267"/>
      <c r="D133" s="222" t="s">
        <v>141</v>
      </c>
      <c r="E133" s="268" t="s">
        <v>19</v>
      </c>
      <c r="F133" s="269" t="s">
        <v>597</v>
      </c>
      <c r="G133" s="267"/>
      <c r="H133" s="268" t="s">
        <v>19</v>
      </c>
      <c r="I133" s="270"/>
      <c r="J133" s="267"/>
      <c r="K133" s="267"/>
      <c r="L133" s="271"/>
      <c r="M133" s="272"/>
      <c r="N133" s="273"/>
      <c r="O133" s="273"/>
      <c r="P133" s="273"/>
      <c r="Q133" s="273"/>
      <c r="R133" s="273"/>
      <c r="S133" s="273"/>
      <c r="T133" s="27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5" t="s">
        <v>141</v>
      </c>
      <c r="AU133" s="275" t="s">
        <v>91</v>
      </c>
      <c r="AV133" s="15" t="s">
        <v>89</v>
      </c>
      <c r="AW133" s="15" t="s">
        <v>42</v>
      </c>
      <c r="AX133" s="15" t="s">
        <v>81</v>
      </c>
      <c r="AY133" s="275" t="s">
        <v>126</v>
      </c>
    </row>
    <row r="134" s="13" customFormat="1">
      <c r="A134" s="13"/>
      <c r="B134" s="230"/>
      <c r="C134" s="231"/>
      <c r="D134" s="222" t="s">
        <v>141</v>
      </c>
      <c r="E134" s="232" t="s">
        <v>19</v>
      </c>
      <c r="F134" s="233" t="s">
        <v>574</v>
      </c>
      <c r="G134" s="231"/>
      <c r="H134" s="234">
        <v>210.5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141</v>
      </c>
      <c r="AU134" s="240" t="s">
        <v>91</v>
      </c>
      <c r="AV134" s="13" t="s">
        <v>91</v>
      </c>
      <c r="AW134" s="13" t="s">
        <v>42</v>
      </c>
      <c r="AX134" s="13" t="s">
        <v>81</v>
      </c>
      <c r="AY134" s="240" t="s">
        <v>126</v>
      </c>
    </row>
    <row r="135" s="14" customFormat="1">
      <c r="A135" s="14"/>
      <c r="B135" s="241"/>
      <c r="C135" s="242"/>
      <c r="D135" s="222" t="s">
        <v>141</v>
      </c>
      <c r="E135" s="243" t="s">
        <v>19</v>
      </c>
      <c r="F135" s="244" t="s">
        <v>144</v>
      </c>
      <c r="G135" s="242"/>
      <c r="H135" s="245">
        <v>210.5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141</v>
      </c>
      <c r="AU135" s="251" t="s">
        <v>91</v>
      </c>
      <c r="AV135" s="14" t="s">
        <v>133</v>
      </c>
      <c r="AW135" s="14" t="s">
        <v>42</v>
      </c>
      <c r="AX135" s="14" t="s">
        <v>89</v>
      </c>
      <c r="AY135" s="251" t="s">
        <v>126</v>
      </c>
    </row>
    <row r="136" s="2" customFormat="1" ht="16.5" customHeight="1">
      <c r="A136" s="41"/>
      <c r="B136" s="42"/>
      <c r="C136" s="252" t="s">
        <v>185</v>
      </c>
      <c r="D136" s="252" t="s">
        <v>237</v>
      </c>
      <c r="E136" s="253" t="s">
        <v>610</v>
      </c>
      <c r="F136" s="254" t="s">
        <v>611</v>
      </c>
      <c r="G136" s="255" t="s">
        <v>240</v>
      </c>
      <c r="H136" s="256">
        <v>4.21</v>
      </c>
      <c r="I136" s="257"/>
      <c r="J136" s="258">
        <f>ROUND(I136*H136,2)</f>
        <v>0</v>
      </c>
      <c r="K136" s="254" t="s">
        <v>132</v>
      </c>
      <c r="L136" s="259"/>
      <c r="M136" s="260" t="s">
        <v>19</v>
      </c>
      <c r="N136" s="261" t="s">
        <v>52</v>
      </c>
      <c r="O136" s="87"/>
      <c r="P136" s="218">
        <f>O136*H136</f>
        <v>0</v>
      </c>
      <c r="Q136" s="218">
        <v>0.001</v>
      </c>
      <c r="R136" s="218">
        <f>Q136*H136</f>
        <v>0.0042100000000000002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194</v>
      </c>
      <c r="AT136" s="220" t="s">
        <v>237</v>
      </c>
      <c r="AU136" s="220" t="s">
        <v>91</v>
      </c>
      <c r="AY136" s="19" t="s">
        <v>126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9" t="s">
        <v>89</v>
      </c>
      <c r="BK136" s="221">
        <f>ROUND(I136*H136,2)</f>
        <v>0</v>
      </c>
      <c r="BL136" s="19" t="s">
        <v>133</v>
      </c>
      <c r="BM136" s="220" t="s">
        <v>612</v>
      </c>
    </row>
    <row r="137" s="2" customFormat="1">
      <c r="A137" s="41"/>
      <c r="B137" s="42"/>
      <c r="C137" s="43"/>
      <c r="D137" s="222" t="s">
        <v>135</v>
      </c>
      <c r="E137" s="43"/>
      <c r="F137" s="223" t="s">
        <v>611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135</v>
      </c>
      <c r="AU137" s="19" t="s">
        <v>91</v>
      </c>
    </row>
    <row r="138" s="15" customFormat="1">
      <c r="A138" s="15"/>
      <c r="B138" s="266"/>
      <c r="C138" s="267"/>
      <c r="D138" s="222" t="s">
        <v>141</v>
      </c>
      <c r="E138" s="268" t="s">
        <v>19</v>
      </c>
      <c r="F138" s="269" t="s">
        <v>596</v>
      </c>
      <c r="G138" s="267"/>
      <c r="H138" s="268" t="s">
        <v>19</v>
      </c>
      <c r="I138" s="270"/>
      <c r="J138" s="267"/>
      <c r="K138" s="267"/>
      <c r="L138" s="271"/>
      <c r="M138" s="272"/>
      <c r="N138" s="273"/>
      <c r="O138" s="273"/>
      <c r="P138" s="273"/>
      <c r="Q138" s="273"/>
      <c r="R138" s="273"/>
      <c r="S138" s="273"/>
      <c r="T138" s="27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5" t="s">
        <v>141</v>
      </c>
      <c r="AU138" s="275" t="s">
        <v>91</v>
      </c>
      <c r="AV138" s="15" t="s">
        <v>89</v>
      </c>
      <c r="AW138" s="15" t="s">
        <v>42</v>
      </c>
      <c r="AX138" s="15" t="s">
        <v>81</v>
      </c>
      <c r="AY138" s="275" t="s">
        <v>126</v>
      </c>
    </row>
    <row r="139" s="15" customFormat="1">
      <c r="A139" s="15"/>
      <c r="B139" s="266"/>
      <c r="C139" s="267"/>
      <c r="D139" s="222" t="s">
        <v>141</v>
      </c>
      <c r="E139" s="268" t="s">
        <v>19</v>
      </c>
      <c r="F139" s="269" t="s">
        <v>613</v>
      </c>
      <c r="G139" s="267"/>
      <c r="H139" s="268" t="s">
        <v>19</v>
      </c>
      <c r="I139" s="270"/>
      <c r="J139" s="267"/>
      <c r="K139" s="267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141</v>
      </c>
      <c r="AU139" s="275" t="s">
        <v>91</v>
      </c>
      <c r="AV139" s="15" t="s">
        <v>89</v>
      </c>
      <c r="AW139" s="15" t="s">
        <v>42</v>
      </c>
      <c r="AX139" s="15" t="s">
        <v>81</v>
      </c>
      <c r="AY139" s="275" t="s">
        <v>126</v>
      </c>
    </row>
    <row r="140" s="15" customFormat="1">
      <c r="A140" s="15"/>
      <c r="B140" s="266"/>
      <c r="C140" s="267"/>
      <c r="D140" s="222" t="s">
        <v>141</v>
      </c>
      <c r="E140" s="268" t="s">
        <v>19</v>
      </c>
      <c r="F140" s="269" t="s">
        <v>614</v>
      </c>
      <c r="G140" s="267"/>
      <c r="H140" s="268" t="s">
        <v>19</v>
      </c>
      <c r="I140" s="270"/>
      <c r="J140" s="267"/>
      <c r="K140" s="267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141</v>
      </c>
      <c r="AU140" s="275" t="s">
        <v>91</v>
      </c>
      <c r="AV140" s="15" t="s">
        <v>89</v>
      </c>
      <c r="AW140" s="15" t="s">
        <v>42</v>
      </c>
      <c r="AX140" s="15" t="s">
        <v>81</v>
      </c>
      <c r="AY140" s="275" t="s">
        <v>126</v>
      </c>
    </row>
    <row r="141" s="13" customFormat="1">
      <c r="A141" s="13"/>
      <c r="B141" s="230"/>
      <c r="C141" s="231"/>
      <c r="D141" s="222" t="s">
        <v>141</v>
      </c>
      <c r="E141" s="232" t="s">
        <v>19</v>
      </c>
      <c r="F141" s="233" t="s">
        <v>615</v>
      </c>
      <c r="G141" s="231"/>
      <c r="H141" s="234">
        <v>4.21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141</v>
      </c>
      <c r="AU141" s="240" t="s">
        <v>91</v>
      </c>
      <c r="AV141" s="13" t="s">
        <v>91</v>
      </c>
      <c r="AW141" s="13" t="s">
        <v>42</v>
      </c>
      <c r="AX141" s="13" t="s">
        <v>81</v>
      </c>
      <c r="AY141" s="240" t="s">
        <v>126</v>
      </c>
    </row>
    <row r="142" s="14" customFormat="1">
      <c r="A142" s="14"/>
      <c r="B142" s="241"/>
      <c r="C142" s="242"/>
      <c r="D142" s="222" t="s">
        <v>141</v>
      </c>
      <c r="E142" s="243" t="s">
        <v>19</v>
      </c>
      <c r="F142" s="244" t="s">
        <v>144</v>
      </c>
      <c r="G142" s="242"/>
      <c r="H142" s="245">
        <v>4.21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141</v>
      </c>
      <c r="AU142" s="251" t="s">
        <v>91</v>
      </c>
      <c r="AV142" s="14" t="s">
        <v>133</v>
      </c>
      <c r="AW142" s="14" t="s">
        <v>42</v>
      </c>
      <c r="AX142" s="14" t="s">
        <v>89</v>
      </c>
      <c r="AY142" s="251" t="s">
        <v>126</v>
      </c>
    </row>
    <row r="143" s="2" customFormat="1" ht="16.5" customHeight="1">
      <c r="A143" s="41"/>
      <c r="B143" s="42"/>
      <c r="C143" s="209" t="s">
        <v>194</v>
      </c>
      <c r="D143" s="209" t="s">
        <v>128</v>
      </c>
      <c r="E143" s="210" t="s">
        <v>218</v>
      </c>
      <c r="F143" s="211" t="s">
        <v>219</v>
      </c>
      <c r="G143" s="212" t="s">
        <v>131</v>
      </c>
      <c r="H143" s="213">
        <v>210.5</v>
      </c>
      <c r="I143" s="214"/>
      <c r="J143" s="215">
        <f>ROUND(I143*H143,2)</f>
        <v>0</v>
      </c>
      <c r="K143" s="211" t="s">
        <v>132</v>
      </c>
      <c r="L143" s="47"/>
      <c r="M143" s="216" t="s">
        <v>19</v>
      </c>
      <c r="N143" s="217" t="s">
        <v>52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133</v>
      </c>
      <c r="AT143" s="220" t="s">
        <v>128</v>
      </c>
      <c r="AU143" s="220" t="s">
        <v>91</v>
      </c>
      <c r="AY143" s="19" t="s">
        <v>126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9" t="s">
        <v>89</v>
      </c>
      <c r="BK143" s="221">
        <f>ROUND(I143*H143,2)</f>
        <v>0</v>
      </c>
      <c r="BL143" s="19" t="s">
        <v>133</v>
      </c>
      <c r="BM143" s="220" t="s">
        <v>616</v>
      </c>
    </row>
    <row r="144" s="2" customFormat="1">
      <c r="A144" s="41"/>
      <c r="B144" s="42"/>
      <c r="C144" s="43"/>
      <c r="D144" s="222" t="s">
        <v>135</v>
      </c>
      <c r="E144" s="43"/>
      <c r="F144" s="223" t="s">
        <v>221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135</v>
      </c>
      <c r="AU144" s="19" t="s">
        <v>91</v>
      </c>
    </row>
    <row r="145" s="2" customFormat="1">
      <c r="A145" s="41"/>
      <c r="B145" s="42"/>
      <c r="C145" s="43"/>
      <c r="D145" s="227" t="s">
        <v>137</v>
      </c>
      <c r="E145" s="43"/>
      <c r="F145" s="228" t="s">
        <v>222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137</v>
      </c>
      <c r="AU145" s="19" t="s">
        <v>91</v>
      </c>
    </row>
    <row r="146" s="2" customFormat="1">
      <c r="A146" s="41"/>
      <c r="B146" s="42"/>
      <c r="C146" s="43"/>
      <c r="D146" s="222" t="s">
        <v>139</v>
      </c>
      <c r="E146" s="43"/>
      <c r="F146" s="229" t="s">
        <v>617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139</v>
      </c>
      <c r="AU146" s="19" t="s">
        <v>91</v>
      </c>
    </row>
    <row r="147" s="15" customFormat="1">
      <c r="A147" s="15"/>
      <c r="B147" s="266"/>
      <c r="C147" s="267"/>
      <c r="D147" s="222" t="s">
        <v>141</v>
      </c>
      <c r="E147" s="268" t="s">
        <v>19</v>
      </c>
      <c r="F147" s="269" t="s">
        <v>596</v>
      </c>
      <c r="G147" s="267"/>
      <c r="H147" s="268" t="s">
        <v>19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141</v>
      </c>
      <c r="AU147" s="275" t="s">
        <v>91</v>
      </c>
      <c r="AV147" s="15" t="s">
        <v>89</v>
      </c>
      <c r="AW147" s="15" t="s">
        <v>42</v>
      </c>
      <c r="AX147" s="15" t="s">
        <v>81</v>
      </c>
      <c r="AY147" s="275" t="s">
        <v>126</v>
      </c>
    </row>
    <row r="148" s="15" customFormat="1">
      <c r="A148" s="15"/>
      <c r="B148" s="266"/>
      <c r="C148" s="267"/>
      <c r="D148" s="222" t="s">
        <v>141</v>
      </c>
      <c r="E148" s="268" t="s">
        <v>19</v>
      </c>
      <c r="F148" s="269" t="s">
        <v>597</v>
      </c>
      <c r="G148" s="267"/>
      <c r="H148" s="268" t="s">
        <v>19</v>
      </c>
      <c r="I148" s="270"/>
      <c r="J148" s="267"/>
      <c r="K148" s="267"/>
      <c r="L148" s="271"/>
      <c r="M148" s="272"/>
      <c r="N148" s="273"/>
      <c r="O148" s="273"/>
      <c r="P148" s="273"/>
      <c r="Q148" s="273"/>
      <c r="R148" s="273"/>
      <c r="S148" s="273"/>
      <c r="T148" s="27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5" t="s">
        <v>141</v>
      </c>
      <c r="AU148" s="275" t="s">
        <v>91</v>
      </c>
      <c r="AV148" s="15" t="s">
        <v>89</v>
      </c>
      <c r="AW148" s="15" t="s">
        <v>42</v>
      </c>
      <c r="AX148" s="15" t="s">
        <v>81</v>
      </c>
      <c r="AY148" s="275" t="s">
        <v>126</v>
      </c>
    </row>
    <row r="149" s="13" customFormat="1">
      <c r="A149" s="13"/>
      <c r="B149" s="230"/>
      <c r="C149" s="231"/>
      <c r="D149" s="222" t="s">
        <v>141</v>
      </c>
      <c r="E149" s="232" t="s">
        <v>19</v>
      </c>
      <c r="F149" s="233" t="s">
        <v>574</v>
      </c>
      <c r="G149" s="231"/>
      <c r="H149" s="234">
        <v>210.5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141</v>
      </c>
      <c r="AU149" s="240" t="s">
        <v>91</v>
      </c>
      <c r="AV149" s="13" t="s">
        <v>91</v>
      </c>
      <c r="AW149" s="13" t="s">
        <v>42</v>
      </c>
      <c r="AX149" s="13" t="s">
        <v>81</v>
      </c>
      <c r="AY149" s="240" t="s">
        <v>126</v>
      </c>
    </row>
    <row r="150" s="14" customFormat="1">
      <c r="A150" s="14"/>
      <c r="B150" s="241"/>
      <c r="C150" s="242"/>
      <c r="D150" s="222" t="s">
        <v>141</v>
      </c>
      <c r="E150" s="243" t="s">
        <v>19</v>
      </c>
      <c r="F150" s="244" t="s">
        <v>144</v>
      </c>
      <c r="G150" s="242"/>
      <c r="H150" s="245">
        <v>210.5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141</v>
      </c>
      <c r="AU150" s="251" t="s">
        <v>91</v>
      </c>
      <c r="AV150" s="14" t="s">
        <v>133</v>
      </c>
      <c r="AW150" s="14" t="s">
        <v>42</v>
      </c>
      <c r="AX150" s="14" t="s">
        <v>89</v>
      </c>
      <c r="AY150" s="251" t="s">
        <v>126</v>
      </c>
    </row>
    <row r="151" s="2" customFormat="1" ht="16.5" customHeight="1">
      <c r="A151" s="41"/>
      <c r="B151" s="42"/>
      <c r="C151" s="209" t="s">
        <v>203</v>
      </c>
      <c r="D151" s="209" t="s">
        <v>128</v>
      </c>
      <c r="E151" s="210" t="s">
        <v>618</v>
      </c>
      <c r="F151" s="211" t="s">
        <v>619</v>
      </c>
      <c r="G151" s="212" t="s">
        <v>131</v>
      </c>
      <c r="H151" s="213">
        <v>70.200000000000003</v>
      </c>
      <c r="I151" s="214"/>
      <c r="J151" s="215">
        <f>ROUND(I151*H151,2)</f>
        <v>0</v>
      </c>
      <c r="K151" s="211" t="s">
        <v>317</v>
      </c>
      <c r="L151" s="47"/>
      <c r="M151" s="216" t="s">
        <v>19</v>
      </c>
      <c r="N151" s="217" t="s">
        <v>52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133</v>
      </c>
      <c r="AT151" s="220" t="s">
        <v>128</v>
      </c>
      <c r="AU151" s="220" t="s">
        <v>91</v>
      </c>
      <c r="AY151" s="19" t="s">
        <v>126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9" t="s">
        <v>89</v>
      </c>
      <c r="BK151" s="221">
        <f>ROUND(I151*H151,2)</f>
        <v>0</v>
      </c>
      <c r="BL151" s="19" t="s">
        <v>133</v>
      </c>
      <c r="BM151" s="220" t="s">
        <v>620</v>
      </c>
    </row>
    <row r="152" s="2" customFormat="1">
      <c r="A152" s="41"/>
      <c r="B152" s="42"/>
      <c r="C152" s="43"/>
      <c r="D152" s="222" t="s">
        <v>135</v>
      </c>
      <c r="E152" s="43"/>
      <c r="F152" s="223" t="s">
        <v>621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135</v>
      </c>
      <c r="AU152" s="19" t="s">
        <v>91</v>
      </c>
    </row>
    <row r="153" s="2" customFormat="1" ht="16.5" customHeight="1">
      <c r="A153" s="41"/>
      <c r="B153" s="42"/>
      <c r="C153" s="209" t="s">
        <v>210</v>
      </c>
      <c r="D153" s="209" t="s">
        <v>128</v>
      </c>
      <c r="E153" s="210" t="s">
        <v>622</v>
      </c>
      <c r="F153" s="211" t="s">
        <v>623</v>
      </c>
      <c r="G153" s="212" t="s">
        <v>624</v>
      </c>
      <c r="H153" s="213">
        <v>20</v>
      </c>
      <c r="I153" s="214"/>
      <c r="J153" s="215">
        <f>ROUND(I153*H153,2)</f>
        <v>0</v>
      </c>
      <c r="K153" s="211" t="s">
        <v>132</v>
      </c>
      <c r="L153" s="47"/>
      <c r="M153" s="216" t="s">
        <v>19</v>
      </c>
      <c r="N153" s="217" t="s">
        <v>52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133</v>
      </c>
      <c r="AT153" s="220" t="s">
        <v>128</v>
      </c>
      <c r="AU153" s="220" t="s">
        <v>91</v>
      </c>
      <c r="AY153" s="19" t="s">
        <v>126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9" t="s">
        <v>89</v>
      </c>
      <c r="BK153" s="221">
        <f>ROUND(I153*H153,2)</f>
        <v>0</v>
      </c>
      <c r="BL153" s="19" t="s">
        <v>133</v>
      </c>
      <c r="BM153" s="220" t="s">
        <v>625</v>
      </c>
    </row>
    <row r="154" s="2" customFormat="1">
      <c r="A154" s="41"/>
      <c r="B154" s="42"/>
      <c r="C154" s="43"/>
      <c r="D154" s="222" t="s">
        <v>135</v>
      </c>
      <c r="E154" s="43"/>
      <c r="F154" s="223" t="s">
        <v>626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135</v>
      </c>
      <c r="AU154" s="19" t="s">
        <v>91</v>
      </c>
    </row>
    <row r="155" s="2" customFormat="1">
      <c r="A155" s="41"/>
      <c r="B155" s="42"/>
      <c r="C155" s="43"/>
      <c r="D155" s="227" t="s">
        <v>137</v>
      </c>
      <c r="E155" s="43"/>
      <c r="F155" s="228" t="s">
        <v>627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137</v>
      </c>
      <c r="AU155" s="19" t="s">
        <v>91</v>
      </c>
    </row>
    <row r="156" s="2" customFormat="1" ht="16.5" customHeight="1">
      <c r="A156" s="41"/>
      <c r="B156" s="42"/>
      <c r="C156" s="209" t="s">
        <v>217</v>
      </c>
      <c r="D156" s="209" t="s">
        <v>128</v>
      </c>
      <c r="E156" s="210" t="s">
        <v>628</v>
      </c>
      <c r="F156" s="211" t="s">
        <v>629</v>
      </c>
      <c r="G156" s="212" t="s">
        <v>131</v>
      </c>
      <c r="H156" s="213">
        <v>210.5</v>
      </c>
      <c r="I156" s="214"/>
      <c r="J156" s="215">
        <f>ROUND(I156*H156,2)</f>
        <v>0</v>
      </c>
      <c r="K156" s="211" t="s">
        <v>132</v>
      </c>
      <c r="L156" s="47"/>
      <c r="M156" s="216" t="s">
        <v>19</v>
      </c>
      <c r="N156" s="217" t="s">
        <v>52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133</v>
      </c>
      <c r="AT156" s="220" t="s">
        <v>128</v>
      </c>
      <c r="AU156" s="220" t="s">
        <v>91</v>
      </c>
      <c r="AY156" s="19" t="s">
        <v>126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9" t="s">
        <v>89</v>
      </c>
      <c r="BK156" s="221">
        <f>ROUND(I156*H156,2)</f>
        <v>0</v>
      </c>
      <c r="BL156" s="19" t="s">
        <v>133</v>
      </c>
      <c r="BM156" s="220" t="s">
        <v>630</v>
      </c>
    </row>
    <row r="157" s="2" customFormat="1">
      <c r="A157" s="41"/>
      <c r="B157" s="42"/>
      <c r="C157" s="43"/>
      <c r="D157" s="222" t="s">
        <v>135</v>
      </c>
      <c r="E157" s="43"/>
      <c r="F157" s="223" t="s">
        <v>631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135</v>
      </c>
      <c r="AU157" s="19" t="s">
        <v>91</v>
      </c>
    </row>
    <row r="158" s="2" customFormat="1">
      <c r="A158" s="41"/>
      <c r="B158" s="42"/>
      <c r="C158" s="43"/>
      <c r="D158" s="227" t="s">
        <v>137</v>
      </c>
      <c r="E158" s="43"/>
      <c r="F158" s="228" t="s">
        <v>632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137</v>
      </c>
      <c r="AU158" s="19" t="s">
        <v>91</v>
      </c>
    </row>
    <row r="159" s="2" customFormat="1">
      <c r="A159" s="41"/>
      <c r="B159" s="42"/>
      <c r="C159" s="43"/>
      <c r="D159" s="222" t="s">
        <v>139</v>
      </c>
      <c r="E159" s="43"/>
      <c r="F159" s="229" t="s">
        <v>633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139</v>
      </c>
      <c r="AU159" s="19" t="s">
        <v>91</v>
      </c>
    </row>
    <row r="160" s="15" customFormat="1">
      <c r="A160" s="15"/>
      <c r="B160" s="266"/>
      <c r="C160" s="267"/>
      <c r="D160" s="222" t="s">
        <v>141</v>
      </c>
      <c r="E160" s="268" t="s">
        <v>19</v>
      </c>
      <c r="F160" s="269" t="s">
        <v>596</v>
      </c>
      <c r="G160" s="267"/>
      <c r="H160" s="268" t="s">
        <v>19</v>
      </c>
      <c r="I160" s="270"/>
      <c r="J160" s="267"/>
      <c r="K160" s="267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141</v>
      </c>
      <c r="AU160" s="275" t="s">
        <v>91</v>
      </c>
      <c r="AV160" s="15" t="s">
        <v>89</v>
      </c>
      <c r="AW160" s="15" t="s">
        <v>42</v>
      </c>
      <c r="AX160" s="15" t="s">
        <v>81</v>
      </c>
      <c r="AY160" s="275" t="s">
        <v>126</v>
      </c>
    </row>
    <row r="161" s="15" customFormat="1">
      <c r="A161" s="15"/>
      <c r="B161" s="266"/>
      <c r="C161" s="267"/>
      <c r="D161" s="222" t="s">
        <v>141</v>
      </c>
      <c r="E161" s="268" t="s">
        <v>19</v>
      </c>
      <c r="F161" s="269" t="s">
        <v>597</v>
      </c>
      <c r="G161" s="267"/>
      <c r="H161" s="268" t="s">
        <v>19</v>
      </c>
      <c r="I161" s="270"/>
      <c r="J161" s="267"/>
      <c r="K161" s="267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141</v>
      </c>
      <c r="AU161" s="275" t="s">
        <v>91</v>
      </c>
      <c r="AV161" s="15" t="s">
        <v>89</v>
      </c>
      <c r="AW161" s="15" t="s">
        <v>42</v>
      </c>
      <c r="AX161" s="15" t="s">
        <v>81</v>
      </c>
      <c r="AY161" s="275" t="s">
        <v>126</v>
      </c>
    </row>
    <row r="162" s="13" customFormat="1">
      <c r="A162" s="13"/>
      <c r="B162" s="230"/>
      <c r="C162" s="231"/>
      <c r="D162" s="222" t="s">
        <v>141</v>
      </c>
      <c r="E162" s="232" t="s">
        <v>19</v>
      </c>
      <c r="F162" s="233" t="s">
        <v>574</v>
      </c>
      <c r="G162" s="231"/>
      <c r="H162" s="234">
        <v>210.5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141</v>
      </c>
      <c r="AU162" s="240" t="s">
        <v>91</v>
      </c>
      <c r="AV162" s="13" t="s">
        <v>91</v>
      </c>
      <c r="AW162" s="13" t="s">
        <v>42</v>
      </c>
      <c r="AX162" s="13" t="s">
        <v>81</v>
      </c>
      <c r="AY162" s="240" t="s">
        <v>126</v>
      </c>
    </row>
    <row r="163" s="14" customFormat="1">
      <c r="A163" s="14"/>
      <c r="B163" s="241"/>
      <c r="C163" s="242"/>
      <c r="D163" s="222" t="s">
        <v>141</v>
      </c>
      <c r="E163" s="243" t="s">
        <v>19</v>
      </c>
      <c r="F163" s="244" t="s">
        <v>144</v>
      </c>
      <c r="G163" s="242"/>
      <c r="H163" s="245">
        <v>210.5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141</v>
      </c>
      <c r="AU163" s="251" t="s">
        <v>91</v>
      </c>
      <c r="AV163" s="14" t="s">
        <v>133</v>
      </c>
      <c r="AW163" s="14" t="s">
        <v>42</v>
      </c>
      <c r="AX163" s="14" t="s">
        <v>89</v>
      </c>
      <c r="AY163" s="251" t="s">
        <v>126</v>
      </c>
    </row>
    <row r="164" s="2" customFormat="1" ht="16.5" customHeight="1">
      <c r="A164" s="41"/>
      <c r="B164" s="42"/>
      <c r="C164" s="209" t="s">
        <v>8</v>
      </c>
      <c r="D164" s="209" t="s">
        <v>128</v>
      </c>
      <c r="E164" s="210" t="s">
        <v>634</v>
      </c>
      <c r="F164" s="211" t="s">
        <v>635</v>
      </c>
      <c r="G164" s="212" t="s">
        <v>188</v>
      </c>
      <c r="H164" s="213">
        <v>1.6839999999999999</v>
      </c>
      <c r="I164" s="214"/>
      <c r="J164" s="215">
        <f>ROUND(I164*H164,2)</f>
        <v>0</v>
      </c>
      <c r="K164" s="211" t="s">
        <v>132</v>
      </c>
      <c r="L164" s="47"/>
      <c r="M164" s="216" t="s">
        <v>19</v>
      </c>
      <c r="N164" s="217" t="s">
        <v>52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133</v>
      </c>
      <c r="AT164" s="220" t="s">
        <v>128</v>
      </c>
      <c r="AU164" s="220" t="s">
        <v>91</v>
      </c>
      <c r="AY164" s="19" t="s">
        <v>126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9" t="s">
        <v>89</v>
      </c>
      <c r="BK164" s="221">
        <f>ROUND(I164*H164,2)</f>
        <v>0</v>
      </c>
      <c r="BL164" s="19" t="s">
        <v>133</v>
      </c>
      <c r="BM164" s="220" t="s">
        <v>636</v>
      </c>
    </row>
    <row r="165" s="2" customFormat="1">
      <c r="A165" s="41"/>
      <c r="B165" s="42"/>
      <c r="C165" s="43"/>
      <c r="D165" s="222" t="s">
        <v>135</v>
      </c>
      <c r="E165" s="43"/>
      <c r="F165" s="223" t="s">
        <v>637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135</v>
      </c>
      <c r="AU165" s="19" t="s">
        <v>91</v>
      </c>
    </row>
    <row r="166" s="2" customFormat="1">
      <c r="A166" s="41"/>
      <c r="B166" s="42"/>
      <c r="C166" s="43"/>
      <c r="D166" s="227" t="s">
        <v>137</v>
      </c>
      <c r="E166" s="43"/>
      <c r="F166" s="228" t="s">
        <v>638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137</v>
      </c>
      <c r="AU166" s="19" t="s">
        <v>91</v>
      </c>
    </row>
    <row r="167" s="2" customFormat="1">
      <c r="A167" s="41"/>
      <c r="B167" s="42"/>
      <c r="C167" s="43"/>
      <c r="D167" s="222" t="s">
        <v>139</v>
      </c>
      <c r="E167" s="43"/>
      <c r="F167" s="229" t="s">
        <v>639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139</v>
      </c>
      <c r="AU167" s="19" t="s">
        <v>91</v>
      </c>
    </row>
    <row r="168" s="15" customFormat="1">
      <c r="A168" s="15"/>
      <c r="B168" s="266"/>
      <c r="C168" s="267"/>
      <c r="D168" s="222" t="s">
        <v>141</v>
      </c>
      <c r="E168" s="268" t="s">
        <v>19</v>
      </c>
      <c r="F168" s="269" t="s">
        <v>596</v>
      </c>
      <c r="G168" s="267"/>
      <c r="H168" s="268" t="s">
        <v>19</v>
      </c>
      <c r="I168" s="270"/>
      <c r="J168" s="267"/>
      <c r="K168" s="267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141</v>
      </c>
      <c r="AU168" s="275" t="s">
        <v>91</v>
      </c>
      <c r="AV168" s="15" t="s">
        <v>89</v>
      </c>
      <c r="AW168" s="15" t="s">
        <v>42</v>
      </c>
      <c r="AX168" s="15" t="s">
        <v>81</v>
      </c>
      <c r="AY168" s="275" t="s">
        <v>126</v>
      </c>
    </row>
    <row r="169" s="15" customFormat="1">
      <c r="A169" s="15"/>
      <c r="B169" s="266"/>
      <c r="C169" s="267"/>
      <c r="D169" s="222" t="s">
        <v>141</v>
      </c>
      <c r="E169" s="268" t="s">
        <v>19</v>
      </c>
      <c r="F169" s="269" t="s">
        <v>640</v>
      </c>
      <c r="G169" s="267"/>
      <c r="H169" s="268" t="s">
        <v>19</v>
      </c>
      <c r="I169" s="270"/>
      <c r="J169" s="267"/>
      <c r="K169" s="267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141</v>
      </c>
      <c r="AU169" s="275" t="s">
        <v>91</v>
      </c>
      <c r="AV169" s="15" t="s">
        <v>89</v>
      </c>
      <c r="AW169" s="15" t="s">
        <v>42</v>
      </c>
      <c r="AX169" s="15" t="s">
        <v>81</v>
      </c>
      <c r="AY169" s="275" t="s">
        <v>126</v>
      </c>
    </row>
    <row r="170" s="15" customFormat="1">
      <c r="A170" s="15"/>
      <c r="B170" s="266"/>
      <c r="C170" s="267"/>
      <c r="D170" s="222" t="s">
        <v>141</v>
      </c>
      <c r="E170" s="268" t="s">
        <v>19</v>
      </c>
      <c r="F170" s="269" t="s">
        <v>641</v>
      </c>
      <c r="G170" s="267"/>
      <c r="H170" s="268" t="s">
        <v>19</v>
      </c>
      <c r="I170" s="270"/>
      <c r="J170" s="267"/>
      <c r="K170" s="267"/>
      <c r="L170" s="271"/>
      <c r="M170" s="272"/>
      <c r="N170" s="273"/>
      <c r="O170" s="273"/>
      <c r="P170" s="273"/>
      <c r="Q170" s="273"/>
      <c r="R170" s="273"/>
      <c r="S170" s="273"/>
      <c r="T170" s="27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5" t="s">
        <v>141</v>
      </c>
      <c r="AU170" s="275" t="s">
        <v>91</v>
      </c>
      <c r="AV170" s="15" t="s">
        <v>89</v>
      </c>
      <c r="AW170" s="15" t="s">
        <v>42</v>
      </c>
      <c r="AX170" s="15" t="s">
        <v>81</v>
      </c>
      <c r="AY170" s="275" t="s">
        <v>126</v>
      </c>
    </row>
    <row r="171" s="13" customFormat="1">
      <c r="A171" s="13"/>
      <c r="B171" s="230"/>
      <c r="C171" s="231"/>
      <c r="D171" s="222" t="s">
        <v>141</v>
      </c>
      <c r="E171" s="232" t="s">
        <v>19</v>
      </c>
      <c r="F171" s="233" t="s">
        <v>642</v>
      </c>
      <c r="G171" s="231"/>
      <c r="H171" s="234">
        <v>1.6839999999999999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141</v>
      </c>
      <c r="AU171" s="240" t="s">
        <v>91</v>
      </c>
      <c r="AV171" s="13" t="s">
        <v>91</v>
      </c>
      <c r="AW171" s="13" t="s">
        <v>42</v>
      </c>
      <c r="AX171" s="13" t="s">
        <v>81</v>
      </c>
      <c r="AY171" s="240" t="s">
        <v>126</v>
      </c>
    </row>
    <row r="172" s="14" customFormat="1">
      <c r="A172" s="14"/>
      <c r="B172" s="241"/>
      <c r="C172" s="242"/>
      <c r="D172" s="222" t="s">
        <v>141</v>
      </c>
      <c r="E172" s="243" t="s">
        <v>19</v>
      </c>
      <c r="F172" s="244" t="s">
        <v>144</v>
      </c>
      <c r="G172" s="242"/>
      <c r="H172" s="245">
        <v>1.6839999999999999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141</v>
      </c>
      <c r="AU172" s="251" t="s">
        <v>91</v>
      </c>
      <c r="AV172" s="14" t="s">
        <v>133</v>
      </c>
      <c r="AW172" s="14" t="s">
        <v>42</v>
      </c>
      <c r="AX172" s="14" t="s">
        <v>89</v>
      </c>
      <c r="AY172" s="251" t="s">
        <v>126</v>
      </c>
    </row>
    <row r="173" s="2" customFormat="1" ht="16.5" customHeight="1">
      <c r="A173" s="41"/>
      <c r="B173" s="42"/>
      <c r="C173" s="252" t="s">
        <v>230</v>
      </c>
      <c r="D173" s="252" t="s">
        <v>237</v>
      </c>
      <c r="E173" s="253" t="s">
        <v>643</v>
      </c>
      <c r="F173" s="254" t="s">
        <v>644</v>
      </c>
      <c r="G173" s="255" t="s">
        <v>188</v>
      </c>
      <c r="H173" s="256">
        <v>1.6839999999999999</v>
      </c>
      <c r="I173" s="257"/>
      <c r="J173" s="258">
        <f>ROUND(I173*H173,2)</f>
        <v>0</v>
      </c>
      <c r="K173" s="254" t="s">
        <v>132</v>
      </c>
      <c r="L173" s="259"/>
      <c r="M173" s="260" t="s">
        <v>19</v>
      </c>
      <c r="N173" s="261" t="s">
        <v>52</v>
      </c>
      <c r="O173" s="87"/>
      <c r="P173" s="218">
        <f>O173*H173</f>
        <v>0</v>
      </c>
      <c r="Q173" s="218">
        <v>1</v>
      </c>
      <c r="R173" s="218">
        <f>Q173*H173</f>
        <v>1.6839999999999999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194</v>
      </c>
      <c r="AT173" s="220" t="s">
        <v>237</v>
      </c>
      <c r="AU173" s="220" t="s">
        <v>91</v>
      </c>
      <c r="AY173" s="19" t="s">
        <v>126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9" t="s">
        <v>89</v>
      </c>
      <c r="BK173" s="221">
        <f>ROUND(I173*H173,2)</f>
        <v>0</v>
      </c>
      <c r="BL173" s="19" t="s">
        <v>133</v>
      </c>
      <c r="BM173" s="220" t="s">
        <v>645</v>
      </c>
    </row>
    <row r="174" s="2" customFormat="1">
      <c r="A174" s="41"/>
      <c r="B174" s="42"/>
      <c r="C174" s="43"/>
      <c r="D174" s="222" t="s">
        <v>135</v>
      </c>
      <c r="E174" s="43"/>
      <c r="F174" s="223" t="s">
        <v>644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135</v>
      </c>
      <c r="AU174" s="19" t="s">
        <v>91</v>
      </c>
    </row>
    <row r="175" s="15" customFormat="1">
      <c r="A175" s="15"/>
      <c r="B175" s="266"/>
      <c r="C175" s="267"/>
      <c r="D175" s="222" t="s">
        <v>141</v>
      </c>
      <c r="E175" s="268" t="s">
        <v>19</v>
      </c>
      <c r="F175" s="269" t="s">
        <v>596</v>
      </c>
      <c r="G175" s="267"/>
      <c r="H175" s="268" t="s">
        <v>19</v>
      </c>
      <c r="I175" s="270"/>
      <c r="J175" s="267"/>
      <c r="K175" s="267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141</v>
      </c>
      <c r="AU175" s="275" t="s">
        <v>91</v>
      </c>
      <c r="AV175" s="15" t="s">
        <v>89</v>
      </c>
      <c r="AW175" s="15" t="s">
        <v>42</v>
      </c>
      <c r="AX175" s="15" t="s">
        <v>81</v>
      </c>
      <c r="AY175" s="275" t="s">
        <v>126</v>
      </c>
    </row>
    <row r="176" s="15" customFormat="1">
      <c r="A176" s="15"/>
      <c r="B176" s="266"/>
      <c r="C176" s="267"/>
      <c r="D176" s="222" t="s">
        <v>141</v>
      </c>
      <c r="E176" s="268" t="s">
        <v>19</v>
      </c>
      <c r="F176" s="269" t="s">
        <v>640</v>
      </c>
      <c r="G176" s="267"/>
      <c r="H176" s="268" t="s">
        <v>19</v>
      </c>
      <c r="I176" s="270"/>
      <c r="J176" s="267"/>
      <c r="K176" s="267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141</v>
      </c>
      <c r="AU176" s="275" t="s">
        <v>91</v>
      </c>
      <c r="AV176" s="15" t="s">
        <v>89</v>
      </c>
      <c r="AW176" s="15" t="s">
        <v>42</v>
      </c>
      <c r="AX176" s="15" t="s">
        <v>81</v>
      </c>
      <c r="AY176" s="275" t="s">
        <v>126</v>
      </c>
    </row>
    <row r="177" s="15" customFormat="1">
      <c r="A177" s="15"/>
      <c r="B177" s="266"/>
      <c r="C177" s="267"/>
      <c r="D177" s="222" t="s">
        <v>141</v>
      </c>
      <c r="E177" s="268" t="s">
        <v>19</v>
      </c>
      <c r="F177" s="269" t="s">
        <v>641</v>
      </c>
      <c r="G177" s="267"/>
      <c r="H177" s="268" t="s">
        <v>19</v>
      </c>
      <c r="I177" s="270"/>
      <c r="J177" s="267"/>
      <c r="K177" s="267"/>
      <c r="L177" s="271"/>
      <c r="M177" s="272"/>
      <c r="N177" s="273"/>
      <c r="O177" s="273"/>
      <c r="P177" s="273"/>
      <c r="Q177" s="273"/>
      <c r="R177" s="273"/>
      <c r="S177" s="273"/>
      <c r="T177" s="2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5" t="s">
        <v>141</v>
      </c>
      <c r="AU177" s="275" t="s">
        <v>91</v>
      </c>
      <c r="AV177" s="15" t="s">
        <v>89</v>
      </c>
      <c r="AW177" s="15" t="s">
        <v>42</v>
      </c>
      <c r="AX177" s="15" t="s">
        <v>81</v>
      </c>
      <c r="AY177" s="275" t="s">
        <v>126</v>
      </c>
    </row>
    <row r="178" s="13" customFormat="1">
      <c r="A178" s="13"/>
      <c r="B178" s="230"/>
      <c r="C178" s="231"/>
      <c r="D178" s="222" t="s">
        <v>141</v>
      </c>
      <c r="E178" s="232" t="s">
        <v>19</v>
      </c>
      <c r="F178" s="233" t="s">
        <v>646</v>
      </c>
      <c r="G178" s="231"/>
      <c r="H178" s="234">
        <v>1.6839999999999999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141</v>
      </c>
      <c r="AU178" s="240" t="s">
        <v>91</v>
      </c>
      <c r="AV178" s="13" t="s">
        <v>91</v>
      </c>
      <c r="AW178" s="13" t="s">
        <v>42</v>
      </c>
      <c r="AX178" s="13" t="s">
        <v>81</v>
      </c>
      <c r="AY178" s="240" t="s">
        <v>126</v>
      </c>
    </row>
    <row r="179" s="14" customFormat="1">
      <c r="A179" s="14"/>
      <c r="B179" s="241"/>
      <c r="C179" s="242"/>
      <c r="D179" s="222" t="s">
        <v>141</v>
      </c>
      <c r="E179" s="243" t="s">
        <v>19</v>
      </c>
      <c r="F179" s="244" t="s">
        <v>144</v>
      </c>
      <c r="G179" s="242"/>
      <c r="H179" s="245">
        <v>1.6839999999999999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141</v>
      </c>
      <c r="AU179" s="251" t="s">
        <v>91</v>
      </c>
      <c r="AV179" s="14" t="s">
        <v>133</v>
      </c>
      <c r="AW179" s="14" t="s">
        <v>42</v>
      </c>
      <c r="AX179" s="14" t="s">
        <v>89</v>
      </c>
      <c r="AY179" s="251" t="s">
        <v>126</v>
      </c>
    </row>
    <row r="180" s="2" customFormat="1" ht="16.5" customHeight="1">
      <c r="A180" s="41"/>
      <c r="B180" s="42"/>
      <c r="C180" s="209" t="s">
        <v>236</v>
      </c>
      <c r="D180" s="209" t="s">
        <v>128</v>
      </c>
      <c r="E180" s="210" t="s">
        <v>647</v>
      </c>
      <c r="F180" s="211" t="s">
        <v>648</v>
      </c>
      <c r="G180" s="212" t="s">
        <v>131</v>
      </c>
      <c r="H180" s="213">
        <v>70.200000000000003</v>
      </c>
      <c r="I180" s="214"/>
      <c r="J180" s="215">
        <f>ROUND(I180*H180,2)</f>
        <v>0</v>
      </c>
      <c r="K180" s="211" t="s">
        <v>317</v>
      </c>
      <c r="L180" s="47"/>
      <c r="M180" s="216" t="s">
        <v>19</v>
      </c>
      <c r="N180" s="217" t="s">
        <v>52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133</v>
      </c>
      <c r="AT180" s="220" t="s">
        <v>128</v>
      </c>
      <c r="AU180" s="220" t="s">
        <v>91</v>
      </c>
      <c r="AY180" s="19" t="s">
        <v>126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9" t="s">
        <v>89</v>
      </c>
      <c r="BK180" s="221">
        <f>ROUND(I180*H180,2)</f>
        <v>0</v>
      </c>
      <c r="BL180" s="19" t="s">
        <v>133</v>
      </c>
      <c r="BM180" s="220" t="s">
        <v>649</v>
      </c>
    </row>
    <row r="181" s="2" customFormat="1">
      <c r="A181" s="41"/>
      <c r="B181" s="42"/>
      <c r="C181" s="43"/>
      <c r="D181" s="222" t="s">
        <v>135</v>
      </c>
      <c r="E181" s="43"/>
      <c r="F181" s="223" t="s">
        <v>650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135</v>
      </c>
      <c r="AU181" s="19" t="s">
        <v>91</v>
      </c>
    </row>
    <row r="182" s="2" customFormat="1" ht="16.5" customHeight="1">
      <c r="A182" s="41"/>
      <c r="B182" s="42"/>
      <c r="C182" s="209" t="s">
        <v>242</v>
      </c>
      <c r="D182" s="209" t="s">
        <v>128</v>
      </c>
      <c r="E182" s="210" t="s">
        <v>249</v>
      </c>
      <c r="F182" s="211" t="s">
        <v>250</v>
      </c>
      <c r="G182" s="212" t="s">
        <v>188</v>
      </c>
      <c r="H182" s="213">
        <v>16.84</v>
      </c>
      <c r="I182" s="214"/>
      <c r="J182" s="215">
        <f>ROUND(I182*H182,2)</f>
        <v>0</v>
      </c>
      <c r="K182" s="211" t="s">
        <v>132</v>
      </c>
      <c r="L182" s="47"/>
      <c r="M182" s="216" t="s">
        <v>19</v>
      </c>
      <c r="N182" s="217" t="s">
        <v>52</v>
      </c>
      <c r="O182" s="87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0" t="s">
        <v>133</v>
      </c>
      <c r="AT182" s="220" t="s">
        <v>128</v>
      </c>
      <c r="AU182" s="220" t="s">
        <v>91</v>
      </c>
      <c r="AY182" s="19" t="s">
        <v>126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9" t="s">
        <v>89</v>
      </c>
      <c r="BK182" s="221">
        <f>ROUND(I182*H182,2)</f>
        <v>0</v>
      </c>
      <c r="BL182" s="19" t="s">
        <v>133</v>
      </c>
      <c r="BM182" s="220" t="s">
        <v>651</v>
      </c>
    </row>
    <row r="183" s="2" customFormat="1">
      <c r="A183" s="41"/>
      <c r="B183" s="42"/>
      <c r="C183" s="43"/>
      <c r="D183" s="222" t="s">
        <v>135</v>
      </c>
      <c r="E183" s="43"/>
      <c r="F183" s="223" t="s">
        <v>252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135</v>
      </c>
      <c r="AU183" s="19" t="s">
        <v>91</v>
      </c>
    </row>
    <row r="184" s="2" customFormat="1">
      <c r="A184" s="41"/>
      <c r="B184" s="42"/>
      <c r="C184" s="43"/>
      <c r="D184" s="227" t="s">
        <v>137</v>
      </c>
      <c r="E184" s="43"/>
      <c r="F184" s="228" t="s">
        <v>253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137</v>
      </c>
      <c r="AU184" s="19" t="s">
        <v>91</v>
      </c>
    </row>
    <row r="185" s="2" customFormat="1">
      <c r="A185" s="41"/>
      <c r="B185" s="42"/>
      <c r="C185" s="43"/>
      <c r="D185" s="222" t="s">
        <v>139</v>
      </c>
      <c r="E185" s="43"/>
      <c r="F185" s="229" t="s">
        <v>652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139</v>
      </c>
      <c r="AU185" s="19" t="s">
        <v>91</v>
      </c>
    </row>
    <row r="186" s="15" customFormat="1">
      <c r="A186" s="15"/>
      <c r="B186" s="266"/>
      <c r="C186" s="267"/>
      <c r="D186" s="222" t="s">
        <v>141</v>
      </c>
      <c r="E186" s="268" t="s">
        <v>19</v>
      </c>
      <c r="F186" s="269" t="s">
        <v>596</v>
      </c>
      <c r="G186" s="267"/>
      <c r="H186" s="268" t="s">
        <v>19</v>
      </c>
      <c r="I186" s="270"/>
      <c r="J186" s="267"/>
      <c r="K186" s="267"/>
      <c r="L186" s="271"/>
      <c r="M186" s="272"/>
      <c r="N186" s="273"/>
      <c r="O186" s="273"/>
      <c r="P186" s="273"/>
      <c r="Q186" s="273"/>
      <c r="R186" s="273"/>
      <c r="S186" s="273"/>
      <c r="T186" s="27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5" t="s">
        <v>141</v>
      </c>
      <c r="AU186" s="275" t="s">
        <v>91</v>
      </c>
      <c r="AV186" s="15" t="s">
        <v>89</v>
      </c>
      <c r="AW186" s="15" t="s">
        <v>42</v>
      </c>
      <c r="AX186" s="15" t="s">
        <v>81</v>
      </c>
      <c r="AY186" s="275" t="s">
        <v>126</v>
      </c>
    </row>
    <row r="187" s="15" customFormat="1">
      <c r="A187" s="15"/>
      <c r="B187" s="266"/>
      <c r="C187" s="267"/>
      <c r="D187" s="222" t="s">
        <v>141</v>
      </c>
      <c r="E187" s="268" t="s">
        <v>19</v>
      </c>
      <c r="F187" s="269" t="s">
        <v>640</v>
      </c>
      <c r="G187" s="267"/>
      <c r="H187" s="268" t="s">
        <v>19</v>
      </c>
      <c r="I187" s="270"/>
      <c r="J187" s="267"/>
      <c r="K187" s="267"/>
      <c r="L187" s="271"/>
      <c r="M187" s="272"/>
      <c r="N187" s="273"/>
      <c r="O187" s="273"/>
      <c r="P187" s="273"/>
      <c r="Q187" s="273"/>
      <c r="R187" s="273"/>
      <c r="S187" s="273"/>
      <c r="T187" s="27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5" t="s">
        <v>141</v>
      </c>
      <c r="AU187" s="275" t="s">
        <v>91</v>
      </c>
      <c r="AV187" s="15" t="s">
        <v>89</v>
      </c>
      <c r="AW187" s="15" t="s">
        <v>42</v>
      </c>
      <c r="AX187" s="15" t="s">
        <v>81</v>
      </c>
      <c r="AY187" s="275" t="s">
        <v>126</v>
      </c>
    </row>
    <row r="188" s="15" customFormat="1">
      <c r="A188" s="15"/>
      <c r="B188" s="266"/>
      <c r="C188" s="267"/>
      <c r="D188" s="222" t="s">
        <v>141</v>
      </c>
      <c r="E188" s="268" t="s">
        <v>19</v>
      </c>
      <c r="F188" s="269" t="s">
        <v>641</v>
      </c>
      <c r="G188" s="267"/>
      <c r="H188" s="268" t="s">
        <v>19</v>
      </c>
      <c r="I188" s="270"/>
      <c r="J188" s="267"/>
      <c r="K188" s="267"/>
      <c r="L188" s="271"/>
      <c r="M188" s="272"/>
      <c r="N188" s="273"/>
      <c r="O188" s="273"/>
      <c r="P188" s="273"/>
      <c r="Q188" s="273"/>
      <c r="R188" s="273"/>
      <c r="S188" s="273"/>
      <c r="T188" s="27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5" t="s">
        <v>141</v>
      </c>
      <c r="AU188" s="275" t="s">
        <v>91</v>
      </c>
      <c r="AV188" s="15" t="s">
        <v>89</v>
      </c>
      <c r="AW188" s="15" t="s">
        <v>42</v>
      </c>
      <c r="AX188" s="15" t="s">
        <v>81</v>
      </c>
      <c r="AY188" s="275" t="s">
        <v>126</v>
      </c>
    </row>
    <row r="189" s="13" customFormat="1">
      <c r="A189" s="13"/>
      <c r="B189" s="230"/>
      <c r="C189" s="231"/>
      <c r="D189" s="222" t="s">
        <v>141</v>
      </c>
      <c r="E189" s="232" t="s">
        <v>19</v>
      </c>
      <c r="F189" s="233" t="s">
        <v>653</v>
      </c>
      <c r="G189" s="231"/>
      <c r="H189" s="234">
        <v>16.84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141</v>
      </c>
      <c r="AU189" s="240" t="s">
        <v>91</v>
      </c>
      <c r="AV189" s="13" t="s">
        <v>91</v>
      </c>
      <c r="AW189" s="13" t="s">
        <v>42</v>
      </c>
      <c r="AX189" s="13" t="s">
        <v>81</v>
      </c>
      <c r="AY189" s="240" t="s">
        <v>126</v>
      </c>
    </row>
    <row r="190" s="14" customFormat="1">
      <c r="A190" s="14"/>
      <c r="B190" s="241"/>
      <c r="C190" s="242"/>
      <c r="D190" s="222" t="s">
        <v>141</v>
      </c>
      <c r="E190" s="243" t="s">
        <v>19</v>
      </c>
      <c r="F190" s="244" t="s">
        <v>144</v>
      </c>
      <c r="G190" s="242"/>
      <c r="H190" s="245">
        <v>16.84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141</v>
      </c>
      <c r="AU190" s="251" t="s">
        <v>91</v>
      </c>
      <c r="AV190" s="14" t="s">
        <v>133</v>
      </c>
      <c r="AW190" s="14" t="s">
        <v>42</v>
      </c>
      <c r="AX190" s="14" t="s">
        <v>89</v>
      </c>
      <c r="AY190" s="251" t="s">
        <v>126</v>
      </c>
    </row>
    <row r="191" s="2" customFormat="1" ht="16.5" customHeight="1">
      <c r="A191" s="41"/>
      <c r="B191" s="42"/>
      <c r="C191" s="209" t="s">
        <v>248</v>
      </c>
      <c r="D191" s="209" t="s">
        <v>128</v>
      </c>
      <c r="E191" s="210" t="s">
        <v>654</v>
      </c>
      <c r="F191" s="211" t="s">
        <v>655</v>
      </c>
      <c r="G191" s="212" t="s">
        <v>188</v>
      </c>
      <c r="H191" s="213">
        <v>67.359999999999999</v>
      </c>
      <c r="I191" s="214"/>
      <c r="J191" s="215">
        <f>ROUND(I191*H191,2)</f>
        <v>0</v>
      </c>
      <c r="K191" s="211" t="s">
        <v>132</v>
      </c>
      <c r="L191" s="47"/>
      <c r="M191" s="216" t="s">
        <v>19</v>
      </c>
      <c r="N191" s="217" t="s">
        <v>52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133</v>
      </c>
      <c r="AT191" s="220" t="s">
        <v>128</v>
      </c>
      <c r="AU191" s="220" t="s">
        <v>91</v>
      </c>
      <c r="AY191" s="19" t="s">
        <v>126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9" t="s">
        <v>89</v>
      </c>
      <c r="BK191" s="221">
        <f>ROUND(I191*H191,2)</f>
        <v>0</v>
      </c>
      <c r="BL191" s="19" t="s">
        <v>133</v>
      </c>
      <c r="BM191" s="220" t="s">
        <v>656</v>
      </c>
    </row>
    <row r="192" s="2" customFormat="1">
      <c r="A192" s="41"/>
      <c r="B192" s="42"/>
      <c r="C192" s="43"/>
      <c r="D192" s="222" t="s">
        <v>135</v>
      </c>
      <c r="E192" s="43"/>
      <c r="F192" s="223" t="s">
        <v>657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135</v>
      </c>
      <c r="AU192" s="19" t="s">
        <v>91</v>
      </c>
    </row>
    <row r="193" s="2" customFormat="1">
      <c r="A193" s="41"/>
      <c r="B193" s="42"/>
      <c r="C193" s="43"/>
      <c r="D193" s="227" t="s">
        <v>137</v>
      </c>
      <c r="E193" s="43"/>
      <c r="F193" s="228" t="s">
        <v>658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137</v>
      </c>
      <c r="AU193" s="19" t="s">
        <v>91</v>
      </c>
    </row>
    <row r="194" s="2" customFormat="1">
      <c r="A194" s="41"/>
      <c r="B194" s="42"/>
      <c r="C194" s="43"/>
      <c r="D194" s="222" t="s">
        <v>139</v>
      </c>
      <c r="E194" s="43"/>
      <c r="F194" s="229" t="s">
        <v>659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139</v>
      </c>
      <c r="AU194" s="19" t="s">
        <v>91</v>
      </c>
    </row>
    <row r="195" s="15" customFormat="1">
      <c r="A195" s="15"/>
      <c r="B195" s="266"/>
      <c r="C195" s="267"/>
      <c r="D195" s="222" t="s">
        <v>141</v>
      </c>
      <c r="E195" s="268" t="s">
        <v>19</v>
      </c>
      <c r="F195" s="269" t="s">
        <v>596</v>
      </c>
      <c r="G195" s="267"/>
      <c r="H195" s="268" t="s">
        <v>19</v>
      </c>
      <c r="I195" s="270"/>
      <c r="J195" s="267"/>
      <c r="K195" s="267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141</v>
      </c>
      <c r="AU195" s="275" t="s">
        <v>91</v>
      </c>
      <c r="AV195" s="15" t="s">
        <v>89</v>
      </c>
      <c r="AW195" s="15" t="s">
        <v>42</v>
      </c>
      <c r="AX195" s="15" t="s">
        <v>81</v>
      </c>
      <c r="AY195" s="275" t="s">
        <v>126</v>
      </c>
    </row>
    <row r="196" s="15" customFormat="1">
      <c r="A196" s="15"/>
      <c r="B196" s="266"/>
      <c r="C196" s="267"/>
      <c r="D196" s="222" t="s">
        <v>141</v>
      </c>
      <c r="E196" s="268" t="s">
        <v>19</v>
      </c>
      <c r="F196" s="269" t="s">
        <v>640</v>
      </c>
      <c r="G196" s="267"/>
      <c r="H196" s="268" t="s">
        <v>19</v>
      </c>
      <c r="I196" s="270"/>
      <c r="J196" s="267"/>
      <c r="K196" s="267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141</v>
      </c>
      <c r="AU196" s="275" t="s">
        <v>91</v>
      </c>
      <c r="AV196" s="15" t="s">
        <v>89</v>
      </c>
      <c r="AW196" s="15" t="s">
        <v>42</v>
      </c>
      <c r="AX196" s="15" t="s">
        <v>81</v>
      </c>
      <c r="AY196" s="275" t="s">
        <v>126</v>
      </c>
    </row>
    <row r="197" s="15" customFormat="1">
      <c r="A197" s="15"/>
      <c r="B197" s="266"/>
      <c r="C197" s="267"/>
      <c r="D197" s="222" t="s">
        <v>141</v>
      </c>
      <c r="E197" s="268" t="s">
        <v>19</v>
      </c>
      <c r="F197" s="269" t="s">
        <v>641</v>
      </c>
      <c r="G197" s="267"/>
      <c r="H197" s="268" t="s">
        <v>19</v>
      </c>
      <c r="I197" s="270"/>
      <c r="J197" s="267"/>
      <c r="K197" s="267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141</v>
      </c>
      <c r="AU197" s="275" t="s">
        <v>91</v>
      </c>
      <c r="AV197" s="15" t="s">
        <v>89</v>
      </c>
      <c r="AW197" s="15" t="s">
        <v>42</v>
      </c>
      <c r="AX197" s="15" t="s">
        <v>81</v>
      </c>
      <c r="AY197" s="275" t="s">
        <v>126</v>
      </c>
    </row>
    <row r="198" s="13" customFormat="1">
      <c r="A198" s="13"/>
      <c r="B198" s="230"/>
      <c r="C198" s="231"/>
      <c r="D198" s="222" t="s">
        <v>141</v>
      </c>
      <c r="E198" s="232" t="s">
        <v>19</v>
      </c>
      <c r="F198" s="233" t="s">
        <v>660</v>
      </c>
      <c r="G198" s="231"/>
      <c r="H198" s="234">
        <v>67.359999999999999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141</v>
      </c>
      <c r="AU198" s="240" t="s">
        <v>91</v>
      </c>
      <c r="AV198" s="13" t="s">
        <v>91</v>
      </c>
      <c r="AW198" s="13" t="s">
        <v>42</v>
      </c>
      <c r="AX198" s="13" t="s">
        <v>81</v>
      </c>
      <c r="AY198" s="240" t="s">
        <v>126</v>
      </c>
    </row>
    <row r="199" s="14" customFormat="1">
      <c r="A199" s="14"/>
      <c r="B199" s="241"/>
      <c r="C199" s="242"/>
      <c r="D199" s="222" t="s">
        <v>141</v>
      </c>
      <c r="E199" s="243" t="s">
        <v>19</v>
      </c>
      <c r="F199" s="244" t="s">
        <v>144</v>
      </c>
      <c r="G199" s="242"/>
      <c r="H199" s="245">
        <v>67.359999999999999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141</v>
      </c>
      <c r="AU199" s="251" t="s">
        <v>91</v>
      </c>
      <c r="AV199" s="14" t="s">
        <v>133</v>
      </c>
      <c r="AW199" s="14" t="s">
        <v>42</v>
      </c>
      <c r="AX199" s="14" t="s">
        <v>89</v>
      </c>
      <c r="AY199" s="251" t="s">
        <v>126</v>
      </c>
    </row>
    <row r="200" s="12" customFormat="1" ht="22.8" customHeight="1">
      <c r="A200" s="12"/>
      <c r="B200" s="193"/>
      <c r="C200" s="194"/>
      <c r="D200" s="195" t="s">
        <v>80</v>
      </c>
      <c r="E200" s="207" t="s">
        <v>203</v>
      </c>
      <c r="F200" s="207" t="s">
        <v>329</v>
      </c>
      <c r="G200" s="194"/>
      <c r="H200" s="194"/>
      <c r="I200" s="197"/>
      <c r="J200" s="208">
        <f>BK200</f>
        <v>0</v>
      </c>
      <c r="K200" s="194"/>
      <c r="L200" s="199"/>
      <c r="M200" s="200"/>
      <c r="N200" s="201"/>
      <c r="O200" s="201"/>
      <c r="P200" s="202">
        <f>SUM(P201:P308)</f>
        <v>0</v>
      </c>
      <c r="Q200" s="201"/>
      <c r="R200" s="202">
        <f>SUM(R201:R308)</f>
        <v>0.0019948384000000002</v>
      </c>
      <c r="S200" s="201"/>
      <c r="T200" s="203">
        <f>SUM(T201:T308)</f>
        <v>0.040000000000000001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4" t="s">
        <v>89</v>
      </c>
      <c r="AT200" s="205" t="s">
        <v>80</v>
      </c>
      <c r="AU200" s="205" t="s">
        <v>89</v>
      </c>
      <c r="AY200" s="204" t="s">
        <v>126</v>
      </c>
      <c r="BK200" s="206">
        <f>SUM(BK201:BK308)</f>
        <v>0</v>
      </c>
    </row>
    <row r="201" s="2" customFormat="1" ht="16.5" customHeight="1">
      <c r="A201" s="41"/>
      <c r="B201" s="42"/>
      <c r="C201" s="209" t="s">
        <v>255</v>
      </c>
      <c r="D201" s="209" t="s">
        <v>128</v>
      </c>
      <c r="E201" s="210" t="s">
        <v>661</v>
      </c>
      <c r="F201" s="211" t="s">
        <v>662</v>
      </c>
      <c r="G201" s="212" t="s">
        <v>624</v>
      </c>
      <c r="H201" s="213">
        <v>11</v>
      </c>
      <c r="I201" s="214"/>
      <c r="J201" s="215">
        <f>ROUND(I201*H201,2)</f>
        <v>0</v>
      </c>
      <c r="K201" s="211" t="s">
        <v>132</v>
      </c>
      <c r="L201" s="47"/>
      <c r="M201" s="216" t="s">
        <v>19</v>
      </c>
      <c r="N201" s="217" t="s">
        <v>52</v>
      </c>
      <c r="O201" s="87"/>
      <c r="P201" s="218">
        <f>O201*H201</f>
        <v>0</v>
      </c>
      <c r="Q201" s="218">
        <v>1.3334400000000001E-05</v>
      </c>
      <c r="R201" s="218">
        <f>Q201*H201</f>
        <v>0.0001466784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133</v>
      </c>
      <c r="AT201" s="220" t="s">
        <v>128</v>
      </c>
      <c r="AU201" s="220" t="s">
        <v>91</v>
      </c>
      <c r="AY201" s="19" t="s">
        <v>126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9" t="s">
        <v>89</v>
      </c>
      <c r="BK201" s="221">
        <f>ROUND(I201*H201,2)</f>
        <v>0</v>
      </c>
      <c r="BL201" s="19" t="s">
        <v>133</v>
      </c>
      <c r="BM201" s="220" t="s">
        <v>663</v>
      </c>
    </row>
    <row r="202" s="2" customFormat="1">
      <c r="A202" s="41"/>
      <c r="B202" s="42"/>
      <c r="C202" s="43"/>
      <c r="D202" s="222" t="s">
        <v>135</v>
      </c>
      <c r="E202" s="43"/>
      <c r="F202" s="223" t="s">
        <v>664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135</v>
      </c>
      <c r="AU202" s="19" t="s">
        <v>91</v>
      </c>
    </row>
    <row r="203" s="2" customFormat="1">
      <c r="A203" s="41"/>
      <c r="B203" s="42"/>
      <c r="C203" s="43"/>
      <c r="D203" s="227" t="s">
        <v>137</v>
      </c>
      <c r="E203" s="43"/>
      <c r="F203" s="228" t="s">
        <v>665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137</v>
      </c>
      <c r="AU203" s="19" t="s">
        <v>91</v>
      </c>
    </row>
    <row r="204" s="15" customFormat="1">
      <c r="A204" s="15"/>
      <c r="B204" s="266"/>
      <c r="C204" s="267"/>
      <c r="D204" s="222" t="s">
        <v>141</v>
      </c>
      <c r="E204" s="268" t="s">
        <v>19</v>
      </c>
      <c r="F204" s="269" t="s">
        <v>666</v>
      </c>
      <c r="G204" s="267"/>
      <c r="H204" s="268" t="s">
        <v>19</v>
      </c>
      <c r="I204" s="270"/>
      <c r="J204" s="267"/>
      <c r="K204" s="267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141</v>
      </c>
      <c r="AU204" s="275" t="s">
        <v>91</v>
      </c>
      <c r="AV204" s="15" t="s">
        <v>89</v>
      </c>
      <c r="AW204" s="15" t="s">
        <v>42</v>
      </c>
      <c r="AX204" s="15" t="s">
        <v>81</v>
      </c>
      <c r="AY204" s="275" t="s">
        <v>126</v>
      </c>
    </row>
    <row r="205" s="15" customFormat="1">
      <c r="A205" s="15"/>
      <c r="B205" s="266"/>
      <c r="C205" s="267"/>
      <c r="D205" s="222" t="s">
        <v>141</v>
      </c>
      <c r="E205" s="268" t="s">
        <v>19</v>
      </c>
      <c r="F205" s="269" t="s">
        <v>667</v>
      </c>
      <c r="G205" s="267"/>
      <c r="H205" s="268" t="s">
        <v>19</v>
      </c>
      <c r="I205" s="270"/>
      <c r="J205" s="267"/>
      <c r="K205" s="267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141</v>
      </c>
      <c r="AU205" s="275" t="s">
        <v>91</v>
      </c>
      <c r="AV205" s="15" t="s">
        <v>89</v>
      </c>
      <c r="AW205" s="15" t="s">
        <v>42</v>
      </c>
      <c r="AX205" s="15" t="s">
        <v>81</v>
      </c>
      <c r="AY205" s="275" t="s">
        <v>126</v>
      </c>
    </row>
    <row r="206" s="13" customFormat="1">
      <c r="A206" s="13"/>
      <c r="B206" s="230"/>
      <c r="C206" s="231"/>
      <c r="D206" s="222" t="s">
        <v>141</v>
      </c>
      <c r="E206" s="232" t="s">
        <v>19</v>
      </c>
      <c r="F206" s="233" t="s">
        <v>89</v>
      </c>
      <c r="G206" s="231"/>
      <c r="H206" s="234">
        <v>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141</v>
      </c>
      <c r="AU206" s="240" t="s">
        <v>91</v>
      </c>
      <c r="AV206" s="13" t="s">
        <v>91</v>
      </c>
      <c r="AW206" s="13" t="s">
        <v>42</v>
      </c>
      <c r="AX206" s="13" t="s">
        <v>81</v>
      </c>
      <c r="AY206" s="240" t="s">
        <v>126</v>
      </c>
    </row>
    <row r="207" s="15" customFormat="1">
      <c r="A207" s="15"/>
      <c r="B207" s="266"/>
      <c r="C207" s="267"/>
      <c r="D207" s="222" t="s">
        <v>141</v>
      </c>
      <c r="E207" s="268" t="s">
        <v>19</v>
      </c>
      <c r="F207" s="269" t="s">
        <v>668</v>
      </c>
      <c r="G207" s="267"/>
      <c r="H207" s="268" t="s">
        <v>19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141</v>
      </c>
      <c r="AU207" s="275" t="s">
        <v>91</v>
      </c>
      <c r="AV207" s="15" t="s">
        <v>89</v>
      </c>
      <c r="AW207" s="15" t="s">
        <v>42</v>
      </c>
      <c r="AX207" s="15" t="s">
        <v>81</v>
      </c>
      <c r="AY207" s="275" t="s">
        <v>126</v>
      </c>
    </row>
    <row r="208" s="13" customFormat="1">
      <c r="A208" s="13"/>
      <c r="B208" s="230"/>
      <c r="C208" s="231"/>
      <c r="D208" s="222" t="s">
        <v>141</v>
      </c>
      <c r="E208" s="232" t="s">
        <v>19</v>
      </c>
      <c r="F208" s="233" t="s">
        <v>91</v>
      </c>
      <c r="G208" s="231"/>
      <c r="H208" s="234">
        <v>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141</v>
      </c>
      <c r="AU208" s="240" t="s">
        <v>91</v>
      </c>
      <c r="AV208" s="13" t="s">
        <v>91</v>
      </c>
      <c r="AW208" s="13" t="s">
        <v>42</v>
      </c>
      <c r="AX208" s="13" t="s">
        <v>81</v>
      </c>
      <c r="AY208" s="240" t="s">
        <v>126</v>
      </c>
    </row>
    <row r="209" s="15" customFormat="1">
      <c r="A209" s="15"/>
      <c r="B209" s="266"/>
      <c r="C209" s="267"/>
      <c r="D209" s="222" t="s">
        <v>141</v>
      </c>
      <c r="E209" s="268" t="s">
        <v>19</v>
      </c>
      <c r="F209" s="269" t="s">
        <v>669</v>
      </c>
      <c r="G209" s="267"/>
      <c r="H209" s="268" t="s">
        <v>19</v>
      </c>
      <c r="I209" s="270"/>
      <c r="J209" s="267"/>
      <c r="K209" s="267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141</v>
      </c>
      <c r="AU209" s="275" t="s">
        <v>91</v>
      </c>
      <c r="AV209" s="15" t="s">
        <v>89</v>
      </c>
      <c r="AW209" s="15" t="s">
        <v>42</v>
      </c>
      <c r="AX209" s="15" t="s">
        <v>81</v>
      </c>
      <c r="AY209" s="275" t="s">
        <v>126</v>
      </c>
    </row>
    <row r="210" s="13" customFormat="1">
      <c r="A210" s="13"/>
      <c r="B210" s="230"/>
      <c r="C210" s="231"/>
      <c r="D210" s="222" t="s">
        <v>141</v>
      </c>
      <c r="E210" s="232" t="s">
        <v>19</v>
      </c>
      <c r="F210" s="233" t="s">
        <v>89</v>
      </c>
      <c r="G210" s="231"/>
      <c r="H210" s="234">
        <v>1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141</v>
      </c>
      <c r="AU210" s="240" t="s">
        <v>91</v>
      </c>
      <c r="AV210" s="13" t="s">
        <v>91</v>
      </c>
      <c r="AW210" s="13" t="s">
        <v>42</v>
      </c>
      <c r="AX210" s="13" t="s">
        <v>81</v>
      </c>
      <c r="AY210" s="240" t="s">
        <v>126</v>
      </c>
    </row>
    <row r="211" s="15" customFormat="1">
      <c r="A211" s="15"/>
      <c r="B211" s="266"/>
      <c r="C211" s="267"/>
      <c r="D211" s="222" t="s">
        <v>141</v>
      </c>
      <c r="E211" s="268" t="s">
        <v>19</v>
      </c>
      <c r="F211" s="269" t="s">
        <v>670</v>
      </c>
      <c r="G211" s="267"/>
      <c r="H211" s="268" t="s">
        <v>19</v>
      </c>
      <c r="I211" s="270"/>
      <c r="J211" s="267"/>
      <c r="K211" s="267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141</v>
      </c>
      <c r="AU211" s="275" t="s">
        <v>91</v>
      </c>
      <c r="AV211" s="15" t="s">
        <v>89</v>
      </c>
      <c r="AW211" s="15" t="s">
        <v>42</v>
      </c>
      <c r="AX211" s="15" t="s">
        <v>81</v>
      </c>
      <c r="AY211" s="275" t="s">
        <v>126</v>
      </c>
    </row>
    <row r="212" s="13" customFormat="1">
      <c r="A212" s="13"/>
      <c r="B212" s="230"/>
      <c r="C212" s="231"/>
      <c r="D212" s="222" t="s">
        <v>141</v>
      </c>
      <c r="E212" s="232" t="s">
        <v>19</v>
      </c>
      <c r="F212" s="233" t="s">
        <v>89</v>
      </c>
      <c r="G212" s="231"/>
      <c r="H212" s="234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141</v>
      </c>
      <c r="AU212" s="240" t="s">
        <v>91</v>
      </c>
      <c r="AV212" s="13" t="s">
        <v>91</v>
      </c>
      <c r="AW212" s="13" t="s">
        <v>42</v>
      </c>
      <c r="AX212" s="13" t="s">
        <v>81</v>
      </c>
      <c r="AY212" s="240" t="s">
        <v>126</v>
      </c>
    </row>
    <row r="213" s="15" customFormat="1">
      <c r="A213" s="15"/>
      <c r="B213" s="266"/>
      <c r="C213" s="267"/>
      <c r="D213" s="222" t="s">
        <v>141</v>
      </c>
      <c r="E213" s="268" t="s">
        <v>19</v>
      </c>
      <c r="F213" s="269" t="s">
        <v>671</v>
      </c>
      <c r="G213" s="267"/>
      <c r="H213" s="268" t="s">
        <v>19</v>
      </c>
      <c r="I213" s="270"/>
      <c r="J213" s="267"/>
      <c r="K213" s="267"/>
      <c r="L213" s="271"/>
      <c r="M213" s="272"/>
      <c r="N213" s="273"/>
      <c r="O213" s="273"/>
      <c r="P213" s="273"/>
      <c r="Q213" s="273"/>
      <c r="R213" s="273"/>
      <c r="S213" s="273"/>
      <c r="T213" s="27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5" t="s">
        <v>141</v>
      </c>
      <c r="AU213" s="275" t="s">
        <v>91</v>
      </c>
      <c r="AV213" s="15" t="s">
        <v>89</v>
      </c>
      <c r="AW213" s="15" t="s">
        <v>42</v>
      </c>
      <c r="AX213" s="15" t="s">
        <v>81</v>
      </c>
      <c r="AY213" s="275" t="s">
        <v>126</v>
      </c>
    </row>
    <row r="214" s="13" customFormat="1">
      <c r="A214" s="13"/>
      <c r="B214" s="230"/>
      <c r="C214" s="231"/>
      <c r="D214" s="222" t="s">
        <v>141</v>
      </c>
      <c r="E214" s="232" t="s">
        <v>19</v>
      </c>
      <c r="F214" s="233" t="s">
        <v>91</v>
      </c>
      <c r="G214" s="231"/>
      <c r="H214" s="234">
        <v>2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141</v>
      </c>
      <c r="AU214" s="240" t="s">
        <v>91</v>
      </c>
      <c r="AV214" s="13" t="s">
        <v>91</v>
      </c>
      <c r="AW214" s="13" t="s">
        <v>42</v>
      </c>
      <c r="AX214" s="13" t="s">
        <v>81</v>
      </c>
      <c r="AY214" s="240" t="s">
        <v>126</v>
      </c>
    </row>
    <row r="215" s="15" customFormat="1">
      <c r="A215" s="15"/>
      <c r="B215" s="266"/>
      <c r="C215" s="267"/>
      <c r="D215" s="222" t="s">
        <v>141</v>
      </c>
      <c r="E215" s="268" t="s">
        <v>19</v>
      </c>
      <c r="F215" s="269" t="s">
        <v>672</v>
      </c>
      <c r="G215" s="267"/>
      <c r="H215" s="268" t="s">
        <v>19</v>
      </c>
      <c r="I215" s="270"/>
      <c r="J215" s="267"/>
      <c r="K215" s="267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141</v>
      </c>
      <c r="AU215" s="275" t="s">
        <v>91</v>
      </c>
      <c r="AV215" s="15" t="s">
        <v>89</v>
      </c>
      <c r="AW215" s="15" t="s">
        <v>42</v>
      </c>
      <c r="AX215" s="15" t="s">
        <v>81</v>
      </c>
      <c r="AY215" s="275" t="s">
        <v>126</v>
      </c>
    </row>
    <row r="216" s="13" customFormat="1">
      <c r="A216" s="13"/>
      <c r="B216" s="230"/>
      <c r="C216" s="231"/>
      <c r="D216" s="222" t="s">
        <v>141</v>
      </c>
      <c r="E216" s="232" t="s">
        <v>19</v>
      </c>
      <c r="F216" s="233" t="s">
        <v>89</v>
      </c>
      <c r="G216" s="231"/>
      <c r="H216" s="234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141</v>
      </c>
      <c r="AU216" s="240" t="s">
        <v>91</v>
      </c>
      <c r="AV216" s="13" t="s">
        <v>91</v>
      </c>
      <c r="AW216" s="13" t="s">
        <v>42</v>
      </c>
      <c r="AX216" s="13" t="s">
        <v>81</v>
      </c>
      <c r="AY216" s="240" t="s">
        <v>126</v>
      </c>
    </row>
    <row r="217" s="15" customFormat="1">
      <c r="A217" s="15"/>
      <c r="B217" s="266"/>
      <c r="C217" s="267"/>
      <c r="D217" s="222" t="s">
        <v>141</v>
      </c>
      <c r="E217" s="268" t="s">
        <v>19</v>
      </c>
      <c r="F217" s="269" t="s">
        <v>673</v>
      </c>
      <c r="G217" s="267"/>
      <c r="H217" s="268" t="s">
        <v>19</v>
      </c>
      <c r="I217" s="270"/>
      <c r="J217" s="267"/>
      <c r="K217" s="267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141</v>
      </c>
      <c r="AU217" s="275" t="s">
        <v>91</v>
      </c>
      <c r="AV217" s="15" t="s">
        <v>89</v>
      </c>
      <c r="AW217" s="15" t="s">
        <v>42</v>
      </c>
      <c r="AX217" s="15" t="s">
        <v>81</v>
      </c>
      <c r="AY217" s="275" t="s">
        <v>126</v>
      </c>
    </row>
    <row r="218" s="13" customFormat="1">
      <c r="A218" s="13"/>
      <c r="B218" s="230"/>
      <c r="C218" s="231"/>
      <c r="D218" s="222" t="s">
        <v>141</v>
      </c>
      <c r="E218" s="232" t="s">
        <v>19</v>
      </c>
      <c r="F218" s="233" t="s">
        <v>89</v>
      </c>
      <c r="G218" s="231"/>
      <c r="H218" s="234">
        <v>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141</v>
      </c>
      <c r="AU218" s="240" t="s">
        <v>91</v>
      </c>
      <c r="AV218" s="13" t="s">
        <v>91</v>
      </c>
      <c r="AW218" s="13" t="s">
        <v>42</v>
      </c>
      <c r="AX218" s="13" t="s">
        <v>81</v>
      </c>
      <c r="AY218" s="240" t="s">
        <v>126</v>
      </c>
    </row>
    <row r="219" s="15" customFormat="1">
      <c r="A219" s="15"/>
      <c r="B219" s="266"/>
      <c r="C219" s="267"/>
      <c r="D219" s="222" t="s">
        <v>141</v>
      </c>
      <c r="E219" s="268" t="s">
        <v>19</v>
      </c>
      <c r="F219" s="269" t="s">
        <v>673</v>
      </c>
      <c r="G219" s="267"/>
      <c r="H219" s="268" t="s">
        <v>19</v>
      </c>
      <c r="I219" s="270"/>
      <c r="J219" s="267"/>
      <c r="K219" s="267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141</v>
      </c>
      <c r="AU219" s="275" t="s">
        <v>91</v>
      </c>
      <c r="AV219" s="15" t="s">
        <v>89</v>
      </c>
      <c r="AW219" s="15" t="s">
        <v>42</v>
      </c>
      <c r="AX219" s="15" t="s">
        <v>81</v>
      </c>
      <c r="AY219" s="275" t="s">
        <v>126</v>
      </c>
    </row>
    <row r="220" s="13" customFormat="1">
      <c r="A220" s="13"/>
      <c r="B220" s="230"/>
      <c r="C220" s="231"/>
      <c r="D220" s="222" t="s">
        <v>141</v>
      </c>
      <c r="E220" s="232" t="s">
        <v>19</v>
      </c>
      <c r="F220" s="233" t="s">
        <v>89</v>
      </c>
      <c r="G220" s="231"/>
      <c r="H220" s="234">
        <v>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141</v>
      </c>
      <c r="AU220" s="240" t="s">
        <v>91</v>
      </c>
      <c r="AV220" s="13" t="s">
        <v>91</v>
      </c>
      <c r="AW220" s="13" t="s">
        <v>42</v>
      </c>
      <c r="AX220" s="13" t="s">
        <v>81</v>
      </c>
      <c r="AY220" s="240" t="s">
        <v>126</v>
      </c>
    </row>
    <row r="221" s="15" customFormat="1">
      <c r="A221" s="15"/>
      <c r="B221" s="266"/>
      <c r="C221" s="267"/>
      <c r="D221" s="222" t="s">
        <v>141</v>
      </c>
      <c r="E221" s="268" t="s">
        <v>19</v>
      </c>
      <c r="F221" s="269" t="s">
        <v>673</v>
      </c>
      <c r="G221" s="267"/>
      <c r="H221" s="268" t="s">
        <v>19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141</v>
      </c>
      <c r="AU221" s="275" t="s">
        <v>91</v>
      </c>
      <c r="AV221" s="15" t="s">
        <v>89</v>
      </c>
      <c r="AW221" s="15" t="s">
        <v>42</v>
      </c>
      <c r="AX221" s="15" t="s">
        <v>81</v>
      </c>
      <c r="AY221" s="275" t="s">
        <v>126</v>
      </c>
    </row>
    <row r="222" s="13" customFormat="1">
      <c r="A222" s="13"/>
      <c r="B222" s="230"/>
      <c r="C222" s="231"/>
      <c r="D222" s="222" t="s">
        <v>141</v>
      </c>
      <c r="E222" s="232" t="s">
        <v>19</v>
      </c>
      <c r="F222" s="233" t="s">
        <v>89</v>
      </c>
      <c r="G222" s="231"/>
      <c r="H222" s="234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141</v>
      </c>
      <c r="AU222" s="240" t="s">
        <v>91</v>
      </c>
      <c r="AV222" s="13" t="s">
        <v>91</v>
      </c>
      <c r="AW222" s="13" t="s">
        <v>42</v>
      </c>
      <c r="AX222" s="13" t="s">
        <v>81</v>
      </c>
      <c r="AY222" s="240" t="s">
        <v>126</v>
      </c>
    </row>
    <row r="223" s="14" customFormat="1">
      <c r="A223" s="14"/>
      <c r="B223" s="241"/>
      <c r="C223" s="242"/>
      <c r="D223" s="222" t="s">
        <v>141</v>
      </c>
      <c r="E223" s="243" t="s">
        <v>19</v>
      </c>
      <c r="F223" s="244" t="s">
        <v>144</v>
      </c>
      <c r="G223" s="242"/>
      <c r="H223" s="245">
        <v>11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141</v>
      </c>
      <c r="AU223" s="251" t="s">
        <v>91</v>
      </c>
      <c r="AV223" s="14" t="s">
        <v>133</v>
      </c>
      <c r="AW223" s="14" t="s">
        <v>42</v>
      </c>
      <c r="AX223" s="14" t="s">
        <v>89</v>
      </c>
      <c r="AY223" s="251" t="s">
        <v>126</v>
      </c>
    </row>
    <row r="224" s="2" customFormat="1" ht="16.5" customHeight="1">
      <c r="A224" s="41"/>
      <c r="B224" s="42"/>
      <c r="C224" s="252" t="s">
        <v>263</v>
      </c>
      <c r="D224" s="252" t="s">
        <v>237</v>
      </c>
      <c r="E224" s="253" t="s">
        <v>674</v>
      </c>
      <c r="F224" s="254" t="s">
        <v>675</v>
      </c>
      <c r="G224" s="255" t="s">
        <v>624</v>
      </c>
      <c r="H224" s="256">
        <v>25</v>
      </c>
      <c r="I224" s="257"/>
      <c r="J224" s="258">
        <f>ROUND(I224*H224,2)</f>
        <v>0</v>
      </c>
      <c r="K224" s="254" t="s">
        <v>317</v>
      </c>
      <c r="L224" s="259"/>
      <c r="M224" s="260" t="s">
        <v>19</v>
      </c>
      <c r="N224" s="261" t="s">
        <v>52</v>
      </c>
      <c r="O224" s="87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0" t="s">
        <v>194</v>
      </c>
      <c r="AT224" s="220" t="s">
        <v>237</v>
      </c>
      <c r="AU224" s="220" t="s">
        <v>91</v>
      </c>
      <c r="AY224" s="19" t="s">
        <v>126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9" t="s">
        <v>89</v>
      </c>
      <c r="BK224" s="221">
        <f>ROUND(I224*H224,2)</f>
        <v>0</v>
      </c>
      <c r="BL224" s="19" t="s">
        <v>133</v>
      </c>
      <c r="BM224" s="220" t="s">
        <v>676</v>
      </c>
    </row>
    <row r="225" s="2" customFormat="1">
      <c r="A225" s="41"/>
      <c r="B225" s="42"/>
      <c r="C225" s="43"/>
      <c r="D225" s="222" t="s">
        <v>135</v>
      </c>
      <c r="E225" s="43"/>
      <c r="F225" s="223" t="s">
        <v>675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135</v>
      </c>
      <c r="AU225" s="19" t="s">
        <v>91</v>
      </c>
    </row>
    <row r="226" s="15" customFormat="1">
      <c r="A226" s="15"/>
      <c r="B226" s="266"/>
      <c r="C226" s="267"/>
      <c r="D226" s="222" t="s">
        <v>141</v>
      </c>
      <c r="E226" s="268" t="s">
        <v>19</v>
      </c>
      <c r="F226" s="269" t="s">
        <v>667</v>
      </c>
      <c r="G226" s="267"/>
      <c r="H226" s="268" t="s">
        <v>19</v>
      </c>
      <c r="I226" s="270"/>
      <c r="J226" s="267"/>
      <c r="K226" s="267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141</v>
      </c>
      <c r="AU226" s="275" t="s">
        <v>91</v>
      </c>
      <c r="AV226" s="15" t="s">
        <v>89</v>
      </c>
      <c r="AW226" s="15" t="s">
        <v>42</v>
      </c>
      <c r="AX226" s="15" t="s">
        <v>81</v>
      </c>
      <c r="AY226" s="275" t="s">
        <v>126</v>
      </c>
    </row>
    <row r="227" s="13" customFormat="1">
      <c r="A227" s="13"/>
      <c r="B227" s="230"/>
      <c r="C227" s="231"/>
      <c r="D227" s="222" t="s">
        <v>141</v>
      </c>
      <c r="E227" s="232" t="s">
        <v>19</v>
      </c>
      <c r="F227" s="233" t="s">
        <v>677</v>
      </c>
      <c r="G227" s="231"/>
      <c r="H227" s="234">
        <v>2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141</v>
      </c>
      <c r="AU227" s="240" t="s">
        <v>91</v>
      </c>
      <c r="AV227" s="13" t="s">
        <v>91</v>
      </c>
      <c r="AW227" s="13" t="s">
        <v>42</v>
      </c>
      <c r="AX227" s="13" t="s">
        <v>81</v>
      </c>
      <c r="AY227" s="240" t="s">
        <v>126</v>
      </c>
    </row>
    <row r="228" s="15" customFormat="1">
      <c r="A228" s="15"/>
      <c r="B228" s="266"/>
      <c r="C228" s="267"/>
      <c r="D228" s="222" t="s">
        <v>141</v>
      </c>
      <c r="E228" s="268" t="s">
        <v>19</v>
      </c>
      <c r="F228" s="269" t="s">
        <v>668</v>
      </c>
      <c r="G228" s="267"/>
      <c r="H228" s="268" t="s">
        <v>19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141</v>
      </c>
      <c r="AU228" s="275" t="s">
        <v>91</v>
      </c>
      <c r="AV228" s="15" t="s">
        <v>89</v>
      </c>
      <c r="AW228" s="15" t="s">
        <v>42</v>
      </c>
      <c r="AX228" s="15" t="s">
        <v>81</v>
      </c>
      <c r="AY228" s="275" t="s">
        <v>126</v>
      </c>
    </row>
    <row r="229" s="13" customFormat="1">
      <c r="A229" s="13"/>
      <c r="B229" s="230"/>
      <c r="C229" s="231"/>
      <c r="D229" s="222" t="s">
        <v>141</v>
      </c>
      <c r="E229" s="232" t="s">
        <v>19</v>
      </c>
      <c r="F229" s="233" t="s">
        <v>678</v>
      </c>
      <c r="G229" s="231"/>
      <c r="H229" s="234">
        <v>4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141</v>
      </c>
      <c r="AU229" s="240" t="s">
        <v>91</v>
      </c>
      <c r="AV229" s="13" t="s">
        <v>91</v>
      </c>
      <c r="AW229" s="13" t="s">
        <v>42</v>
      </c>
      <c r="AX229" s="13" t="s">
        <v>81</v>
      </c>
      <c r="AY229" s="240" t="s">
        <v>126</v>
      </c>
    </row>
    <row r="230" s="15" customFormat="1">
      <c r="A230" s="15"/>
      <c r="B230" s="266"/>
      <c r="C230" s="267"/>
      <c r="D230" s="222" t="s">
        <v>141</v>
      </c>
      <c r="E230" s="268" t="s">
        <v>19</v>
      </c>
      <c r="F230" s="269" t="s">
        <v>669</v>
      </c>
      <c r="G230" s="267"/>
      <c r="H230" s="268" t="s">
        <v>19</v>
      </c>
      <c r="I230" s="270"/>
      <c r="J230" s="267"/>
      <c r="K230" s="267"/>
      <c r="L230" s="271"/>
      <c r="M230" s="272"/>
      <c r="N230" s="273"/>
      <c r="O230" s="273"/>
      <c r="P230" s="273"/>
      <c r="Q230" s="273"/>
      <c r="R230" s="273"/>
      <c r="S230" s="273"/>
      <c r="T230" s="27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5" t="s">
        <v>141</v>
      </c>
      <c r="AU230" s="275" t="s">
        <v>91</v>
      </c>
      <c r="AV230" s="15" t="s">
        <v>89</v>
      </c>
      <c r="AW230" s="15" t="s">
        <v>42</v>
      </c>
      <c r="AX230" s="15" t="s">
        <v>81</v>
      </c>
      <c r="AY230" s="275" t="s">
        <v>126</v>
      </c>
    </row>
    <row r="231" s="13" customFormat="1">
      <c r="A231" s="13"/>
      <c r="B231" s="230"/>
      <c r="C231" s="231"/>
      <c r="D231" s="222" t="s">
        <v>141</v>
      </c>
      <c r="E231" s="232" t="s">
        <v>19</v>
      </c>
      <c r="F231" s="233" t="s">
        <v>677</v>
      </c>
      <c r="G231" s="231"/>
      <c r="H231" s="234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141</v>
      </c>
      <c r="AU231" s="240" t="s">
        <v>91</v>
      </c>
      <c r="AV231" s="13" t="s">
        <v>91</v>
      </c>
      <c r="AW231" s="13" t="s">
        <v>42</v>
      </c>
      <c r="AX231" s="13" t="s">
        <v>81</v>
      </c>
      <c r="AY231" s="240" t="s">
        <v>126</v>
      </c>
    </row>
    <row r="232" s="15" customFormat="1">
      <c r="A232" s="15"/>
      <c r="B232" s="266"/>
      <c r="C232" s="267"/>
      <c r="D232" s="222" t="s">
        <v>141</v>
      </c>
      <c r="E232" s="268" t="s">
        <v>19</v>
      </c>
      <c r="F232" s="269" t="s">
        <v>670</v>
      </c>
      <c r="G232" s="267"/>
      <c r="H232" s="268" t="s">
        <v>19</v>
      </c>
      <c r="I232" s="270"/>
      <c r="J232" s="267"/>
      <c r="K232" s="267"/>
      <c r="L232" s="271"/>
      <c r="M232" s="272"/>
      <c r="N232" s="273"/>
      <c r="O232" s="273"/>
      <c r="P232" s="273"/>
      <c r="Q232" s="273"/>
      <c r="R232" s="273"/>
      <c r="S232" s="273"/>
      <c r="T232" s="27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5" t="s">
        <v>141</v>
      </c>
      <c r="AU232" s="275" t="s">
        <v>91</v>
      </c>
      <c r="AV232" s="15" t="s">
        <v>89</v>
      </c>
      <c r="AW232" s="15" t="s">
        <v>42</v>
      </c>
      <c r="AX232" s="15" t="s">
        <v>81</v>
      </c>
      <c r="AY232" s="275" t="s">
        <v>126</v>
      </c>
    </row>
    <row r="233" s="13" customFormat="1">
      <c r="A233" s="13"/>
      <c r="B233" s="230"/>
      <c r="C233" s="231"/>
      <c r="D233" s="222" t="s">
        <v>141</v>
      </c>
      <c r="E233" s="232" t="s">
        <v>19</v>
      </c>
      <c r="F233" s="233" t="s">
        <v>677</v>
      </c>
      <c r="G233" s="231"/>
      <c r="H233" s="234">
        <v>2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141</v>
      </c>
      <c r="AU233" s="240" t="s">
        <v>91</v>
      </c>
      <c r="AV233" s="13" t="s">
        <v>91</v>
      </c>
      <c r="AW233" s="13" t="s">
        <v>42</v>
      </c>
      <c r="AX233" s="13" t="s">
        <v>81</v>
      </c>
      <c r="AY233" s="240" t="s">
        <v>126</v>
      </c>
    </row>
    <row r="234" s="15" customFormat="1">
      <c r="A234" s="15"/>
      <c r="B234" s="266"/>
      <c r="C234" s="267"/>
      <c r="D234" s="222" t="s">
        <v>141</v>
      </c>
      <c r="E234" s="268" t="s">
        <v>19</v>
      </c>
      <c r="F234" s="269" t="s">
        <v>671</v>
      </c>
      <c r="G234" s="267"/>
      <c r="H234" s="268" t="s">
        <v>19</v>
      </c>
      <c r="I234" s="270"/>
      <c r="J234" s="267"/>
      <c r="K234" s="267"/>
      <c r="L234" s="271"/>
      <c r="M234" s="272"/>
      <c r="N234" s="273"/>
      <c r="O234" s="273"/>
      <c r="P234" s="273"/>
      <c r="Q234" s="273"/>
      <c r="R234" s="273"/>
      <c r="S234" s="273"/>
      <c r="T234" s="27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5" t="s">
        <v>141</v>
      </c>
      <c r="AU234" s="275" t="s">
        <v>91</v>
      </c>
      <c r="AV234" s="15" t="s">
        <v>89</v>
      </c>
      <c r="AW234" s="15" t="s">
        <v>42</v>
      </c>
      <c r="AX234" s="15" t="s">
        <v>81</v>
      </c>
      <c r="AY234" s="275" t="s">
        <v>126</v>
      </c>
    </row>
    <row r="235" s="13" customFormat="1">
      <c r="A235" s="13"/>
      <c r="B235" s="230"/>
      <c r="C235" s="231"/>
      <c r="D235" s="222" t="s">
        <v>141</v>
      </c>
      <c r="E235" s="232" t="s">
        <v>19</v>
      </c>
      <c r="F235" s="233" t="s">
        <v>678</v>
      </c>
      <c r="G235" s="231"/>
      <c r="H235" s="234">
        <v>4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141</v>
      </c>
      <c r="AU235" s="240" t="s">
        <v>91</v>
      </c>
      <c r="AV235" s="13" t="s">
        <v>91</v>
      </c>
      <c r="AW235" s="13" t="s">
        <v>42</v>
      </c>
      <c r="AX235" s="13" t="s">
        <v>81</v>
      </c>
      <c r="AY235" s="240" t="s">
        <v>126</v>
      </c>
    </row>
    <row r="236" s="15" customFormat="1">
      <c r="A236" s="15"/>
      <c r="B236" s="266"/>
      <c r="C236" s="267"/>
      <c r="D236" s="222" t="s">
        <v>141</v>
      </c>
      <c r="E236" s="268" t="s">
        <v>19</v>
      </c>
      <c r="F236" s="269" t="s">
        <v>672</v>
      </c>
      <c r="G236" s="267"/>
      <c r="H236" s="268" t="s">
        <v>19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141</v>
      </c>
      <c r="AU236" s="275" t="s">
        <v>91</v>
      </c>
      <c r="AV236" s="15" t="s">
        <v>89</v>
      </c>
      <c r="AW236" s="15" t="s">
        <v>42</v>
      </c>
      <c r="AX236" s="15" t="s">
        <v>81</v>
      </c>
      <c r="AY236" s="275" t="s">
        <v>126</v>
      </c>
    </row>
    <row r="237" s="13" customFormat="1">
      <c r="A237" s="13"/>
      <c r="B237" s="230"/>
      <c r="C237" s="231"/>
      <c r="D237" s="222" t="s">
        <v>141</v>
      </c>
      <c r="E237" s="232" t="s">
        <v>19</v>
      </c>
      <c r="F237" s="233" t="s">
        <v>677</v>
      </c>
      <c r="G237" s="231"/>
      <c r="H237" s="234">
        <v>2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141</v>
      </c>
      <c r="AU237" s="240" t="s">
        <v>91</v>
      </c>
      <c r="AV237" s="13" t="s">
        <v>91</v>
      </c>
      <c r="AW237" s="13" t="s">
        <v>42</v>
      </c>
      <c r="AX237" s="13" t="s">
        <v>81</v>
      </c>
      <c r="AY237" s="240" t="s">
        <v>126</v>
      </c>
    </row>
    <row r="238" s="15" customFormat="1">
      <c r="A238" s="15"/>
      <c r="B238" s="266"/>
      <c r="C238" s="267"/>
      <c r="D238" s="222" t="s">
        <v>141</v>
      </c>
      <c r="E238" s="268" t="s">
        <v>19</v>
      </c>
      <c r="F238" s="269" t="s">
        <v>673</v>
      </c>
      <c r="G238" s="267"/>
      <c r="H238" s="268" t="s">
        <v>19</v>
      </c>
      <c r="I238" s="270"/>
      <c r="J238" s="267"/>
      <c r="K238" s="267"/>
      <c r="L238" s="271"/>
      <c r="M238" s="272"/>
      <c r="N238" s="273"/>
      <c r="O238" s="273"/>
      <c r="P238" s="273"/>
      <c r="Q238" s="273"/>
      <c r="R238" s="273"/>
      <c r="S238" s="273"/>
      <c r="T238" s="27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5" t="s">
        <v>141</v>
      </c>
      <c r="AU238" s="275" t="s">
        <v>91</v>
      </c>
      <c r="AV238" s="15" t="s">
        <v>89</v>
      </c>
      <c r="AW238" s="15" t="s">
        <v>42</v>
      </c>
      <c r="AX238" s="15" t="s">
        <v>81</v>
      </c>
      <c r="AY238" s="275" t="s">
        <v>126</v>
      </c>
    </row>
    <row r="239" s="13" customFormat="1">
      <c r="A239" s="13"/>
      <c r="B239" s="230"/>
      <c r="C239" s="231"/>
      <c r="D239" s="222" t="s">
        <v>141</v>
      </c>
      <c r="E239" s="232" t="s">
        <v>19</v>
      </c>
      <c r="F239" s="233" t="s">
        <v>679</v>
      </c>
      <c r="G239" s="231"/>
      <c r="H239" s="234">
        <v>3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141</v>
      </c>
      <c r="AU239" s="240" t="s">
        <v>91</v>
      </c>
      <c r="AV239" s="13" t="s">
        <v>91</v>
      </c>
      <c r="AW239" s="13" t="s">
        <v>42</v>
      </c>
      <c r="AX239" s="13" t="s">
        <v>81</v>
      </c>
      <c r="AY239" s="240" t="s">
        <v>126</v>
      </c>
    </row>
    <row r="240" s="15" customFormat="1">
      <c r="A240" s="15"/>
      <c r="B240" s="266"/>
      <c r="C240" s="267"/>
      <c r="D240" s="222" t="s">
        <v>141</v>
      </c>
      <c r="E240" s="268" t="s">
        <v>19</v>
      </c>
      <c r="F240" s="269" t="s">
        <v>673</v>
      </c>
      <c r="G240" s="267"/>
      <c r="H240" s="268" t="s">
        <v>19</v>
      </c>
      <c r="I240" s="270"/>
      <c r="J240" s="267"/>
      <c r="K240" s="267"/>
      <c r="L240" s="271"/>
      <c r="M240" s="272"/>
      <c r="N240" s="273"/>
      <c r="O240" s="273"/>
      <c r="P240" s="273"/>
      <c r="Q240" s="273"/>
      <c r="R240" s="273"/>
      <c r="S240" s="273"/>
      <c r="T240" s="27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5" t="s">
        <v>141</v>
      </c>
      <c r="AU240" s="275" t="s">
        <v>91</v>
      </c>
      <c r="AV240" s="15" t="s">
        <v>89</v>
      </c>
      <c r="AW240" s="15" t="s">
        <v>42</v>
      </c>
      <c r="AX240" s="15" t="s">
        <v>81</v>
      </c>
      <c r="AY240" s="275" t="s">
        <v>126</v>
      </c>
    </row>
    <row r="241" s="13" customFormat="1">
      <c r="A241" s="13"/>
      <c r="B241" s="230"/>
      <c r="C241" s="231"/>
      <c r="D241" s="222" t="s">
        <v>141</v>
      </c>
      <c r="E241" s="232" t="s">
        <v>19</v>
      </c>
      <c r="F241" s="233" t="s">
        <v>679</v>
      </c>
      <c r="G241" s="231"/>
      <c r="H241" s="234">
        <v>3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141</v>
      </c>
      <c r="AU241" s="240" t="s">
        <v>91</v>
      </c>
      <c r="AV241" s="13" t="s">
        <v>91</v>
      </c>
      <c r="AW241" s="13" t="s">
        <v>42</v>
      </c>
      <c r="AX241" s="13" t="s">
        <v>81</v>
      </c>
      <c r="AY241" s="240" t="s">
        <v>126</v>
      </c>
    </row>
    <row r="242" s="15" customFormat="1">
      <c r="A242" s="15"/>
      <c r="B242" s="266"/>
      <c r="C242" s="267"/>
      <c r="D242" s="222" t="s">
        <v>141</v>
      </c>
      <c r="E242" s="268" t="s">
        <v>19</v>
      </c>
      <c r="F242" s="269" t="s">
        <v>673</v>
      </c>
      <c r="G242" s="267"/>
      <c r="H242" s="268" t="s">
        <v>19</v>
      </c>
      <c r="I242" s="270"/>
      <c r="J242" s="267"/>
      <c r="K242" s="267"/>
      <c r="L242" s="271"/>
      <c r="M242" s="272"/>
      <c r="N242" s="273"/>
      <c r="O242" s="273"/>
      <c r="P242" s="273"/>
      <c r="Q242" s="273"/>
      <c r="R242" s="273"/>
      <c r="S242" s="273"/>
      <c r="T242" s="27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5" t="s">
        <v>141</v>
      </c>
      <c r="AU242" s="275" t="s">
        <v>91</v>
      </c>
      <c r="AV242" s="15" t="s">
        <v>89</v>
      </c>
      <c r="AW242" s="15" t="s">
        <v>42</v>
      </c>
      <c r="AX242" s="15" t="s">
        <v>81</v>
      </c>
      <c r="AY242" s="275" t="s">
        <v>126</v>
      </c>
    </row>
    <row r="243" s="13" customFormat="1">
      <c r="A243" s="13"/>
      <c r="B243" s="230"/>
      <c r="C243" s="231"/>
      <c r="D243" s="222" t="s">
        <v>141</v>
      </c>
      <c r="E243" s="232" t="s">
        <v>19</v>
      </c>
      <c r="F243" s="233" t="s">
        <v>679</v>
      </c>
      <c r="G243" s="231"/>
      <c r="H243" s="234">
        <v>3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141</v>
      </c>
      <c r="AU243" s="240" t="s">
        <v>91</v>
      </c>
      <c r="AV243" s="13" t="s">
        <v>91</v>
      </c>
      <c r="AW243" s="13" t="s">
        <v>42</v>
      </c>
      <c r="AX243" s="13" t="s">
        <v>81</v>
      </c>
      <c r="AY243" s="240" t="s">
        <v>126</v>
      </c>
    </row>
    <row r="244" s="14" customFormat="1">
      <c r="A244" s="14"/>
      <c r="B244" s="241"/>
      <c r="C244" s="242"/>
      <c r="D244" s="222" t="s">
        <v>141</v>
      </c>
      <c r="E244" s="243" t="s">
        <v>19</v>
      </c>
      <c r="F244" s="244" t="s">
        <v>144</v>
      </c>
      <c r="G244" s="242"/>
      <c r="H244" s="245">
        <v>25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141</v>
      </c>
      <c r="AU244" s="251" t="s">
        <v>91</v>
      </c>
      <c r="AV244" s="14" t="s">
        <v>133</v>
      </c>
      <c r="AW244" s="14" t="s">
        <v>42</v>
      </c>
      <c r="AX244" s="14" t="s">
        <v>89</v>
      </c>
      <c r="AY244" s="251" t="s">
        <v>126</v>
      </c>
    </row>
    <row r="245" s="2" customFormat="1" ht="16.5" customHeight="1">
      <c r="A245" s="41"/>
      <c r="B245" s="42"/>
      <c r="C245" s="252" t="s">
        <v>271</v>
      </c>
      <c r="D245" s="252" t="s">
        <v>237</v>
      </c>
      <c r="E245" s="253" t="s">
        <v>680</v>
      </c>
      <c r="F245" s="254" t="s">
        <v>681</v>
      </c>
      <c r="G245" s="255" t="s">
        <v>165</v>
      </c>
      <c r="H245" s="256">
        <v>21.352</v>
      </c>
      <c r="I245" s="257"/>
      <c r="J245" s="258">
        <f>ROUND(I245*H245,2)</f>
        <v>0</v>
      </c>
      <c r="K245" s="254" t="s">
        <v>132</v>
      </c>
      <c r="L245" s="259"/>
      <c r="M245" s="260" t="s">
        <v>19</v>
      </c>
      <c r="N245" s="261" t="s">
        <v>52</v>
      </c>
      <c r="O245" s="87"/>
      <c r="P245" s="218">
        <f>O245*H245</f>
        <v>0</v>
      </c>
      <c r="Q245" s="218">
        <v>8.0000000000000007E-05</v>
      </c>
      <c r="R245" s="218">
        <f>Q245*H245</f>
        <v>0.0017081600000000002</v>
      </c>
      <c r="S245" s="218">
        <v>0</v>
      </c>
      <c r="T245" s="21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0" t="s">
        <v>194</v>
      </c>
      <c r="AT245" s="220" t="s">
        <v>237</v>
      </c>
      <c r="AU245" s="220" t="s">
        <v>91</v>
      </c>
      <c r="AY245" s="19" t="s">
        <v>126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9" t="s">
        <v>89</v>
      </c>
      <c r="BK245" s="221">
        <f>ROUND(I245*H245,2)</f>
        <v>0</v>
      </c>
      <c r="BL245" s="19" t="s">
        <v>133</v>
      </c>
      <c r="BM245" s="220" t="s">
        <v>682</v>
      </c>
    </row>
    <row r="246" s="2" customFormat="1">
      <c r="A246" s="41"/>
      <c r="B246" s="42"/>
      <c r="C246" s="43"/>
      <c r="D246" s="222" t="s">
        <v>135</v>
      </c>
      <c r="E246" s="43"/>
      <c r="F246" s="223" t="s">
        <v>681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135</v>
      </c>
      <c r="AU246" s="19" t="s">
        <v>91</v>
      </c>
    </row>
    <row r="247" s="15" customFormat="1">
      <c r="A247" s="15"/>
      <c r="B247" s="266"/>
      <c r="C247" s="267"/>
      <c r="D247" s="222" t="s">
        <v>141</v>
      </c>
      <c r="E247" s="268" t="s">
        <v>19</v>
      </c>
      <c r="F247" s="269" t="s">
        <v>667</v>
      </c>
      <c r="G247" s="267"/>
      <c r="H247" s="268" t="s">
        <v>19</v>
      </c>
      <c r="I247" s="270"/>
      <c r="J247" s="267"/>
      <c r="K247" s="267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141</v>
      </c>
      <c r="AU247" s="275" t="s">
        <v>91</v>
      </c>
      <c r="AV247" s="15" t="s">
        <v>89</v>
      </c>
      <c r="AW247" s="15" t="s">
        <v>42</v>
      </c>
      <c r="AX247" s="15" t="s">
        <v>81</v>
      </c>
      <c r="AY247" s="275" t="s">
        <v>126</v>
      </c>
    </row>
    <row r="248" s="13" customFormat="1">
      <c r="A248" s="13"/>
      <c r="B248" s="230"/>
      <c r="C248" s="231"/>
      <c r="D248" s="222" t="s">
        <v>141</v>
      </c>
      <c r="E248" s="232" t="s">
        <v>19</v>
      </c>
      <c r="F248" s="233" t="s">
        <v>683</v>
      </c>
      <c r="G248" s="231"/>
      <c r="H248" s="234">
        <v>1.256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141</v>
      </c>
      <c r="AU248" s="240" t="s">
        <v>91</v>
      </c>
      <c r="AV248" s="13" t="s">
        <v>91</v>
      </c>
      <c r="AW248" s="13" t="s">
        <v>42</v>
      </c>
      <c r="AX248" s="13" t="s">
        <v>81</v>
      </c>
      <c r="AY248" s="240" t="s">
        <v>126</v>
      </c>
    </row>
    <row r="249" s="15" customFormat="1">
      <c r="A249" s="15"/>
      <c r="B249" s="266"/>
      <c r="C249" s="267"/>
      <c r="D249" s="222" t="s">
        <v>141</v>
      </c>
      <c r="E249" s="268" t="s">
        <v>19</v>
      </c>
      <c r="F249" s="269" t="s">
        <v>668</v>
      </c>
      <c r="G249" s="267"/>
      <c r="H249" s="268" t="s">
        <v>19</v>
      </c>
      <c r="I249" s="270"/>
      <c r="J249" s="267"/>
      <c r="K249" s="267"/>
      <c r="L249" s="271"/>
      <c r="M249" s="272"/>
      <c r="N249" s="273"/>
      <c r="O249" s="273"/>
      <c r="P249" s="273"/>
      <c r="Q249" s="273"/>
      <c r="R249" s="273"/>
      <c r="S249" s="273"/>
      <c r="T249" s="27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5" t="s">
        <v>141</v>
      </c>
      <c r="AU249" s="275" t="s">
        <v>91</v>
      </c>
      <c r="AV249" s="15" t="s">
        <v>89</v>
      </c>
      <c r="AW249" s="15" t="s">
        <v>42</v>
      </c>
      <c r="AX249" s="15" t="s">
        <v>81</v>
      </c>
      <c r="AY249" s="275" t="s">
        <v>126</v>
      </c>
    </row>
    <row r="250" s="13" customFormat="1">
      <c r="A250" s="13"/>
      <c r="B250" s="230"/>
      <c r="C250" s="231"/>
      <c r="D250" s="222" t="s">
        <v>141</v>
      </c>
      <c r="E250" s="232" t="s">
        <v>19</v>
      </c>
      <c r="F250" s="233" t="s">
        <v>684</v>
      </c>
      <c r="G250" s="231"/>
      <c r="H250" s="234">
        <v>2.512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141</v>
      </c>
      <c r="AU250" s="240" t="s">
        <v>91</v>
      </c>
      <c r="AV250" s="13" t="s">
        <v>91</v>
      </c>
      <c r="AW250" s="13" t="s">
        <v>42</v>
      </c>
      <c r="AX250" s="13" t="s">
        <v>81</v>
      </c>
      <c r="AY250" s="240" t="s">
        <v>126</v>
      </c>
    </row>
    <row r="251" s="15" customFormat="1">
      <c r="A251" s="15"/>
      <c r="B251" s="266"/>
      <c r="C251" s="267"/>
      <c r="D251" s="222" t="s">
        <v>141</v>
      </c>
      <c r="E251" s="268" t="s">
        <v>19</v>
      </c>
      <c r="F251" s="269" t="s">
        <v>669</v>
      </c>
      <c r="G251" s="267"/>
      <c r="H251" s="268" t="s">
        <v>19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141</v>
      </c>
      <c r="AU251" s="275" t="s">
        <v>91</v>
      </c>
      <c r="AV251" s="15" t="s">
        <v>89</v>
      </c>
      <c r="AW251" s="15" t="s">
        <v>42</v>
      </c>
      <c r="AX251" s="15" t="s">
        <v>81</v>
      </c>
      <c r="AY251" s="275" t="s">
        <v>126</v>
      </c>
    </row>
    <row r="252" s="13" customFormat="1">
      <c r="A252" s="13"/>
      <c r="B252" s="230"/>
      <c r="C252" s="231"/>
      <c r="D252" s="222" t="s">
        <v>141</v>
      </c>
      <c r="E252" s="232" t="s">
        <v>19</v>
      </c>
      <c r="F252" s="233" t="s">
        <v>683</v>
      </c>
      <c r="G252" s="231"/>
      <c r="H252" s="234">
        <v>1.256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141</v>
      </c>
      <c r="AU252" s="240" t="s">
        <v>91</v>
      </c>
      <c r="AV252" s="13" t="s">
        <v>91</v>
      </c>
      <c r="AW252" s="13" t="s">
        <v>42</v>
      </c>
      <c r="AX252" s="13" t="s">
        <v>81</v>
      </c>
      <c r="AY252" s="240" t="s">
        <v>126</v>
      </c>
    </row>
    <row r="253" s="15" customFormat="1">
      <c r="A253" s="15"/>
      <c r="B253" s="266"/>
      <c r="C253" s="267"/>
      <c r="D253" s="222" t="s">
        <v>141</v>
      </c>
      <c r="E253" s="268" t="s">
        <v>19</v>
      </c>
      <c r="F253" s="269" t="s">
        <v>670</v>
      </c>
      <c r="G253" s="267"/>
      <c r="H253" s="268" t="s">
        <v>19</v>
      </c>
      <c r="I253" s="270"/>
      <c r="J253" s="267"/>
      <c r="K253" s="267"/>
      <c r="L253" s="271"/>
      <c r="M253" s="272"/>
      <c r="N253" s="273"/>
      <c r="O253" s="273"/>
      <c r="P253" s="273"/>
      <c r="Q253" s="273"/>
      <c r="R253" s="273"/>
      <c r="S253" s="273"/>
      <c r="T253" s="27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5" t="s">
        <v>141</v>
      </c>
      <c r="AU253" s="275" t="s">
        <v>91</v>
      </c>
      <c r="AV253" s="15" t="s">
        <v>89</v>
      </c>
      <c r="AW253" s="15" t="s">
        <v>42</v>
      </c>
      <c r="AX253" s="15" t="s">
        <v>81</v>
      </c>
      <c r="AY253" s="275" t="s">
        <v>126</v>
      </c>
    </row>
    <row r="254" s="13" customFormat="1">
      <c r="A254" s="13"/>
      <c r="B254" s="230"/>
      <c r="C254" s="231"/>
      <c r="D254" s="222" t="s">
        <v>141</v>
      </c>
      <c r="E254" s="232" t="s">
        <v>19</v>
      </c>
      <c r="F254" s="233" t="s">
        <v>683</v>
      </c>
      <c r="G254" s="231"/>
      <c r="H254" s="234">
        <v>1.256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141</v>
      </c>
      <c r="AU254" s="240" t="s">
        <v>91</v>
      </c>
      <c r="AV254" s="13" t="s">
        <v>91</v>
      </c>
      <c r="AW254" s="13" t="s">
        <v>42</v>
      </c>
      <c r="AX254" s="13" t="s">
        <v>81</v>
      </c>
      <c r="AY254" s="240" t="s">
        <v>126</v>
      </c>
    </row>
    <row r="255" s="15" customFormat="1">
      <c r="A255" s="15"/>
      <c r="B255" s="266"/>
      <c r="C255" s="267"/>
      <c r="D255" s="222" t="s">
        <v>141</v>
      </c>
      <c r="E255" s="268" t="s">
        <v>19</v>
      </c>
      <c r="F255" s="269" t="s">
        <v>671</v>
      </c>
      <c r="G255" s="267"/>
      <c r="H255" s="268" t="s">
        <v>19</v>
      </c>
      <c r="I255" s="270"/>
      <c r="J255" s="267"/>
      <c r="K255" s="267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141</v>
      </c>
      <c r="AU255" s="275" t="s">
        <v>91</v>
      </c>
      <c r="AV255" s="15" t="s">
        <v>89</v>
      </c>
      <c r="AW255" s="15" t="s">
        <v>42</v>
      </c>
      <c r="AX255" s="15" t="s">
        <v>81</v>
      </c>
      <c r="AY255" s="275" t="s">
        <v>126</v>
      </c>
    </row>
    <row r="256" s="13" customFormat="1">
      <c r="A256" s="13"/>
      <c r="B256" s="230"/>
      <c r="C256" s="231"/>
      <c r="D256" s="222" t="s">
        <v>141</v>
      </c>
      <c r="E256" s="232" t="s">
        <v>19</v>
      </c>
      <c r="F256" s="233" t="s">
        <v>684</v>
      </c>
      <c r="G256" s="231"/>
      <c r="H256" s="234">
        <v>2.512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141</v>
      </c>
      <c r="AU256" s="240" t="s">
        <v>91</v>
      </c>
      <c r="AV256" s="13" t="s">
        <v>91</v>
      </c>
      <c r="AW256" s="13" t="s">
        <v>42</v>
      </c>
      <c r="AX256" s="13" t="s">
        <v>81</v>
      </c>
      <c r="AY256" s="240" t="s">
        <v>126</v>
      </c>
    </row>
    <row r="257" s="15" customFormat="1">
      <c r="A257" s="15"/>
      <c r="B257" s="266"/>
      <c r="C257" s="267"/>
      <c r="D257" s="222" t="s">
        <v>141</v>
      </c>
      <c r="E257" s="268" t="s">
        <v>19</v>
      </c>
      <c r="F257" s="269" t="s">
        <v>672</v>
      </c>
      <c r="G257" s="267"/>
      <c r="H257" s="268" t="s">
        <v>19</v>
      </c>
      <c r="I257" s="270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141</v>
      </c>
      <c r="AU257" s="275" t="s">
        <v>91</v>
      </c>
      <c r="AV257" s="15" t="s">
        <v>89</v>
      </c>
      <c r="AW257" s="15" t="s">
        <v>42</v>
      </c>
      <c r="AX257" s="15" t="s">
        <v>81</v>
      </c>
      <c r="AY257" s="275" t="s">
        <v>126</v>
      </c>
    </row>
    <row r="258" s="13" customFormat="1">
      <c r="A258" s="13"/>
      <c r="B258" s="230"/>
      <c r="C258" s="231"/>
      <c r="D258" s="222" t="s">
        <v>141</v>
      </c>
      <c r="E258" s="232" t="s">
        <v>19</v>
      </c>
      <c r="F258" s="233" t="s">
        <v>683</v>
      </c>
      <c r="G258" s="231"/>
      <c r="H258" s="234">
        <v>1.256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141</v>
      </c>
      <c r="AU258" s="240" t="s">
        <v>91</v>
      </c>
      <c r="AV258" s="13" t="s">
        <v>91</v>
      </c>
      <c r="AW258" s="13" t="s">
        <v>42</v>
      </c>
      <c r="AX258" s="13" t="s">
        <v>81</v>
      </c>
      <c r="AY258" s="240" t="s">
        <v>126</v>
      </c>
    </row>
    <row r="259" s="15" customFormat="1">
      <c r="A259" s="15"/>
      <c r="B259" s="266"/>
      <c r="C259" s="267"/>
      <c r="D259" s="222" t="s">
        <v>141</v>
      </c>
      <c r="E259" s="268" t="s">
        <v>19</v>
      </c>
      <c r="F259" s="269" t="s">
        <v>673</v>
      </c>
      <c r="G259" s="267"/>
      <c r="H259" s="268" t="s">
        <v>19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141</v>
      </c>
      <c r="AU259" s="275" t="s">
        <v>91</v>
      </c>
      <c r="AV259" s="15" t="s">
        <v>89</v>
      </c>
      <c r="AW259" s="15" t="s">
        <v>42</v>
      </c>
      <c r="AX259" s="15" t="s">
        <v>81</v>
      </c>
      <c r="AY259" s="275" t="s">
        <v>126</v>
      </c>
    </row>
    <row r="260" s="13" customFormat="1">
      <c r="A260" s="13"/>
      <c r="B260" s="230"/>
      <c r="C260" s="231"/>
      <c r="D260" s="222" t="s">
        <v>141</v>
      </c>
      <c r="E260" s="232" t="s">
        <v>19</v>
      </c>
      <c r="F260" s="233" t="s">
        <v>685</v>
      </c>
      <c r="G260" s="231"/>
      <c r="H260" s="234">
        <v>3.7679999999999998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141</v>
      </c>
      <c r="AU260" s="240" t="s">
        <v>91</v>
      </c>
      <c r="AV260" s="13" t="s">
        <v>91</v>
      </c>
      <c r="AW260" s="13" t="s">
        <v>42</v>
      </c>
      <c r="AX260" s="13" t="s">
        <v>81</v>
      </c>
      <c r="AY260" s="240" t="s">
        <v>126</v>
      </c>
    </row>
    <row r="261" s="15" customFormat="1">
      <c r="A261" s="15"/>
      <c r="B261" s="266"/>
      <c r="C261" s="267"/>
      <c r="D261" s="222" t="s">
        <v>141</v>
      </c>
      <c r="E261" s="268" t="s">
        <v>19</v>
      </c>
      <c r="F261" s="269" t="s">
        <v>673</v>
      </c>
      <c r="G261" s="267"/>
      <c r="H261" s="268" t="s">
        <v>19</v>
      </c>
      <c r="I261" s="270"/>
      <c r="J261" s="267"/>
      <c r="K261" s="267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141</v>
      </c>
      <c r="AU261" s="275" t="s">
        <v>91</v>
      </c>
      <c r="AV261" s="15" t="s">
        <v>89</v>
      </c>
      <c r="AW261" s="15" t="s">
        <v>42</v>
      </c>
      <c r="AX261" s="15" t="s">
        <v>81</v>
      </c>
      <c r="AY261" s="275" t="s">
        <v>126</v>
      </c>
    </row>
    <row r="262" s="13" customFormat="1">
      <c r="A262" s="13"/>
      <c r="B262" s="230"/>
      <c r="C262" s="231"/>
      <c r="D262" s="222" t="s">
        <v>141</v>
      </c>
      <c r="E262" s="232" t="s">
        <v>19</v>
      </c>
      <c r="F262" s="233" t="s">
        <v>685</v>
      </c>
      <c r="G262" s="231"/>
      <c r="H262" s="234">
        <v>3.7679999999999998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141</v>
      </c>
      <c r="AU262" s="240" t="s">
        <v>91</v>
      </c>
      <c r="AV262" s="13" t="s">
        <v>91</v>
      </c>
      <c r="AW262" s="13" t="s">
        <v>42</v>
      </c>
      <c r="AX262" s="13" t="s">
        <v>81</v>
      </c>
      <c r="AY262" s="240" t="s">
        <v>126</v>
      </c>
    </row>
    <row r="263" s="15" customFormat="1">
      <c r="A263" s="15"/>
      <c r="B263" s="266"/>
      <c r="C263" s="267"/>
      <c r="D263" s="222" t="s">
        <v>141</v>
      </c>
      <c r="E263" s="268" t="s">
        <v>19</v>
      </c>
      <c r="F263" s="269" t="s">
        <v>673</v>
      </c>
      <c r="G263" s="267"/>
      <c r="H263" s="268" t="s">
        <v>19</v>
      </c>
      <c r="I263" s="270"/>
      <c r="J263" s="267"/>
      <c r="K263" s="267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141</v>
      </c>
      <c r="AU263" s="275" t="s">
        <v>91</v>
      </c>
      <c r="AV263" s="15" t="s">
        <v>89</v>
      </c>
      <c r="AW263" s="15" t="s">
        <v>42</v>
      </c>
      <c r="AX263" s="15" t="s">
        <v>81</v>
      </c>
      <c r="AY263" s="275" t="s">
        <v>126</v>
      </c>
    </row>
    <row r="264" s="13" customFormat="1">
      <c r="A264" s="13"/>
      <c r="B264" s="230"/>
      <c r="C264" s="231"/>
      <c r="D264" s="222" t="s">
        <v>141</v>
      </c>
      <c r="E264" s="232" t="s">
        <v>19</v>
      </c>
      <c r="F264" s="233" t="s">
        <v>685</v>
      </c>
      <c r="G264" s="231"/>
      <c r="H264" s="234">
        <v>3.7679999999999998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141</v>
      </c>
      <c r="AU264" s="240" t="s">
        <v>91</v>
      </c>
      <c r="AV264" s="13" t="s">
        <v>91</v>
      </c>
      <c r="AW264" s="13" t="s">
        <v>42</v>
      </c>
      <c r="AX264" s="13" t="s">
        <v>81</v>
      </c>
      <c r="AY264" s="240" t="s">
        <v>126</v>
      </c>
    </row>
    <row r="265" s="14" customFormat="1">
      <c r="A265" s="14"/>
      <c r="B265" s="241"/>
      <c r="C265" s="242"/>
      <c r="D265" s="222" t="s">
        <v>141</v>
      </c>
      <c r="E265" s="243" t="s">
        <v>19</v>
      </c>
      <c r="F265" s="244" t="s">
        <v>144</v>
      </c>
      <c r="G265" s="242"/>
      <c r="H265" s="245">
        <v>21.352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141</v>
      </c>
      <c r="AU265" s="251" t="s">
        <v>91</v>
      </c>
      <c r="AV265" s="14" t="s">
        <v>133</v>
      </c>
      <c r="AW265" s="14" t="s">
        <v>42</v>
      </c>
      <c r="AX265" s="14" t="s">
        <v>89</v>
      </c>
      <c r="AY265" s="251" t="s">
        <v>126</v>
      </c>
    </row>
    <row r="266" s="2" customFormat="1" ht="24.15" customHeight="1">
      <c r="A266" s="41"/>
      <c r="B266" s="42"/>
      <c r="C266" s="252" t="s">
        <v>278</v>
      </c>
      <c r="D266" s="252" t="s">
        <v>237</v>
      </c>
      <c r="E266" s="253" t="s">
        <v>686</v>
      </c>
      <c r="F266" s="254" t="s">
        <v>687</v>
      </c>
      <c r="G266" s="255" t="s">
        <v>688</v>
      </c>
      <c r="H266" s="256">
        <v>0.28000000000000003</v>
      </c>
      <c r="I266" s="257"/>
      <c r="J266" s="258">
        <f>ROUND(I266*H266,2)</f>
        <v>0</v>
      </c>
      <c r="K266" s="254" t="s">
        <v>132</v>
      </c>
      <c r="L266" s="259"/>
      <c r="M266" s="260" t="s">
        <v>19</v>
      </c>
      <c r="N266" s="261" t="s">
        <v>52</v>
      </c>
      <c r="O266" s="87"/>
      <c r="P266" s="218">
        <f>O266*H266</f>
        <v>0</v>
      </c>
      <c r="Q266" s="218">
        <v>0.00050000000000000001</v>
      </c>
      <c r="R266" s="218">
        <f>Q266*H266</f>
        <v>0.00014000000000000002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194</v>
      </c>
      <c r="AT266" s="220" t="s">
        <v>237</v>
      </c>
      <c r="AU266" s="220" t="s">
        <v>91</v>
      </c>
      <c r="AY266" s="19" t="s">
        <v>126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9" t="s">
        <v>89</v>
      </c>
      <c r="BK266" s="221">
        <f>ROUND(I266*H266,2)</f>
        <v>0</v>
      </c>
      <c r="BL266" s="19" t="s">
        <v>133</v>
      </c>
      <c r="BM266" s="220" t="s">
        <v>689</v>
      </c>
    </row>
    <row r="267" s="2" customFormat="1">
      <c r="A267" s="41"/>
      <c r="B267" s="42"/>
      <c r="C267" s="43"/>
      <c r="D267" s="222" t="s">
        <v>135</v>
      </c>
      <c r="E267" s="43"/>
      <c r="F267" s="223" t="s">
        <v>687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135</v>
      </c>
      <c r="AU267" s="19" t="s">
        <v>91</v>
      </c>
    </row>
    <row r="268" s="15" customFormat="1">
      <c r="A268" s="15"/>
      <c r="B268" s="266"/>
      <c r="C268" s="267"/>
      <c r="D268" s="222" t="s">
        <v>141</v>
      </c>
      <c r="E268" s="268" t="s">
        <v>19</v>
      </c>
      <c r="F268" s="269" t="s">
        <v>667</v>
      </c>
      <c r="G268" s="267"/>
      <c r="H268" s="268" t="s">
        <v>19</v>
      </c>
      <c r="I268" s="270"/>
      <c r="J268" s="267"/>
      <c r="K268" s="267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141</v>
      </c>
      <c r="AU268" s="275" t="s">
        <v>91</v>
      </c>
      <c r="AV268" s="15" t="s">
        <v>89</v>
      </c>
      <c r="AW268" s="15" t="s">
        <v>42</v>
      </c>
      <c r="AX268" s="15" t="s">
        <v>81</v>
      </c>
      <c r="AY268" s="275" t="s">
        <v>126</v>
      </c>
    </row>
    <row r="269" s="13" customFormat="1">
      <c r="A269" s="13"/>
      <c r="B269" s="230"/>
      <c r="C269" s="231"/>
      <c r="D269" s="222" t="s">
        <v>141</v>
      </c>
      <c r="E269" s="232" t="s">
        <v>19</v>
      </c>
      <c r="F269" s="233" t="s">
        <v>690</v>
      </c>
      <c r="G269" s="231"/>
      <c r="H269" s="234">
        <v>0.02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141</v>
      </c>
      <c r="AU269" s="240" t="s">
        <v>91</v>
      </c>
      <c r="AV269" s="13" t="s">
        <v>91</v>
      </c>
      <c r="AW269" s="13" t="s">
        <v>42</v>
      </c>
      <c r="AX269" s="13" t="s">
        <v>81</v>
      </c>
      <c r="AY269" s="240" t="s">
        <v>126</v>
      </c>
    </row>
    <row r="270" s="15" customFormat="1">
      <c r="A270" s="15"/>
      <c r="B270" s="266"/>
      <c r="C270" s="267"/>
      <c r="D270" s="222" t="s">
        <v>141</v>
      </c>
      <c r="E270" s="268" t="s">
        <v>19</v>
      </c>
      <c r="F270" s="269" t="s">
        <v>668</v>
      </c>
      <c r="G270" s="267"/>
      <c r="H270" s="268" t="s">
        <v>19</v>
      </c>
      <c r="I270" s="270"/>
      <c r="J270" s="267"/>
      <c r="K270" s="267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141</v>
      </c>
      <c r="AU270" s="275" t="s">
        <v>91</v>
      </c>
      <c r="AV270" s="15" t="s">
        <v>89</v>
      </c>
      <c r="AW270" s="15" t="s">
        <v>42</v>
      </c>
      <c r="AX270" s="15" t="s">
        <v>81</v>
      </c>
      <c r="AY270" s="275" t="s">
        <v>126</v>
      </c>
    </row>
    <row r="271" s="13" customFormat="1">
      <c r="A271" s="13"/>
      <c r="B271" s="230"/>
      <c r="C271" s="231"/>
      <c r="D271" s="222" t="s">
        <v>141</v>
      </c>
      <c r="E271" s="232" t="s">
        <v>19</v>
      </c>
      <c r="F271" s="233" t="s">
        <v>691</v>
      </c>
      <c r="G271" s="231"/>
      <c r="H271" s="234">
        <v>0.040000000000000001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141</v>
      </c>
      <c r="AU271" s="240" t="s">
        <v>91</v>
      </c>
      <c r="AV271" s="13" t="s">
        <v>91</v>
      </c>
      <c r="AW271" s="13" t="s">
        <v>42</v>
      </c>
      <c r="AX271" s="13" t="s">
        <v>81</v>
      </c>
      <c r="AY271" s="240" t="s">
        <v>126</v>
      </c>
    </row>
    <row r="272" s="15" customFormat="1">
      <c r="A272" s="15"/>
      <c r="B272" s="266"/>
      <c r="C272" s="267"/>
      <c r="D272" s="222" t="s">
        <v>141</v>
      </c>
      <c r="E272" s="268" t="s">
        <v>19</v>
      </c>
      <c r="F272" s="269" t="s">
        <v>669</v>
      </c>
      <c r="G272" s="267"/>
      <c r="H272" s="268" t="s">
        <v>19</v>
      </c>
      <c r="I272" s="270"/>
      <c r="J272" s="267"/>
      <c r="K272" s="267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141</v>
      </c>
      <c r="AU272" s="275" t="s">
        <v>91</v>
      </c>
      <c r="AV272" s="15" t="s">
        <v>89</v>
      </c>
      <c r="AW272" s="15" t="s">
        <v>42</v>
      </c>
      <c r="AX272" s="15" t="s">
        <v>81</v>
      </c>
      <c r="AY272" s="275" t="s">
        <v>126</v>
      </c>
    </row>
    <row r="273" s="13" customFormat="1">
      <c r="A273" s="13"/>
      <c r="B273" s="230"/>
      <c r="C273" s="231"/>
      <c r="D273" s="222" t="s">
        <v>141</v>
      </c>
      <c r="E273" s="232" t="s">
        <v>19</v>
      </c>
      <c r="F273" s="233" t="s">
        <v>690</v>
      </c>
      <c r="G273" s="231"/>
      <c r="H273" s="234">
        <v>0.02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141</v>
      </c>
      <c r="AU273" s="240" t="s">
        <v>91</v>
      </c>
      <c r="AV273" s="13" t="s">
        <v>91</v>
      </c>
      <c r="AW273" s="13" t="s">
        <v>42</v>
      </c>
      <c r="AX273" s="13" t="s">
        <v>81</v>
      </c>
      <c r="AY273" s="240" t="s">
        <v>126</v>
      </c>
    </row>
    <row r="274" s="15" customFormat="1">
      <c r="A274" s="15"/>
      <c r="B274" s="266"/>
      <c r="C274" s="267"/>
      <c r="D274" s="222" t="s">
        <v>141</v>
      </c>
      <c r="E274" s="268" t="s">
        <v>19</v>
      </c>
      <c r="F274" s="269" t="s">
        <v>670</v>
      </c>
      <c r="G274" s="267"/>
      <c r="H274" s="268" t="s">
        <v>19</v>
      </c>
      <c r="I274" s="270"/>
      <c r="J274" s="267"/>
      <c r="K274" s="267"/>
      <c r="L274" s="271"/>
      <c r="M274" s="272"/>
      <c r="N274" s="273"/>
      <c r="O274" s="273"/>
      <c r="P274" s="273"/>
      <c r="Q274" s="273"/>
      <c r="R274" s="273"/>
      <c r="S274" s="273"/>
      <c r="T274" s="27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5" t="s">
        <v>141</v>
      </c>
      <c r="AU274" s="275" t="s">
        <v>91</v>
      </c>
      <c r="AV274" s="15" t="s">
        <v>89</v>
      </c>
      <c r="AW274" s="15" t="s">
        <v>42</v>
      </c>
      <c r="AX274" s="15" t="s">
        <v>81</v>
      </c>
      <c r="AY274" s="275" t="s">
        <v>126</v>
      </c>
    </row>
    <row r="275" s="13" customFormat="1">
      <c r="A275" s="13"/>
      <c r="B275" s="230"/>
      <c r="C275" s="231"/>
      <c r="D275" s="222" t="s">
        <v>141</v>
      </c>
      <c r="E275" s="232" t="s">
        <v>19</v>
      </c>
      <c r="F275" s="233" t="s">
        <v>690</v>
      </c>
      <c r="G275" s="231"/>
      <c r="H275" s="234">
        <v>0.02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141</v>
      </c>
      <c r="AU275" s="240" t="s">
        <v>91</v>
      </c>
      <c r="AV275" s="13" t="s">
        <v>91</v>
      </c>
      <c r="AW275" s="13" t="s">
        <v>42</v>
      </c>
      <c r="AX275" s="13" t="s">
        <v>81</v>
      </c>
      <c r="AY275" s="240" t="s">
        <v>126</v>
      </c>
    </row>
    <row r="276" s="15" customFormat="1">
      <c r="A276" s="15"/>
      <c r="B276" s="266"/>
      <c r="C276" s="267"/>
      <c r="D276" s="222" t="s">
        <v>141</v>
      </c>
      <c r="E276" s="268" t="s">
        <v>19</v>
      </c>
      <c r="F276" s="269" t="s">
        <v>671</v>
      </c>
      <c r="G276" s="267"/>
      <c r="H276" s="268" t="s">
        <v>19</v>
      </c>
      <c r="I276" s="270"/>
      <c r="J276" s="267"/>
      <c r="K276" s="267"/>
      <c r="L276" s="271"/>
      <c r="M276" s="272"/>
      <c r="N276" s="273"/>
      <c r="O276" s="273"/>
      <c r="P276" s="273"/>
      <c r="Q276" s="273"/>
      <c r="R276" s="273"/>
      <c r="S276" s="273"/>
      <c r="T276" s="27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5" t="s">
        <v>141</v>
      </c>
      <c r="AU276" s="275" t="s">
        <v>91</v>
      </c>
      <c r="AV276" s="15" t="s">
        <v>89</v>
      </c>
      <c r="AW276" s="15" t="s">
        <v>42</v>
      </c>
      <c r="AX276" s="15" t="s">
        <v>81</v>
      </c>
      <c r="AY276" s="275" t="s">
        <v>126</v>
      </c>
    </row>
    <row r="277" s="13" customFormat="1">
      <c r="A277" s="13"/>
      <c r="B277" s="230"/>
      <c r="C277" s="231"/>
      <c r="D277" s="222" t="s">
        <v>141</v>
      </c>
      <c r="E277" s="232" t="s">
        <v>19</v>
      </c>
      <c r="F277" s="233" t="s">
        <v>691</v>
      </c>
      <c r="G277" s="231"/>
      <c r="H277" s="234">
        <v>0.040000000000000001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141</v>
      </c>
      <c r="AU277" s="240" t="s">
        <v>91</v>
      </c>
      <c r="AV277" s="13" t="s">
        <v>91</v>
      </c>
      <c r="AW277" s="13" t="s">
        <v>42</v>
      </c>
      <c r="AX277" s="13" t="s">
        <v>81</v>
      </c>
      <c r="AY277" s="240" t="s">
        <v>126</v>
      </c>
    </row>
    <row r="278" s="15" customFormat="1">
      <c r="A278" s="15"/>
      <c r="B278" s="266"/>
      <c r="C278" s="267"/>
      <c r="D278" s="222" t="s">
        <v>141</v>
      </c>
      <c r="E278" s="268" t="s">
        <v>19</v>
      </c>
      <c r="F278" s="269" t="s">
        <v>672</v>
      </c>
      <c r="G278" s="267"/>
      <c r="H278" s="268" t="s">
        <v>19</v>
      </c>
      <c r="I278" s="270"/>
      <c r="J278" s="267"/>
      <c r="K278" s="267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141</v>
      </c>
      <c r="AU278" s="275" t="s">
        <v>91</v>
      </c>
      <c r="AV278" s="15" t="s">
        <v>89</v>
      </c>
      <c r="AW278" s="15" t="s">
        <v>42</v>
      </c>
      <c r="AX278" s="15" t="s">
        <v>81</v>
      </c>
      <c r="AY278" s="275" t="s">
        <v>126</v>
      </c>
    </row>
    <row r="279" s="13" customFormat="1">
      <c r="A279" s="13"/>
      <c r="B279" s="230"/>
      <c r="C279" s="231"/>
      <c r="D279" s="222" t="s">
        <v>141</v>
      </c>
      <c r="E279" s="232" t="s">
        <v>19</v>
      </c>
      <c r="F279" s="233" t="s">
        <v>690</v>
      </c>
      <c r="G279" s="231"/>
      <c r="H279" s="234">
        <v>0.02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141</v>
      </c>
      <c r="AU279" s="240" t="s">
        <v>91</v>
      </c>
      <c r="AV279" s="13" t="s">
        <v>91</v>
      </c>
      <c r="AW279" s="13" t="s">
        <v>42</v>
      </c>
      <c r="AX279" s="13" t="s">
        <v>81</v>
      </c>
      <c r="AY279" s="240" t="s">
        <v>126</v>
      </c>
    </row>
    <row r="280" s="15" customFormat="1">
      <c r="A280" s="15"/>
      <c r="B280" s="266"/>
      <c r="C280" s="267"/>
      <c r="D280" s="222" t="s">
        <v>141</v>
      </c>
      <c r="E280" s="268" t="s">
        <v>19</v>
      </c>
      <c r="F280" s="269" t="s">
        <v>673</v>
      </c>
      <c r="G280" s="267"/>
      <c r="H280" s="268" t="s">
        <v>19</v>
      </c>
      <c r="I280" s="270"/>
      <c r="J280" s="267"/>
      <c r="K280" s="267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141</v>
      </c>
      <c r="AU280" s="275" t="s">
        <v>91</v>
      </c>
      <c r="AV280" s="15" t="s">
        <v>89</v>
      </c>
      <c r="AW280" s="15" t="s">
        <v>42</v>
      </c>
      <c r="AX280" s="15" t="s">
        <v>81</v>
      </c>
      <c r="AY280" s="275" t="s">
        <v>126</v>
      </c>
    </row>
    <row r="281" s="13" customFormat="1">
      <c r="A281" s="13"/>
      <c r="B281" s="230"/>
      <c r="C281" s="231"/>
      <c r="D281" s="222" t="s">
        <v>141</v>
      </c>
      <c r="E281" s="232" t="s">
        <v>19</v>
      </c>
      <c r="F281" s="233" t="s">
        <v>692</v>
      </c>
      <c r="G281" s="231"/>
      <c r="H281" s="234">
        <v>0.059999999999999998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141</v>
      </c>
      <c r="AU281" s="240" t="s">
        <v>91</v>
      </c>
      <c r="AV281" s="13" t="s">
        <v>91</v>
      </c>
      <c r="AW281" s="13" t="s">
        <v>42</v>
      </c>
      <c r="AX281" s="13" t="s">
        <v>81</v>
      </c>
      <c r="AY281" s="240" t="s">
        <v>126</v>
      </c>
    </row>
    <row r="282" s="15" customFormat="1">
      <c r="A282" s="15"/>
      <c r="B282" s="266"/>
      <c r="C282" s="267"/>
      <c r="D282" s="222" t="s">
        <v>141</v>
      </c>
      <c r="E282" s="268" t="s">
        <v>19</v>
      </c>
      <c r="F282" s="269" t="s">
        <v>673</v>
      </c>
      <c r="G282" s="267"/>
      <c r="H282" s="268" t="s">
        <v>19</v>
      </c>
      <c r="I282" s="270"/>
      <c r="J282" s="267"/>
      <c r="K282" s="267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141</v>
      </c>
      <c r="AU282" s="275" t="s">
        <v>91</v>
      </c>
      <c r="AV282" s="15" t="s">
        <v>89</v>
      </c>
      <c r="AW282" s="15" t="s">
        <v>42</v>
      </c>
      <c r="AX282" s="15" t="s">
        <v>81</v>
      </c>
      <c r="AY282" s="275" t="s">
        <v>126</v>
      </c>
    </row>
    <row r="283" s="13" customFormat="1">
      <c r="A283" s="13"/>
      <c r="B283" s="230"/>
      <c r="C283" s="231"/>
      <c r="D283" s="222" t="s">
        <v>141</v>
      </c>
      <c r="E283" s="232" t="s">
        <v>19</v>
      </c>
      <c r="F283" s="233" t="s">
        <v>692</v>
      </c>
      <c r="G283" s="231"/>
      <c r="H283" s="234">
        <v>0.059999999999999998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141</v>
      </c>
      <c r="AU283" s="240" t="s">
        <v>91</v>
      </c>
      <c r="AV283" s="13" t="s">
        <v>91</v>
      </c>
      <c r="AW283" s="13" t="s">
        <v>42</v>
      </c>
      <c r="AX283" s="13" t="s">
        <v>81</v>
      </c>
      <c r="AY283" s="240" t="s">
        <v>126</v>
      </c>
    </row>
    <row r="284" s="15" customFormat="1">
      <c r="A284" s="15"/>
      <c r="B284" s="266"/>
      <c r="C284" s="267"/>
      <c r="D284" s="222" t="s">
        <v>141</v>
      </c>
      <c r="E284" s="268" t="s">
        <v>19</v>
      </c>
      <c r="F284" s="269" t="s">
        <v>673</v>
      </c>
      <c r="G284" s="267"/>
      <c r="H284" s="268" t="s">
        <v>19</v>
      </c>
      <c r="I284" s="270"/>
      <c r="J284" s="267"/>
      <c r="K284" s="267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141</v>
      </c>
      <c r="AU284" s="275" t="s">
        <v>91</v>
      </c>
      <c r="AV284" s="15" t="s">
        <v>89</v>
      </c>
      <c r="AW284" s="15" t="s">
        <v>42</v>
      </c>
      <c r="AX284" s="15" t="s">
        <v>81</v>
      </c>
      <c r="AY284" s="275" t="s">
        <v>126</v>
      </c>
    </row>
    <row r="285" s="14" customFormat="1">
      <c r="A285" s="14"/>
      <c r="B285" s="241"/>
      <c r="C285" s="242"/>
      <c r="D285" s="222" t="s">
        <v>141</v>
      </c>
      <c r="E285" s="243" t="s">
        <v>19</v>
      </c>
      <c r="F285" s="244" t="s">
        <v>144</v>
      </c>
      <c r="G285" s="242"/>
      <c r="H285" s="245">
        <v>0.28000000000000003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141</v>
      </c>
      <c r="AU285" s="251" t="s">
        <v>91</v>
      </c>
      <c r="AV285" s="14" t="s">
        <v>133</v>
      </c>
      <c r="AW285" s="14" t="s">
        <v>42</v>
      </c>
      <c r="AX285" s="14" t="s">
        <v>89</v>
      </c>
      <c r="AY285" s="251" t="s">
        <v>126</v>
      </c>
    </row>
    <row r="286" s="2" customFormat="1" ht="16.5" customHeight="1">
      <c r="A286" s="41"/>
      <c r="B286" s="42"/>
      <c r="C286" s="209" t="s">
        <v>7</v>
      </c>
      <c r="D286" s="209" t="s">
        <v>128</v>
      </c>
      <c r="E286" s="210" t="s">
        <v>693</v>
      </c>
      <c r="F286" s="211" t="s">
        <v>694</v>
      </c>
      <c r="G286" s="212" t="s">
        <v>695</v>
      </c>
      <c r="H286" s="213">
        <v>8</v>
      </c>
      <c r="I286" s="214"/>
      <c r="J286" s="215">
        <f>ROUND(I286*H286,2)</f>
        <v>0</v>
      </c>
      <c r="K286" s="211" t="s">
        <v>132</v>
      </c>
      <c r="L286" s="47"/>
      <c r="M286" s="216" t="s">
        <v>19</v>
      </c>
      <c r="N286" s="217" t="s">
        <v>52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133</v>
      </c>
      <c r="AT286" s="220" t="s">
        <v>128</v>
      </c>
      <c r="AU286" s="220" t="s">
        <v>91</v>
      </c>
      <c r="AY286" s="19" t="s">
        <v>126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19" t="s">
        <v>89</v>
      </c>
      <c r="BK286" s="221">
        <f>ROUND(I286*H286,2)</f>
        <v>0</v>
      </c>
      <c r="BL286" s="19" t="s">
        <v>133</v>
      </c>
      <c r="BM286" s="220" t="s">
        <v>696</v>
      </c>
    </row>
    <row r="287" s="2" customFormat="1">
      <c r="A287" s="41"/>
      <c r="B287" s="42"/>
      <c r="C287" s="43"/>
      <c r="D287" s="222" t="s">
        <v>135</v>
      </c>
      <c r="E287" s="43"/>
      <c r="F287" s="223" t="s">
        <v>697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135</v>
      </c>
      <c r="AU287" s="19" t="s">
        <v>91</v>
      </c>
    </row>
    <row r="288" s="2" customFormat="1">
      <c r="A288" s="41"/>
      <c r="B288" s="42"/>
      <c r="C288" s="43"/>
      <c r="D288" s="227" t="s">
        <v>137</v>
      </c>
      <c r="E288" s="43"/>
      <c r="F288" s="228" t="s">
        <v>698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137</v>
      </c>
      <c r="AU288" s="19" t="s">
        <v>91</v>
      </c>
    </row>
    <row r="289" s="15" customFormat="1">
      <c r="A289" s="15"/>
      <c r="B289" s="266"/>
      <c r="C289" s="267"/>
      <c r="D289" s="222" t="s">
        <v>141</v>
      </c>
      <c r="E289" s="268" t="s">
        <v>19</v>
      </c>
      <c r="F289" s="269" t="s">
        <v>699</v>
      </c>
      <c r="G289" s="267"/>
      <c r="H289" s="268" t="s">
        <v>19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141</v>
      </c>
      <c r="AU289" s="275" t="s">
        <v>91</v>
      </c>
      <c r="AV289" s="15" t="s">
        <v>89</v>
      </c>
      <c r="AW289" s="15" t="s">
        <v>42</v>
      </c>
      <c r="AX289" s="15" t="s">
        <v>81</v>
      </c>
      <c r="AY289" s="275" t="s">
        <v>126</v>
      </c>
    </row>
    <row r="290" s="13" customFormat="1">
      <c r="A290" s="13"/>
      <c r="B290" s="230"/>
      <c r="C290" s="231"/>
      <c r="D290" s="222" t="s">
        <v>141</v>
      </c>
      <c r="E290" s="232" t="s">
        <v>19</v>
      </c>
      <c r="F290" s="233" t="s">
        <v>194</v>
      </c>
      <c r="G290" s="231"/>
      <c r="H290" s="234">
        <v>8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141</v>
      </c>
      <c r="AU290" s="240" t="s">
        <v>91</v>
      </c>
      <c r="AV290" s="13" t="s">
        <v>91</v>
      </c>
      <c r="AW290" s="13" t="s">
        <v>42</v>
      </c>
      <c r="AX290" s="13" t="s">
        <v>81</v>
      </c>
      <c r="AY290" s="240" t="s">
        <v>126</v>
      </c>
    </row>
    <row r="291" s="14" customFormat="1">
      <c r="A291" s="14"/>
      <c r="B291" s="241"/>
      <c r="C291" s="242"/>
      <c r="D291" s="222" t="s">
        <v>141</v>
      </c>
      <c r="E291" s="243" t="s">
        <v>19</v>
      </c>
      <c r="F291" s="244" t="s">
        <v>144</v>
      </c>
      <c r="G291" s="242"/>
      <c r="H291" s="245">
        <v>8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141</v>
      </c>
      <c r="AU291" s="251" t="s">
        <v>91</v>
      </c>
      <c r="AV291" s="14" t="s">
        <v>133</v>
      </c>
      <c r="AW291" s="14" t="s">
        <v>42</v>
      </c>
      <c r="AX291" s="14" t="s">
        <v>89</v>
      </c>
      <c r="AY291" s="251" t="s">
        <v>126</v>
      </c>
    </row>
    <row r="292" s="2" customFormat="1" ht="16.5" customHeight="1">
      <c r="A292" s="41"/>
      <c r="B292" s="42"/>
      <c r="C292" s="209" t="s">
        <v>291</v>
      </c>
      <c r="D292" s="209" t="s">
        <v>128</v>
      </c>
      <c r="E292" s="210" t="s">
        <v>700</v>
      </c>
      <c r="F292" s="211" t="s">
        <v>701</v>
      </c>
      <c r="G292" s="212" t="s">
        <v>624</v>
      </c>
      <c r="H292" s="213">
        <v>10</v>
      </c>
      <c r="I292" s="214"/>
      <c r="J292" s="215">
        <f>ROUND(I292*H292,2)</f>
        <v>0</v>
      </c>
      <c r="K292" s="211" t="s">
        <v>132</v>
      </c>
      <c r="L292" s="47"/>
      <c r="M292" s="216" t="s">
        <v>19</v>
      </c>
      <c r="N292" s="217" t="s">
        <v>52</v>
      </c>
      <c r="O292" s="87"/>
      <c r="P292" s="218">
        <f>O292*H292</f>
        <v>0</v>
      </c>
      <c r="Q292" s="218">
        <v>0</v>
      </c>
      <c r="R292" s="218">
        <f>Q292*H292</f>
        <v>0</v>
      </c>
      <c r="S292" s="218">
        <v>0.0040000000000000001</v>
      </c>
      <c r="T292" s="219">
        <f>S292*H292</f>
        <v>0.040000000000000001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0" t="s">
        <v>133</v>
      </c>
      <c r="AT292" s="220" t="s">
        <v>128</v>
      </c>
      <c r="AU292" s="220" t="s">
        <v>91</v>
      </c>
      <c r="AY292" s="19" t="s">
        <v>126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9" t="s">
        <v>89</v>
      </c>
      <c r="BK292" s="221">
        <f>ROUND(I292*H292,2)</f>
        <v>0</v>
      </c>
      <c r="BL292" s="19" t="s">
        <v>133</v>
      </c>
      <c r="BM292" s="220" t="s">
        <v>702</v>
      </c>
    </row>
    <row r="293" s="2" customFormat="1">
      <c r="A293" s="41"/>
      <c r="B293" s="42"/>
      <c r="C293" s="43"/>
      <c r="D293" s="222" t="s">
        <v>135</v>
      </c>
      <c r="E293" s="43"/>
      <c r="F293" s="223" t="s">
        <v>703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135</v>
      </c>
      <c r="AU293" s="19" t="s">
        <v>91</v>
      </c>
    </row>
    <row r="294" s="2" customFormat="1">
      <c r="A294" s="41"/>
      <c r="B294" s="42"/>
      <c r="C294" s="43"/>
      <c r="D294" s="227" t="s">
        <v>137</v>
      </c>
      <c r="E294" s="43"/>
      <c r="F294" s="228" t="s">
        <v>704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137</v>
      </c>
      <c r="AU294" s="19" t="s">
        <v>91</v>
      </c>
    </row>
    <row r="295" s="15" customFormat="1">
      <c r="A295" s="15"/>
      <c r="B295" s="266"/>
      <c r="C295" s="267"/>
      <c r="D295" s="222" t="s">
        <v>141</v>
      </c>
      <c r="E295" s="268" t="s">
        <v>19</v>
      </c>
      <c r="F295" s="269" t="s">
        <v>666</v>
      </c>
      <c r="G295" s="267"/>
      <c r="H295" s="268" t="s">
        <v>19</v>
      </c>
      <c r="I295" s="270"/>
      <c r="J295" s="267"/>
      <c r="K295" s="267"/>
      <c r="L295" s="271"/>
      <c r="M295" s="272"/>
      <c r="N295" s="273"/>
      <c r="O295" s="273"/>
      <c r="P295" s="273"/>
      <c r="Q295" s="273"/>
      <c r="R295" s="273"/>
      <c r="S295" s="273"/>
      <c r="T295" s="27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5" t="s">
        <v>141</v>
      </c>
      <c r="AU295" s="275" t="s">
        <v>91</v>
      </c>
      <c r="AV295" s="15" t="s">
        <v>89</v>
      </c>
      <c r="AW295" s="15" t="s">
        <v>42</v>
      </c>
      <c r="AX295" s="15" t="s">
        <v>81</v>
      </c>
      <c r="AY295" s="275" t="s">
        <v>126</v>
      </c>
    </row>
    <row r="296" s="15" customFormat="1">
      <c r="A296" s="15"/>
      <c r="B296" s="266"/>
      <c r="C296" s="267"/>
      <c r="D296" s="222" t="s">
        <v>141</v>
      </c>
      <c r="E296" s="268" t="s">
        <v>19</v>
      </c>
      <c r="F296" s="269" t="s">
        <v>705</v>
      </c>
      <c r="G296" s="267"/>
      <c r="H296" s="268" t="s">
        <v>19</v>
      </c>
      <c r="I296" s="270"/>
      <c r="J296" s="267"/>
      <c r="K296" s="267"/>
      <c r="L296" s="271"/>
      <c r="M296" s="272"/>
      <c r="N296" s="273"/>
      <c r="O296" s="273"/>
      <c r="P296" s="273"/>
      <c r="Q296" s="273"/>
      <c r="R296" s="273"/>
      <c r="S296" s="273"/>
      <c r="T296" s="27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5" t="s">
        <v>141</v>
      </c>
      <c r="AU296" s="275" t="s">
        <v>91</v>
      </c>
      <c r="AV296" s="15" t="s">
        <v>89</v>
      </c>
      <c r="AW296" s="15" t="s">
        <v>42</v>
      </c>
      <c r="AX296" s="15" t="s">
        <v>81</v>
      </c>
      <c r="AY296" s="275" t="s">
        <v>126</v>
      </c>
    </row>
    <row r="297" s="13" customFormat="1">
      <c r="A297" s="13"/>
      <c r="B297" s="230"/>
      <c r="C297" s="231"/>
      <c r="D297" s="222" t="s">
        <v>141</v>
      </c>
      <c r="E297" s="232" t="s">
        <v>19</v>
      </c>
      <c r="F297" s="233" t="s">
        <v>706</v>
      </c>
      <c r="G297" s="231"/>
      <c r="H297" s="234">
        <v>2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141</v>
      </c>
      <c r="AU297" s="240" t="s">
        <v>91</v>
      </c>
      <c r="AV297" s="13" t="s">
        <v>91</v>
      </c>
      <c r="AW297" s="13" t="s">
        <v>42</v>
      </c>
      <c r="AX297" s="13" t="s">
        <v>81</v>
      </c>
      <c r="AY297" s="240" t="s">
        <v>126</v>
      </c>
    </row>
    <row r="298" s="15" customFormat="1">
      <c r="A298" s="15"/>
      <c r="B298" s="266"/>
      <c r="C298" s="267"/>
      <c r="D298" s="222" t="s">
        <v>141</v>
      </c>
      <c r="E298" s="268" t="s">
        <v>19</v>
      </c>
      <c r="F298" s="269" t="s">
        <v>707</v>
      </c>
      <c r="G298" s="267"/>
      <c r="H298" s="268" t="s">
        <v>19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141</v>
      </c>
      <c r="AU298" s="275" t="s">
        <v>91</v>
      </c>
      <c r="AV298" s="15" t="s">
        <v>89</v>
      </c>
      <c r="AW298" s="15" t="s">
        <v>42</v>
      </c>
      <c r="AX298" s="15" t="s">
        <v>81</v>
      </c>
      <c r="AY298" s="275" t="s">
        <v>126</v>
      </c>
    </row>
    <row r="299" s="13" customFormat="1">
      <c r="A299" s="13"/>
      <c r="B299" s="230"/>
      <c r="C299" s="231"/>
      <c r="D299" s="222" t="s">
        <v>141</v>
      </c>
      <c r="E299" s="232" t="s">
        <v>19</v>
      </c>
      <c r="F299" s="233" t="s">
        <v>706</v>
      </c>
      <c r="G299" s="231"/>
      <c r="H299" s="234">
        <v>2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141</v>
      </c>
      <c r="AU299" s="240" t="s">
        <v>91</v>
      </c>
      <c r="AV299" s="13" t="s">
        <v>91</v>
      </c>
      <c r="AW299" s="13" t="s">
        <v>42</v>
      </c>
      <c r="AX299" s="13" t="s">
        <v>81</v>
      </c>
      <c r="AY299" s="240" t="s">
        <v>126</v>
      </c>
    </row>
    <row r="300" s="15" customFormat="1">
      <c r="A300" s="15"/>
      <c r="B300" s="266"/>
      <c r="C300" s="267"/>
      <c r="D300" s="222" t="s">
        <v>141</v>
      </c>
      <c r="E300" s="268" t="s">
        <v>19</v>
      </c>
      <c r="F300" s="269" t="s">
        <v>708</v>
      </c>
      <c r="G300" s="267"/>
      <c r="H300" s="268" t="s">
        <v>19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5" t="s">
        <v>141</v>
      </c>
      <c r="AU300" s="275" t="s">
        <v>91</v>
      </c>
      <c r="AV300" s="15" t="s">
        <v>89</v>
      </c>
      <c r="AW300" s="15" t="s">
        <v>42</v>
      </c>
      <c r="AX300" s="15" t="s">
        <v>81</v>
      </c>
      <c r="AY300" s="275" t="s">
        <v>126</v>
      </c>
    </row>
    <row r="301" s="13" customFormat="1">
      <c r="A301" s="13"/>
      <c r="B301" s="230"/>
      <c r="C301" s="231"/>
      <c r="D301" s="222" t="s">
        <v>141</v>
      </c>
      <c r="E301" s="232" t="s">
        <v>19</v>
      </c>
      <c r="F301" s="233" t="s">
        <v>706</v>
      </c>
      <c r="G301" s="231"/>
      <c r="H301" s="234">
        <v>2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141</v>
      </c>
      <c r="AU301" s="240" t="s">
        <v>91</v>
      </c>
      <c r="AV301" s="13" t="s">
        <v>91</v>
      </c>
      <c r="AW301" s="13" t="s">
        <v>42</v>
      </c>
      <c r="AX301" s="13" t="s">
        <v>81</v>
      </c>
      <c r="AY301" s="240" t="s">
        <v>126</v>
      </c>
    </row>
    <row r="302" s="15" customFormat="1">
      <c r="A302" s="15"/>
      <c r="B302" s="266"/>
      <c r="C302" s="267"/>
      <c r="D302" s="222" t="s">
        <v>141</v>
      </c>
      <c r="E302" s="268" t="s">
        <v>19</v>
      </c>
      <c r="F302" s="269" t="s">
        <v>709</v>
      </c>
      <c r="G302" s="267"/>
      <c r="H302" s="268" t="s">
        <v>19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141</v>
      </c>
      <c r="AU302" s="275" t="s">
        <v>91</v>
      </c>
      <c r="AV302" s="15" t="s">
        <v>89</v>
      </c>
      <c r="AW302" s="15" t="s">
        <v>42</v>
      </c>
      <c r="AX302" s="15" t="s">
        <v>81</v>
      </c>
      <c r="AY302" s="275" t="s">
        <v>126</v>
      </c>
    </row>
    <row r="303" s="13" customFormat="1">
      <c r="A303" s="13"/>
      <c r="B303" s="230"/>
      <c r="C303" s="231"/>
      <c r="D303" s="222" t="s">
        <v>141</v>
      </c>
      <c r="E303" s="232" t="s">
        <v>19</v>
      </c>
      <c r="F303" s="233" t="s">
        <v>89</v>
      </c>
      <c r="G303" s="231"/>
      <c r="H303" s="234">
        <v>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141</v>
      </c>
      <c r="AU303" s="240" t="s">
        <v>91</v>
      </c>
      <c r="AV303" s="13" t="s">
        <v>91</v>
      </c>
      <c r="AW303" s="13" t="s">
        <v>42</v>
      </c>
      <c r="AX303" s="13" t="s">
        <v>81</v>
      </c>
      <c r="AY303" s="240" t="s">
        <v>126</v>
      </c>
    </row>
    <row r="304" s="15" customFormat="1">
      <c r="A304" s="15"/>
      <c r="B304" s="266"/>
      <c r="C304" s="267"/>
      <c r="D304" s="222" t="s">
        <v>141</v>
      </c>
      <c r="E304" s="268" t="s">
        <v>19</v>
      </c>
      <c r="F304" s="269" t="s">
        <v>710</v>
      </c>
      <c r="G304" s="267"/>
      <c r="H304" s="268" t="s">
        <v>19</v>
      </c>
      <c r="I304" s="270"/>
      <c r="J304" s="267"/>
      <c r="K304" s="267"/>
      <c r="L304" s="271"/>
      <c r="M304" s="272"/>
      <c r="N304" s="273"/>
      <c r="O304" s="273"/>
      <c r="P304" s="273"/>
      <c r="Q304" s="273"/>
      <c r="R304" s="273"/>
      <c r="S304" s="273"/>
      <c r="T304" s="27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5" t="s">
        <v>141</v>
      </c>
      <c r="AU304" s="275" t="s">
        <v>91</v>
      </c>
      <c r="AV304" s="15" t="s">
        <v>89</v>
      </c>
      <c r="AW304" s="15" t="s">
        <v>42</v>
      </c>
      <c r="AX304" s="15" t="s">
        <v>81</v>
      </c>
      <c r="AY304" s="275" t="s">
        <v>126</v>
      </c>
    </row>
    <row r="305" s="13" customFormat="1">
      <c r="A305" s="13"/>
      <c r="B305" s="230"/>
      <c r="C305" s="231"/>
      <c r="D305" s="222" t="s">
        <v>141</v>
      </c>
      <c r="E305" s="232" t="s">
        <v>19</v>
      </c>
      <c r="F305" s="233" t="s">
        <v>89</v>
      </c>
      <c r="G305" s="231"/>
      <c r="H305" s="234">
        <v>1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141</v>
      </c>
      <c r="AU305" s="240" t="s">
        <v>91</v>
      </c>
      <c r="AV305" s="13" t="s">
        <v>91</v>
      </c>
      <c r="AW305" s="13" t="s">
        <v>42</v>
      </c>
      <c r="AX305" s="13" t="s">
        <v>81</v>
      </c>
      <c r="AY305" s="240" t="s">
        <v>126</v>
      </c>
    </row>
    <row r="306" s="15" customFormat="1">
      <c r="A306" s="15"/>
      <c r="B306" s="266"/>
      <c r="C306" s="267"/>
      <c r="D306" s="222" t="s">
        <v>141</v>
      </c>
      <c r="E306" s="268" t="s">
        <v>19</v>
      </c>
      <c r="F306" s="269" t="s">
        <v>711</v>
      </c>
      <c r="G306" s="267"/>
      <c r="H306" s="268" t="s">
        <v>19</v>
      </c>
      <c r="I306" s="270"/>
      <c r="J306" s="267"/>
      <c r="K306" s="267"/>
      <c r="L306" s="271"/>
      <c r="M306" s="272"/>
      <c r="N306" s="273"/>
      <c r="O306" s="273"/>
      <c r="P306" s="273"/>
      <c r="Q306" s="273"/>
      <c r="R306" s="273"/>
      <c r="S306" s="273"/>
      <c r="T306" s="27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5" t="s">
        <v>141</v>
      </c>
      <c r="AU306" s="275" t="s">
        <v>91</v>
      </c>
      <c r="AV306" s="15" t="s">
        <v>89</v>
      </c>
      <c r="AW306" s="15" t="s">
        <v>42</v>
      </c>
      <c r="AX306" s="15" t="s">
        <v>81</v>
      </c>
      <c r="AY306" s="275" t="s">
        <v>126</v>
      </c>
    </row>
    <row r="307" s="13" customFormat="1">
      <c r="A307" s="13"/>
      <c r="B307" s="230"/>
      <c r="C307" s="231"/>
      <c r="D307" s="222" t="s">
        <v>141</v>
      </c>
      <c r="E307" s="232" t="s">
        <v>19</v>
      </c>
      <c r="F307" s="233" t="s">
        <v>91</v>
      </c>
      <c r="G307" s="231"/>
      <c r="H307" s="234">
        <v>2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141</v>
      </c>
      <c r="AU307" s="240" t="s">
        <v>91</v>
      </c>
      <c r="AV307" s="13" t="s">
        <v>91</v>
      </c>
      <c r="AW307" s="13" t="s">
        <v>42</v>
      </c>
      <c r="AX307" s="13" t="s">
        <v>81</v>
      </c>
      <c r="AY307" s="240" t="s">
        <v>126</v>
      </c>
    </row>
    <row r="308" s="14" customFormat="1">
      <c r="A308" s="14"/>
      <c r="B308" s="241"/>
      <c r="C308" s="242"/>
      <c r="D308" s="222" t="s">
        <v>141</v>
      </c>
      <c r="E308" s="243" t="s">
        <v>19</v>
      </c>
      <c r="F308" s="244" t="s">
        <v>144</v>
      </c>
      <c r="G308" s="242"/>
      <c r="H308" s="245">
        <v>10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141</v>
      </c>
      <c r="AU308" s="251" t="s">
        <v>91</v>
      </c>
      <c r="AV308" s="14" t="s">
        <v>133</v>
      </c>
      <c r="AW308" s="14" t="s">
        <v>42</v>
      </c>
      <c r="AX308" s="14" t="s">
        <v>89</v>
      </c>
      <c r="AY308" s="251" t="s">
        <v>126</v>
      </c>
    </row>
    <row r="309" s="12" customFormat="1" ht="25.92" customHeight="1">
      <c r="A309" s="12"/>
      <c r="B309" s="193"/>
      <c r="C309" s="194"/>
      <c r="D309" s="195" t="s">
        <v>80</v>
      </c>
      <c r="E309" s="196" t="s">
        <v>237</v>
      </c>
      <c r="F309" s="196" t="s">
        <v>712</v>
      </c>
      <c r="G309" s="194"/>
      <c r="H309" s="194"/>
      <c r="I309" s="197"/>
      <c r="J309" s="198">
        <f>BK309</f>
        <v>0</v>
      </c>
      <c r="K309" s="194"/>
      <c r="L309" s="199"/>
      <c r="M309" s="200"/>
      <c r="N309" s="201"/>
      <c r="O309" s="201"/>
      <c r="P309" s="202">
        <f>P310+P1069</f>
        <v>0</v>
      </c>
      <c r="Q309" s="201"/>
      <c r="R309" s="202">
        <f>R310+R1069</f>
        <v>61.998346886764004</v>
      </c>
      <c r="S309" s="201"/>
      <c r="T309" s="203">
        <f>T310+T1069</f>
        <v>18.3856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4" t="s">
        <v>154</v>
      </c>
      <c r="AT309" s="205" t="s">
        <v>80</v>
      </c>
      <c r="AU309" s="205" t="s">
        <v>81</v>
      </c>
      <c r="AY309" s="204" t="s">
        <v>126</v>
      </c>
      <c r="BK309" s="206">
        <f>BK310+BK1069</f>
        <v>0</v>
      </c>
    </row>
    <row r="310" s="12" customFormat="1" ht="22.8" customHeight="1">
      <c r="A310" s="12"/>
      <c r="B310" s="193"/>
      <c r="C310" s="194"/>
      <c r="D310" s="195" t="s">
        <v>80</v>
      </c>
      <c r="E310" s="207" t="s">
        <v>713</v>
      </c>
      <c r="F310" s="207" t="s">
        <v>714</v>
      </c>
      <c r="G310" s="194"/>
      <c r="H310" s="194"/>
      <c r="I310" s="197"/>
      <c r="J310" s="208">
        <f>BK310</f>
        <v>0</v>
      </c>
      <c r="K310" s="194"/>
      <c r="L310" s="199"/>
      <c r="M310" s="200"/>
      <c r="N310" s="201"/>
      <c r="O310" s="201"/>
      <c r="P310" s="202">
        <f>SUM(P311:P1068)</f>
        <v>0</v>
      </c>
      <c r="Q310" s="201"/>
      <c r="R310" s="202">
        <f>SUM(R311:R1068)</f>
        <v>12.074119879699998</v>
      </c>
      <c r="S310" s="201"/>
      <c r="T310" s="203">
        <f>SUM(T311:T1068)</f>
        <v>1.2504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4" t="s">
        <v>154</v>
      </c>
      <c r="AT310" s="205" t="s">
        <v>80</v>
      </c>
      <c r="AU310" s="205" t="s">
        <v>89</v>
      </c>
      <c r="AY310" s="204" t="s">
        <v>126</v>
      </c>
      <c r="BK310" s="206">
        <f>SUM(BK311:BK1068)</f>
        <v>0</v>
      </c>
    </row>
    <row r="311" s="2" customFormat="1" ht="16.5" customHeight="1">
      <c r="A311" s="41"/>
      <c r="B311" s="42"/>
      <c r="C311" s="209" t="s">
        <v>299</v>
      </c>
      <c r="D311" s="209" t="s">
        <v>128</v>
      </c>
      <c r="E311" s="210" t="s">
        <v>715</v>
      </c>
      <c r="F311" s="211" t="s">
        <v>716</v>
      </c>
      <c r="G311" s="212" t="s">
        <v>624</v>
      </c>
      <c r="H311" s="213">
        <v>4</v>
      </c>
      <c r="I311" s="214"/>
      <c r="J311" s="215">
        <f>ROUND(I311*H311,2)</f>
        <v>0</v>
      </c>
      <c r="K311" s="211" t="s">
        <v>132</v>
      </c>
      <c r="L311" s="47"/>
      <c r="M311" s="216" t="s">
        <v>19</v>
      </c>
      <c r="N311" s="217" t="s">
        <v>52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717</v>
      </c>
      <c r="AT311" s="220" t="s">
        <v>128</v>
      </c>
      <c r="AU311" s="220" t="s">
        <v>91</v>
      </c>
      <c r="AY311" s="19" t="s">
        <v>126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9" t="s">
        <v>89</v>
      </c>
      <c r="BK311" s="221">
        <f>ROUND(I311*H311,2)</f>
        <v>0</v>
      </c>
      <c r="BL311" s="19" t="s">
        <v>717</v>
      </c>
      <c r="BM311" s="220" t="s">
        <v>718</v>
      </c>
    </row>
    <row r="312" s="2" customFormat="1">
      <c r="A312" s="41"/>
      <c r="B312" s="42"/>
      <c r="C312" s="43"/>
      <c r="D312" s="222" t="s">
        <v>135</v>
      </c>
      <c r="E312" s="43"/>
      <c r="F312" s="223" t="s">
        <v>719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135</v>
      </c>
      <c r="AU312" s="19" t="s">
        <v>91</v>
      </c>
    </row>
    <row r="313" s="2" customFormat="1">
      <c r="A313" s="41"/>
      <c r="B313" s="42"/>
      <c r="C313" s="43"/>
      <c r="D313" s="227" t="s">
        <v>137</v>
      </c>
      <c r="E313" s="43"/>
      <c r="F313" s="228" t="s">
        <v>720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137</v>
      </c>
      <c r="AU313" s="19" t="s">
        <v>91</v>
      </c>
    </row>
    <row r="314" s="2" customFormat="1">
      <c r="A314" s="41"/>
      <c r="B314" s="42"/>
      <c r="C314" s="43"/>
      <c r="D314" s="222" t="s">
        <v>139</v>
      </c>
      <c r="E314" s="43"/>
      <c r="F314" s="229" t="s">
        <v>721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139</v>
      </c>
      <c r="AU314" s="19" t="s">
        <v>91</v>
      </c>
    </row>
    <row r="315" s="15" customFormat="1">
      <c r="A315" s="15"/>
      <c r="B315" s="266"/>
      <c r="C315" s="267"/>
      <c r="D315" s="222" t="s">
        <v>141</v>
      </c>
      <c r="E315" s="268" t="s">
        <v>19</v>
      </c>
      <c r="F315" s="269" t="s">
        <v>722</v>
      </c>
      <c r="G315" s="267"/>
      <c r="H315" s="268" t="s">
        <v>19</v>
      </c>
      <c r="I315" s="270"/>
      <c r="J315" s="267"/>
      <c r="K315" s="267"/>
      <c r="L315" s="271"/>
      <c r="M315" s="272"/>
      <c r="N315" s="273"/>
      <c r="O315" s="273"/>
      <c r="P315" s="273"/>
      <c r="Q315" s="273"/>
      <c r="R315" s="273"/>
      <c r="S315" s="273"/>
      <c r="T315" s="27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5" t="s">
        <v>141</v>
      </c>
      <c r="AU315" s="275" t="s">
        <v>91</v>
      </c>
      <c r="AV315" s="15" t="s">
        <v>89</v>
      </c>
      <c r="AW315" s="15" t="s">
        <v>42</v>
      </c>
      <c r="AX315" s="15" t="s">
        <v>81</v>
      </c>
      <c r="AY315" s="275" t="s">
        <v>126</v>
      </c>
    </row>
    <row r="316" s="15" customFormat="1">
      <c r="A316" s="15"/>
      <c r="B316" s="266"/>
      <c r="C316" s="267"/>
      <c r="D316" s="222" t="s">
        <v>141</v>
      </c>
      <c r="E316" s="268" t="s">
        <v>19</v>
      </c>
      <c r="F316" s="269" t="s">
        <v>723</v>
      </c>
      <c r="G316" s="267"/>
      <c r="H316" s="268" t="s">
        <v>19</v>
      </c>
      <c r="I316" s="270"/>
      <c r="J316" s="267"/>
      <c r="K316" s="267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141</v>
      </c>
      <c r="AU316" s="275" t="s">
        <v>91</v>
      </c>
      <c r="AV316" s="15" t="s">
        <v>89</v>
      </c>
      <c r="AW316" s="15" t="s">
        <v>42</v>
      </c>
      <c r="AX316" s="15" t="s">
        <v>81</v>
      </c>
      <c r="AY316" s="275" t="s">
        <v>126</v>
      </c>
    </row>
    <row r="317" s="13" customFormat="1">
      <c r="A317" s="13"/>
      <c r="B317" s="230"/>
      <c r="C317" s="231"/>
      <c r="D317" s="222" t="s">
        <v>141</v>
      </c>
      <c r="E317" s="232" t="s">
        <v>19</v>
      </c>
      <c r="F317" s="233" t="s">
        <v>724</v>
      </c>
      <c r="G317" s="231"/>
      <c r="H317" s="234">
        <v>4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141</v>
      </c>
      <c r="AU317" s="240" t="s">
        <v>91</v>
      </c>
      <c r="AV317" s="13" t="s">
        <v>91</v>
      </c>
      <c r="AW317" s="13" t="s">
        <v>42</v>
      </c>
      <c r="AX317" s="13" t="s">
        <v>81</v>
      </c>
      <c r="AY317" s="240" t="s">
        <v>126</v>
      </c>
    </row>
    <row r="318" s="14" customFormat="1">
      <c r="A318" s="14"/>
      <c r="B318" s="241"/>
      <c r="C318" s="242"/>
      <c r="D318" s="222" t="s">
        <v>141</v>
      </c>
      <c r="E318" s="243" t="s">
        <v>19</v>
      </c>
      <c r="F318" s="244" t="s">
        <v>144</v>
      </c>
      <c r="G318" s="242"/>
      <c r="H318" s="245">
        <v>4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141</v>
      </c>
      <c r="AU318" s="251" t="s">
        <v>91</v>
      </c>
      <c r="AV318" s="14" t="s">
        <v>133</v>
      </c>
      <c r="AW318" s="14" t="s">
        <v>42</v>
      </c>
      <c r="AX318" s="14" t="s">
        <v>89</v>
      </c>
      <c r="AY318" s="251" t="s">
        <v>126</v>
      </c>
    </row>
    <row r="319" s="2" customFormat="1" ht="21.75" customHeight="1">
      <c r="A319" s="41"/>
      <c r="B319" s="42"/>
      <c r="C319" s="209" t="s">
        <v>306</v>
      </c>
      <c r="D319" s="209" t="s">
        <v>128</v>
      </c>
      <c r="E319" s="210" t="s">
        <v>725</v>
      </c>
      <c r="F319" s="211" t="s">
        <v>726</v>
      </c>
      <c r="G319" s="212" t="s">
        <v>624</v>
      </c>
      <c r="H319" s="213">
        <v>4</v>
      </c>
      <c r="I319" s="214"/>
      <c r="J319" s="215">
        <f>ROUND(I319*H319,2)</f>
        <v>0</v>
      </c>
      <c r="K319" s="211" t="s">
        <v>132</v>
      </c>
      <c r="L319" s="47"/>
      <c r="M319" s="216" t="s">
        <v>19</v>
      </c>
      <c r="N319" s="217" t="s">
        <v>52</v>
      </c>
      <c r="O319" s="87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717</v>
      </c>
      <c r="AT319" s="220" t="s">
        <v>128</v>
      </c>
      <c r="AU319" s="220" t="s">
        <v>91</v>
      </c>
      <c r="AY319" s="19" t="s">
        <v>126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9" t="s">
        <v>89</v>
      </c>
      <c r="BK319" s="221">
        <f>ROUND(I319*H319,2)</f>
        <v>0</v>
      </c>
      <c r="BL319" s="19" t="s">
        <v>717</v>
      </c>
      <c r="BM319" s="220" t="s">
        <v>727</v>
      </c>
    </row>
    <row r="320" s="2" customFormat="1">
      <c r="A320" s="41"/>
      <c r="B320" s="42"/>
      <c r="C320" s="43"/>
      <c r="D320" s="222" t="s">
        <v>135</v>
      </c>
      <c r="E320" s="43"/>
      <c r="F320" s="223" t="s">
        <v>728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135</v>
      </c>
      <c r="AU320" s="19" t="s">
        <v>91</v>
      </c>
    </row>
    <row r="321" s="2" customFormat="1">
      <c r="A321" s="41"/>
      <c r="B321" s="42"/>
      <c r="C321" s="43"/>
      <c r="D321" s="227" t="s">
        <v>137</v>
      </c>
      <c r="E321" s="43"/>
      <c r="F321" s="228" t="s">
        <v>729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137</v>
      </c>
      <c r="AU321" s="19" t="s">
        <v>91</v>
      </c>
    </row>
    <row r="322" s="2" customFormat="1">
      <c r="A322" s="41"/>
      <c r="B322" s="42"/>
      <c r="C322" s="43"/>
      <c r="D322" s="222" t="s">
        <v>139</v>
      </c>
      <c r="E322" s="43"/>
      <c r="F322" s="229" t="s">
        <v>730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139</v>
      </c>
      <c r="AU322" s="19" t="s">
        <v>91</v>
      </c>
    </row>
    <row r="323" s="15" customFormat="1">
      <c r="A323" s="15"/>
      <c r="B323" s="266"/>
      <c r="C323" s="267"/>
      <c r="D323" s="222" t="s">
        <v>141</v>
      </c>
      <c r="E323" s="268" t="s">
        <v>19</v>
      </c>
      <c r="F323" s="269" t="s">
        <v>722</v>
      </c>
      <c r="G323" s="267"/>
      <c r="H323" s="268" t="s">
        <v>19</v>
      </c>
      <c r="I323" s="270"/>
      <c r="J323" s="267"/>
      <c r="K323" s="267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141</v>
      </c>
      <c r="AU323" s="275" t="s">
        <v>91</v>
      </c>
      <c r="AV323" s="15" t="s">
        <v>89</v>
      </c>
      <c r="AW323" s="15" t="s">
        <v>42</v>
      </c>
      <c r="AX323" s="15" t="s">
        <v>81</v>
      </c>
      <c r="AY323" s="275" t="s">
        <v>126</v>
      </c>
    </row>
    <row r="324" s="15" customFormat="1">
      <c r="A324" s="15"/>
      <c r="B324" s="266"/>
      <c r="C324" s="267"/>
      <c r="D324" s="222" t="s">
        <v>141</v>
      </c>
      <c r="E324" s="268" t="s">
        <v>19</v>
      </c>
      <c r="F324" s="269" t="s">
        <v>723</v>
      </c>
      <c r="G324" s="267"/>
      <c r="H324" s="268" t="s">
        <v>19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141</v>
      </c>
      <c r="AU324" s="275" t="s">
        <v>91</v>
      </c>
      <c r="AV324" s="15" t="s">
        <v>89</v>
      </c>
      <c r="AW324" s="15" t="s">
        <v>42</v>
      </c>
      <c r="AX324" s="15" t="s">
        <v>81</v>
      </c>
      <c r="AY324" s="275" t="s">
        <v>126</v>
      </c>
    </row>
    <row r="325" s="13" customFormat="1">
      <c r="A325" s="13"/>
      <c r="B325" s="230"/>
      <c r="C325" s="231"/>
      <c r="D325" s="222" t="s">
        <v>141</v>
      </c>
      <c r="E325" s="232" t="s">
        <v>19</v>
      </c>
      <c r="F325" s="233" t="s">
        <v>724</v>
      </c>
      <c r="G325" s="231"/>
      <c r="H325" s="234">
        <v>4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141</v>
      </c>
      <c r="AU325" s="240" t="s">
        <v>91</v>
      </c>
      <c r="AV325" s="13" t="s">
        <v>91</v>
      </c>
      <c r="AW325" s="13" t="s">
        <v>42</v>
      </c>
      <c r="AX325" s="13" t="s">
        <v>81</v>
      </c>
      <c r="AY325" s="240" t="s">
        <v>126</v>
      </c>
    </row>
    <row r="326" s="14" customFormat="1">
      <c r="A326" s="14"/>
      <c r="B326" s="241"/>
      <c r="C326" s="242"/>
      <c r="D326" s="222" t="s">
        <v>141</v>
      </c>
      <c r="E326" s="243" t="s">
        <v>19</v>
      </c>
      <c r="F326" s="244" t="s">
        <v>144</v>
      </c>
      <c r="G326" s="242"/>
      <c r="H326" s="245">
        <v>4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141</v>
      </c>
      <c r="AU326" s="251" t="s">
        <v>91</v>
      </c>
      <c r="AV326" s="14" t="s">
        <v>133</v>
      </c>
      <c r="AW326" s="14" t="s">
        <v>42</v>
      </c>
      <c r="AX326" s="14" t="s">
        <v>89</v>
      </c>
      <c r="AY326" s="251" t="s">
        <v>126</v>
      </c>
    </row>
    <row r="327" s="2" customFormat="1" ht="16.5" customHeight="1">
      <c r="A327" s="41"/>
      <c r="B327" s="42"/>
      <c r="C327" s="252" t="s">
        <v>313</v>
      </c>
      <c r="D327" s="252" t="s">
        <v>237</v>
      </c>
      <c r="E327" s="253" t="s">
        <v>731</v>
      </c>
      <c r="F327" s="254" t="s">
        <v>732</v>
      </c>
      <c r="G327" s="255" t="s">
        <v>624</v>
      </c>
      <c r="H327" s="256">
        <v>4</v>
      </c>
      <c r="I327" s="257"/>
      <c r="J327" s="258">
        <f>ROUND(I327*H327,2)</f>
        <v>0</v>
      </c>
      <c r="K327" s="254" t="s">
        <v>132</v>
      </c>
      <c r="L327" s="259"/>
      <c r="M327" s="260" t="s">
        <v>19</v>
      </c>
      <c r="N327" s="261" t="s">
        <v>52</v>
      </c>
      <c r="O327" s="87"/>
      <c r="P327" s="218">
        <f>O327*H327</f>
        <v>0</v>
      </c>
      <c r="Q327" s="218">
        <v>0.0037000000000000002</v>
      </c>
      <c r="R327" s="218">
        <f>Q327*H327</f>
        <v>0.014800000000000001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733</v>
      </c>
      <c r="AT327" s="220" t="s">
        <v>237</v>
      </c>
      <c r="AU327" s="220" t="s">
        <v>91</v>
      </c>
      <c r="AY327" s="19" t="s">
        <v>126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19" t="s">
        <v>89</v>
      </c>
      <c r="BK327" s="221">
        <f>ROUND(I327*H327,2)</f>
        <v>0</v>
      </c>
      <c r="BL327" s="19" t="s">
        <v>717</v>
      </c>
      <c r="BM327" s="220" t="s">
        <v>734</v>
      </c>
    </row>
    <row r="328" s="2" customFormat="1">
      <c r="A328" s="41"/>
      <c r="B328" s="42"/>
      <c r="C328" s="43"/>
      <c r="D328" s="222" t="s">
        <v>135</v>
      </c>
      <c r="E328" s="43"/>
      <c r="F328" s="223" t="s">
        <v>732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135</v>
      </c>
      <c r="AU328" s="19" t="s">
        <v>91</v>
      </c>
    </row>
    <row r="329" s="15" customFormat="1">
      <c r="A329" s="15"/>
      <c r="B329" s="266"/>
      <c r="C329" s="267"/>
      <c r="D329" s="222" t="s">
        <v>141</v>
      </c>
      <c r="E329" s="268" t="s">
        <v>19</v>
      </c>
      <c r="F329" s="269" t="s">
        <v>722</v>
      </c>
      <c r="G329" s="267"/>
      <c r="H329" s="268" t="s">
        <v>19</v>
      </c>
      <c r="I329" s="270"/>
      <c r="J329" s="267"/>
      <c r="K329" s="267"/>
      <c r="L329" s="271"/>
      <c r="M329" s="272"/>
      <c r="N329" s="273"/>
      <c r="O329" s="273"/>
      <c r="P329" s="273"/>
      <c r="Q329" s="273"/>
      <c r="R329" s="273"/>
      <c r="S329" s="273"/>
      <c r="T329" s="27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5" t="s">
        <v>141</v>
      </c>
      <c r="AU329" s="275" t="s">
        <v>91</v>
      </c>
      <c r="AV329" s="15" t="s">
        <v>89</v>
      </c>
      <c r="AW329" s="15" t="s">
        <v>42</v>
      </c>
      <c r="AX329" s="15" t="s">
        <v>81</v>
      </c>
      <c r="AY329" s="275" t="s">
        <v>126</v>
      </c>
    </row>
    <row r="330" s="15" customFormat="1">
      <c r="A330" s="15"/>
      <c r="B330" s="266"/>
      <c r="C330" s="267"/>
      <c r="D330" s="222" t="s">
        <v>141</v>
      </c>
      <c r="E330" s="268" t="s">
        <v>19</v>
      </c>
      <c r="F330" s="269" t="s">
        <v>735</v>
      </c>
      <c r="G330" s="267"/>
      <c r="H330" s="268" t="s">
        <v>19</v>
      </c>
      <c r="I330" s="270"/>
      <c r="J330" s="267"/>
      <c r="K330" s="267"/>
      <c r="L330" s="271"/>
      <c r="M330" s="272"/>
      <c r="N330" s="273"/>
      <c r="O330" s="273"/>
      <c r="P330" s="273"/>
      <c r="Q330" s="273"/>
      <c r="R330" s="273"/>
      <c r="S330" s="273"/>
      <c r="T330" s="27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5" t="s">
        <v>141</v>
      </c>
      <c r="AU330" s="275" t="s">
        <v>91</v>
      </c>
      <c r="AV330" s="15" t="s">
        <v>89</v>
      </c>
      <c r="AW330" s="15" t="s">
        <v>42</v>
      </c>
      <c r="AX330" s="15" t="s">
        <v>81</v>
      </c>
      <c r="AY330" s="275" t="s">
        <v>126</v>
      </c>
    </row>
    <row r="331" s="13" customFormat="1">
      <c r="A331" s="13"/>
      <c r="B331" s="230"/>
      <c r="C331" s="231"/>
      <c r="D331" s="222" t="s">
        <v>141</v>
      </c>
      <c r="E331" s="232" t="s">
        <v>19</v>
      </c>
      <c r="F331" s="233" t="s">
        <v>724</v>
      </c>
      <c r="G331" s="231"/>
      <c r="H331" s="234">
        <v>4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141</v>
      </c>
      <c r="AU331" s="240" t="s">
        <v>91</v>
      </c>
      <c r="AV331" s="13" t="s">
        <v>91</v>
      </c>
      <c r="AW331" s="13" t="s">
        <v>42</v>
      </c>
      <c r="AX331" s="13" t="s">
        <v>81</v>
      </c>
      <c r="AY331" s="240" t="s">
        <v>126</v>
      </c>
    </row>
    <row r="332" s="14" customFormat="1">
      <c r="A332" s="14"/>
      <c r="B332" s="241"/>
      <c r="C332" s="242"/>
      <c r="D332" s="222" t="s">
        <v>141</v>
      </c>
      <c r="E332" s="243" t="s">
        <v>19</v>
      </c>
      <c r="F332" s="244" t="s">
        <v>144</v>
      </c>
      <c r="G332" s="242"/>
      <c r="H332" s="245">
        <v>4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141</v>
      </c>
      <c r="AU332" s="251" t="s">
        <v>91</v>
      </c>
      <c r="AV332" s="14" t="s">
        <v>133</v>
      </c>
      <c r="AW332" s="14" t="s">
        <v>42</v>
      </c>
      <c r="AX332" s="14" t="s">
        <v>89</v>
      </c>
      <c r="AY332" s="251" t="s">
        <v>126</v>
      </c>
    </row>
    <row r="333" s="2" customFormat="1" ht="16.5" customHeight="1">
      <c r="A333" s="41"/>
      <c r="B333" s="42"/>
      <c r="C333" s="209" t="s">
        <v>321</v>
      </c>
      <c r="D333" s="209" t="s">
        <v>128</v>
      </c>
      <c r="E333" s="210" t="s">
        <v>736</v>
      </c>
      <c r="F333" s="211" t="s">
        <v>737</v>
      </c>
      <c r="G333" s="212" t="s">
        <v>624</v>
      </c>
      <c r="H333" s="213">
        <v>16</v>
      </c>
      <c r="I333" s="214"/>
      <c r="J333" s="215">
        <f>ROUND(I333*H333,2)</f>
        <v>0</v>
      </c>
      <c r="K333" s="211" t="s">
        <v>132</v>
      </c>
      <c r="L333" s="47"/>
      <c r="M333" s="216" t="s">
        <v>19</v>
      </c>
      <c r="N333" s="217" t="s">
        <v>52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717</v>
      </c>
      <c r="AT333" s="220" t="s">
        <v>128</v>
      </c>
      <c r="AU333" s="220" t="s">
        <v>91</v>
      </c>
      <c r="AY333" s="19" t="s">
        <v>126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19" t="s">
        <v>89</v>
      </c>
      <c r="BK333" s="221">
        <f>ROUND(I333*H333,2)</f>
        <v>0</v>
      </c>
      <c r="BL333" s="19" t="s">
        <v>717</v>
      </c>
      <c r="BM333" s="220" t="s">
        <v>738</v>
      </c>
    </row>
    <row r="334" s="2" customFormat="1">
      <c r="A334" s="41"/>
      <c r="B334" s="42"/>
      <c r="C334" s="43"/>
      <c r="D334" s="222" t="s">
        <v>135</v>
      </c>
      <c r="E334" s="43"/>
      <c r="F334" s="223" t="s">
        <v>739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135</v>
      </c>
      <c r="AU334" s="19" t="s">
        <v>91</v>
      </c>
    </row>
    <row r="335" s="2" customFormat="1">
      <c r="A335" s="41"/>
      <c r="B335" s="42"/>
      <c r="C335" s="43"/>
      <c r="D335" s="227" t="s">
        <v>137</v>
      </c>
      <c r="E335" s="43"/>
      <c r="F335" s="228" t="s">
        <v>740</v>
      </c>
      <c r="G335" s="43"/>
      <c r="H335" s="43"/>
      <c r="I335" s="224"/>
      <c r="J335" s="43"/>
      <c r="K335" s="43"/>
      <c r="L335" s="47"/>
      <c r="M335" s="225"/>
      <c r="N335" s="22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137</v>
      </c>
      <c r="AU335" s="19" t="s">
        <v>91</v>
      </c>
    </row>
    <row r="336" s="2" customFormat="1">
      <c r="A336" s="41"/>
      <c r="B336" s="42"/>
      <c r="C336" s="43"/>
      <c r="D336" s="222" t="s">
        <v>139</v>
      </c>
      <c r="E336" s="43"/>
      <c r="F336" s="229" t="s">
        <v>741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139</v>
      </c>
      <c r="AU336" s="19" t="s">
        <v>91</v>
      </c>
    </row>
    <row r="337" s="15" customFormat="1">
      <c r="A337" s="15"/>
      <c r="B337" s="266"/>
      <c r="C337" s="267"/>
      <c r="D337" s="222" t="s">
        <v>141</v>
      </c>
      <c r="E337" s="268" t="s">
        <v>19</v>
      </c>
      <c r="F337" s="269" t="s">
        <v>742</v>
      </c>
      <c r="G337" s="267"/>
      <c r="H337" s="268" t="s">
        <v>19</v>
      </c>
      <c r="I337" s="270"/>
      <c r="J337" s="267"/>
      <c r="K337" s="267"/>
      <c r="L337" s="271"/>
      <c r="M337" s="272"/>
      <c r="N337" s="273"/>
      <c r="O337" s="273"/>
      <c r="P337" s="273"/>
      <c r="Q337" s="273"/>
      <c r="R337" s="273"/>
      <c r="S337" s="273"/>
      <c r="T337" s="27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5" t="s">
        <v>141</v>
      </c>
      <c r="AU337" s="275" t="s">
        <v>91</v>
      </c>
      <c r="AV337" s="15" t="s">
        <v>89</v>
      </c>
      <c r="AW337" s="15" t="s">
        <v>42</v>
      </c>
      <c r="AX337" s="15" t="s">
        <v>81</v>
      </c>
      <c r="AY337" s="275" t="s">
        <v>126</v>
      </c>
    </row>
    <row r="338" s="13" customFormat="1">
      <c r="A338" s="13"/>
      <c r="B338" s="230"/>
      <c r="C338" s="231"/>
      <c r="D338" s="222" t="s">
        <v>141</v>
      </c>
      <c r="E338" s="232" t="s">
        <v>19</v>
      </c>
      <c r="F338" s="233" t="s">
        <v>743</v>
      </c>
      <c r="G338" s="231"/>
      <c r="H338" s="234">
        <v>16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141</v>
      </c>
      <c r="AU338" s="240" t="s">
        <v>91</v>
      </c>
      <c r="AV338" s="13" t="s">
        <v>91</v>
      </c>
      <c r="AW338" s="13" t="s">
        <v>42</v>
      </c>
      <c r="AX338" s="13" t="s">
        <v>81</v>
      </c>
      <c r="AY338" s="240" t="s">
        <v>126</v>
      </c>
    </row>
    <row r="339" s="14" customFormat="1">
      <c r="A339" s="14"/>
      <c r="B339" s="241"/>
      <c r="C339" s="242"/>
      <c r="D339" s="222" t="s">
        <v>141</v>
      </c>
      <c r="E339" s="243" t="s">
        <v>19</v>
      </c>
      <c r="F339" s="244" t="s">
        <v>144</v>
      </c>
      <c r="G339" s="242"/>
      <c r="H339" s="245">
        <v>16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141</v>
      </c>
      <c r="AU339" s="251" t="s">
        <v>91</v>
      </c>
      <c r="AV339" s="14" t="s">
        <v>133</v>
      </c>
      <c r="AW339" s="14" t="s">
        <v>42</v>
      </c>
      <c r="AX339" s="14" t="s">
        <v>89</v>
      </c>
      <c r="AY339" s="251" t="s">
        <v>126</v>
      </c>
    </row>
    <row r="340" s="2" customFormat="1" ht="16.5" customHeight="1">
      <c r="A340" s="41"/>
      <c r="B340" s="42"/>
      <c r="C340" s="252" t="s">
        <v>330</v>
      </c>
      <c r="D340" s="252" t="s">
        <v>237</v>
      </c>
      <c r="E340" s="253" t="s">
        <v>744</v>
      </c>
      <c r="F340" s="254" t="s">
        <v>745</v>
      </c>
      <c r="G340" s="255" t="s">
        <v>624</v>
      </c>
      <c r="H340" s="256">
        <v>16</v>
      </c>
      <c r="I340" s="257"/>
      <c r="J340" s="258">
        <f>ROUND(I340*H340,2)</f>
        <v>0</v>
      </c>
      <c r="K340" s="254" t="s">
        <v>132</v>
      </c>
      <c r="L340" s="259"/>
      <c r="M340" s="260" t="s">
        <v>19</v>
      </c>
      <c r="N340" s="261" t="s">
        <v>52</v>
      </c>
      <c r="O340" s="87"/>
      <c r="P340" s="218">
        <f>O340*H340</f>
        <v>0</v>
      </c>
      <c r="Q340" s="218">
        <v>0.00023000000000000001</v>
      </c>
      <c r="R340" s="218">
        <f>Q340*H340</f>
        <v>0.0036800000000000001</v>
      </c>
      <c r="S340" s="218">
        <v>0</v>
      </c>
      <c r="T340" s="21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0" t="s">
        <v>733</v>
      </c>
      <c r="AT340" s="220" t="s">
        <v>237</v>
      </c>
      <c r="AU340" s="220" t="s">
        <v>91</v>
      </c>
      <c r="AY340" s="19" t="s">
        <v>126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19" t="s">
        <v>89</v>
      </c>
      <c r="BK340" s="221">
        <f>ROUND(I340*H340,2)</f>
        <v>0</v>
      </c>
      <c r="BL340" s="19" t="s">
        <v>717</v>
      </c>
      <c r="BM340" s="220" t="s">
        <v>746</v>
      </c>
    </row>
    <row r="341" s="2" customFormat="1">
      <c r="A341" s="41"/>
      <c r="B341" s="42"/>
      <c r="C341" s="43"/>
      <c r="D341" s="222" t="s">
        <v>135</v>
      </c>
      <c r="E341" s="43"/>
      <c r="F341" s="223" t="s">
        <v>745</v>
      </c>
      <c r="G341" s="43"/>
      <c r="H341" s="43"/>
      <c r="I341" s="224"/>
      <c r="J341" s="43"/>
      <c r="K341" s="43"/>
      <c r="L341" s="47"/>
      <c r="M341" s="225"/>
      <c r="N341" s="22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135</v>
      </c>
      <c r="AU341" s="19" t="s">
        <v>91</v>
      </c>
    </row>
    <row r="342" s="15" customFormat="1">
      <c r="A342" s="15"/>
      <c r="B342" s="266"/>
      <c r="C342" s="267"/>
      <c r="D342" s="222" t="s">
        <v>141</v>
      </c>
      <c r="E342" s="268" t="s">
        <v>19</v>
      </c>
      <c r="F342" s="269" t="s">
        <v>742</v>
      </c>
      <c r="G342" s="267"/>
      <c r="H342" s="268" t="s">
        <v>19</v>
      </c>
      <c r="I342" s="270"/>
      <c r="J342" s="267"/>
      <c r="K342" s="267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141</v>
      </c>
      <c r="AU342" s="275" t="s">
        <v>91</v>
      </c>
      <c r="AV342" s="15" t="s">
        <v>89</v>
      </c>
      <c r="AW342" s="15" t="s">
        <v>42</v>
      </c>
      <c r="AX342" s="15" t="s">
        <v>81</v>
      </c>
      <c r="AY342" s="275" t="s">
        <v>126</v>
      </c>
    </row>
    <row r="343" s="13" customFormat="1">
      <c r="A343" s="13"/>
      <c r="B343" s="230"/>
      <c r="C343" s="231"/>
      <c r="D343" s="222" t="s">
        <v>141</v>
      </c>
      <c r="E343" s="232" t="s">
        <v>19</v>
      </c>
      <c r="F343" s="233" t="s">
        <v>743</v>
      </c>
      <c r="G343" s="231"/>
      <c r="H343" s="234">
        <v>16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141</v>
      </c>
      <c r="AU343" s="240" t="s">
        <v>91</v>
      </c>
      <c r="AV343" s="13" t="s">
        <v>91</v>
      </c>
      <c r="AW343" s="13" t="s">
        <v>42</v>
      </c>
      <c r="AX343" s="13" t="s">
        <v>81</v>
      </c>
      <c r="AY343" s="240" t="s">
        <v>126</v>
      </c>
    </row>
    <row r="344" s="14" customFormat="1">
      <c r="A344" s="14"/>
      <c r="B344" s="241"/>
      <c r="C344" s="242"/>
      <c r="D344" s="222" t="s">
        <v>141</v>
      </c>
      <c r="E344" s="243" t="s">
        <v>19</v>
      </c>
      <c r="F344" s="244" t="s">
        <v>144</v>
      </c>
      <c r="G344" s="242"/>
      <c r="H344" s="245">
        <v>16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141</v>
      </c>
      <c r="AU344" s="251" t="s">
        <v>91</v>
      </c>
      <c r="AV344" s="14" t="s">
        <v>133</v>
      </c>
      <c r="AW344" s="14" t="s">
        <v>42</v>
      </c>
      <c r="AX344" s="14" t="s">
        <v>89</v>
      </c>
      <c r="AY344" s="251" t="s">
        <v>126</v>
      </c>
    </row>
    <row r="345" s="2" customFormat="1" ht="16.5" customHeight="1">
      <c r="A345" s="41"/>
      <c r="B345" s="42"/>
      <c r="C345" s="209" t="s">
        <v>338</v>
      </c>
      <c r="D345" s="209" t="s">
        <v>128</v>
      </c>
      <c r="E345" s="210" t="s">
        <v>747</v>
      </c>
      <c r="F345" s="211" t="s">
        <v>748</v>
      </c>
      <c r="G345" s="212" t="s">
        <v>165</v>
      </c>
      <c r="H345" s="213">
        <v>190</v>
      </c>
      <c r="I345" s="214"/>
      <c r="J345" s="215">
        <f>ROUND(I345*H345,2)</f>
        <v>0</v>
      </c>
      <c r="K345" s="211" t="s">
        <v>132</v>
      </c>
      <c r="L345" s="47"/>
      <c r="M345" s="216" t="s">
        <v>19</v>
      </c>
      <c r="N345" s="217" t="s">
        <v>52</v>
      </c>
      <c r="O345" s="87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0" t="s">
        <v>717</v>
      </c>
      <c r="AT345" s="220" t="s">
        <v>128</v>
      </c>
      <c r="AU345" s="220" t="s">
        <v>91</v>
      </c>
      <c r="AY345" s="19" t="s">
        <v>126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19" t="s">
        <v>89</v>
      </c>
      <c r="BK345" s="221">
        <f>ROUND(I345*H345,2)</f>
        <v>0</v>
      </c>
      <c r="BL345" s="19" t="s">
        <v>717</v>
      </c>
      <c r="BM345" s="220" t="s">
        <v>749</v>
      </c>
    </row>
    <row r="346" s="2" customFormat="1">
      <c r="A346" s="41"/>
      <c r="B346" s="42"/>
      <c r="C346" s="43"/>
      <c r="D346" s="222" t="s">
        <v>135</v>
      </c>
      <c r="E346" s="43"/>
      <c r="F346" s="223" t="s">
        <v>750</v>
      </c>
      <c r="G346" s="43"/>
      <c r="H346" s="43"/>
      <c r="I346" s="224"/>
      <c r="J346" s="43"/>
      <c r="K346" s="43"/>
      <c r="L346" s="47"/>
      <c r="M346" s="225"/>
      <c r="N346" s="22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135</v>
      </c>
      <c r="AU346" s="19" t="s">
        <v>91</v>
      </c>
    </row>
    <row r="347" s="2" customFormat="1">
      <c r="A347" s="41"/>
      <c r="B347" s="42"/>
      <c r="C347" s="43"/>
      <c r="D347" s="227" t="s">
        <v>137</v>
      </c>
      <c r="E347" s="43"/>
      <c r="F347" s="228" t="s">
        <v>751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137</v>
      </c>
      <c r="AU347" s="19" t="s">
        <v>91</v>
      </c>
    </row>
    <row r="348" s="2" customFormat="1">
      <c r="A348" s="41"/>
      <c r="B348" s="42"/>
      <c r="C348" s="43"/>
      <c r="D348" s="222" t="s">
        <v>139</v>
      </c>
      <c r="E348" s="43"/>
      <c r="F348" s="229" t="s">
        <v>752</v>
      </c>
      <c r="G348" s="43"/>
      <c r="H348" s="43"/>
      <c r="I348" s="224"/>
      <c r="J348" s="43"/>
      <c r="K348" s="43"/>
      <c r="L348" s="47"/>
      <c r="M348" s="225"/>
      <c r="N348" s="226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139</v>
      </c>
      <c r="AU348" s="19" t="s">
        <v>91</v>
      </c>
    </row>
    <row r="349" s="15" customFormat="1">
      <c r="A349" s="15"/>
      <c r="B349" s="266"/>
      <c r="C349" s="267"/>
      <c r="D349" s="222" t="s">
        <v>141</v>
      </c>
      <c r="E349" s="268" t="s">
        <v>19</v>
      </c>
      <c r="F349" s="269" t="s">
        <v>742</v>
      </c>
      <c r="G349" s="267"/>
      <c r="H349" s="268" t="s">
        <v>19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141</v>
      </c>
      <c r="AU349" s="275" t="s">
        <v>91</v>
      </c>
      <c r="AV349" s="15" t="s">
        <v>89</v>
      </c>
      <c r="AW349" s="15" t="s">
        <v>42</v>
      </c>
      <c r="AX349" s="15" t="s">
        <v>81</v>
      </c>
      <c r="AY349" s="275" t="s">
        <v>126</v>
      </c>
    </row>
    <row r="350" s="13" customFormat="1">
      <c r="A350" s="13"/>
      <c r="B350" s="230"/>
      <c r="C350" s="231"/>
      <c r="D350" s="222" t="s">
        <v>141</v>
      </c>
      <c r="E350" s="232" t="s">
        <v>19</v>
      </c>
      <c r="F350" s="233" t="s">
        <v>753</v>
      </c>
      <c r="G350" s="231"/>
      <c r="H350" s="234">
        <v>190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141</v>
      </c>
      <c r="AU350" s="240" t="s">
        <v>91</v>
      </c>
      <c r="AV350" s="13" t="s">
        <v>91</v>
      </c>
      <c r="AW350" s="13" t="s">
        <v>42</v>
      </c>
      <c r="AX350" s="13" t="s">
        <v>81</v>
      </c>
      <c r="AY350" s="240" t="s">
        <v>126</v>
      </c>
    </row>
    <row r="351" s="14" customFormat="1">
      <c r="A351" s="14"/>
      <c r="B351" s="241"/>
      <c r="C351" s="242"/>
      <c r="D351" s="222" t="s">
        <v>141</v>
      </c>
      <c r="E351" s="243" t="s">
        <v>19</v>
      </c>
      <c r="F351" s="244" t="s">
        <v>144</v>
      </c>
      <c r="G351" s="242"/>
      <c r="H351" s="245">
        <v>190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141</v>
      </c>
      <c r="AU351" s="251" t="s">
        <v>91</v>
      </c>
      <c r="AV351" s="14" t="s">
        <v>133</v>
      </c>
      <c r="AW351" s="14" t="s">
        <v>42</v>
      </c>
      <c r="AX351" s="14" t="s">
        <v>89</v>
      </c>
      <c r="AY351" s="251" t="s">
        <v>126</v>
      </c>
    </row>
    <row r="352" s="2" customFormat="1" ht="16.5" customHeight="1">
      <c r="A352" s="41"/>
      <c r="B352" s="42"/>
      <c r="C352" s="252" t="s">
        <v>344</v>
      </c>
      <c r="D352" s="252" t="s">
        <v>237</v>
      </c>
      <c r="E352" s="253" t="s">
        <v>754</v>
      </c>
      <c r="F352" s="254" t="s">
        <v>755</v>
      </c>
      <c r="G352" s="255" t="s">
        <v>240</v>
      </c>
      <c r="H352" s="256">
        <v>114</v>
      </c>
      <c r="I352" s="257"/>
      <c r="J352" s="258">
        <f>ROUND(I352*H352,2)</f>
        <v>0</v>
      </c>
      <c r="K352" s="254" t="s">
        <v>132</v>
      </c>
      <c r="L352" s="259"/>
      <c r="M352" s="260" t="s">
        <v>19</v>
      </c>
      <c r="N352" s="261" t="s">
        <v>52</v>
      </c>
      <c r="O352" s="87"/>
      <c r="P352" s="218">
        <f>O352*H352</f>
        <v>0</v>
      </c>
      <c r="Q352" s="218">
        <v>0.001</v>
      </c>
      <c r="R352" s="218">
        <f>Q352*H352</f>
        <v>0.114</v>
      </c>
      <c r="S352" s="218">
        <v>0</v>
      </c>
      <c r="T352" s="219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0" t="s">
        <v>733</v>
      </c>
      <c r="AT352" s="220" t="s">
        <v>237</v>
      </c>
      <c r="AU352" s="220" t="s">
        <v>91</v>
      </c>
      <c r="AY352" s="19" t="s">
        <v>126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19" t="s">
        <v>89</v>
      </c>
      <c r="BK352" s="221">
        <f>ROUND(I352*H352,2)</f>
        <v>0</v>
      </c>
      <c r="BL352" s="19" t="s">
        <v>717</v>
      </c>
      <c r="BM352" s="220" t="s">
        <v>756</v>
      </c>
    </row>
    <row r="353" s="2" customFormat="1">
      <c r="A353" s="41"/>
      <c r="B353" s="42"/>
      <c r="C353" s="43"/>
      <c r="D353" s="222" t="s">
        <v>135</v>
      </c>
      <c r="E353" s="43"/>
      <c r="F353" s="223" t="s">
        <v>755</v>
      </c>
      <c r="G353" s="43"/>
      <c r="H353" s="43"/>
      <c r="I353" s="224"/>
      <c r="J353" s="43"/>
      <c r="K353" s="43"/>
      <c r="L353" s="47"/>
      <c r="M353" s="225"/>
      <c r="N353" s="226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135</v>
      </c>
      <c r="AU353" s="19" t="s">
        <v>91</v>
      </c>
    </row>
    <row r="354" s="15" customFormat="1">
      <c r="A354" s="15"/>
      <c r="B354" s="266"/>
      <c r="C354" s="267"/>
      <c r="D354" s="222" t="s">
        <v>141</v>
      </c>
      <c r="E354" s="268" t="s">
        <v>19</v>
      </c>
      <c r="F354" s="269" t="s">
        <v>742</v>
      </c>
      <c r="G354" s="267"/>
      <c r="H354" s="268" t="s">
        <v>19</v>
      </c>
      <c r="I354" s="270"/>
      <c r="J354" s="267"/>
      <c r="K354" s="267"/>
      <c r="L354" s="271"/>
      <c r="M354" s="272"/>
      <c r="N354" s="273"/>
      <c r="O354" s="273"/>
      <c r="P354" s="273"/>
      <c r="Q354" s="273"/>
      <c r="R354" s="273"/>
      <c r="S354" s="273"/>
      <c r="T354" s="27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5" t="s">
        <v>141</v>
      </c>
      <c r="AU354" s="275" t="s">
        <v>91</v>
      </c>
      <c r="AV354" s="15" t="s">
        <v>89</v>
      </c>
      <c r="AW354" s="15" t="s">
        <v>42</v>
      </c>
      <c r="AX354" s="15" t="s">
        <v>81</v>
      </c>
      <c r="AY354" s="275" t="s">
        <v>126</v>
      </c>
    </row>
    <row r="355" s="15" customFormat="1">
      <c r="A355" s="15"/>
      <c r="B355" s="266"/>
      <c r="C355" s="267"/>
      <c r="D355" s="222" t="s">
        <v>141</v>
      </c>
      <c r="E355" s="268" t="s">
        <v>19</v>
      </c>
      <c r="F355" s="269" t="s">
        <v>757</v>
      </c>
      <c r="G355" s="267"/>
      <c r="H355" s="268" t="s">
        <v>19</v>
      </c>
      <c r="I355" s="270"/>
      <c r="J355" s="267"/>
      <c r="K355" s="267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141</v>
      </c>
      <c r="AU355" s="275" t="s">
        <v>91</v>
      </c>
      <c r="AV355" s="15" t="s">
        <v>89</v>
      </c>
      <c r="AW355" s="15" t="s">
        <v>42</v>
      </c>
      <c r="AX355" s="15" t="s">
        <v>81</v>
      </c>
      <c r="AY355" s="275" t="s">
        <v>126</v>
      </c>
    </row>
    <row r="356" s="15" customFormat="1">
      <c r="A356" s="15"/>
      <c r="B356" s="266"/>
      <c r="C356" s="267"/>
      <c r="D356" s="222" t="s">
        <v>141</v>
      </c>
      <c r="E356" s="268" t="s">
        <v>19</v>
      </c>
      <c r="F356" s="269" t="s">
        <v>758</v>
      </c>
      <c r="G356" s="267"/>
      <c r="H356" s="268" t="s">
        <v>19</v>
      </c>
      <c r="I356" s="270"/>
      <c r="J356" s="267"/>
      <c r="K356" s="267"/>
      <c r="L356" s="271"/>
      <c r="M356" s="272"/>
      <c r="N356" s="273"/>
      <c r="O356" s="273"/>
      <c r="P356" s="273"/>
      <c r="Q356" s="273"/>
      <c r="R356" s="273"/>
      <c r="S356" s="273"/>
      <c r="T356" s="27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5" t="s">
        <v>141</v>
      </c>
      <c r="AU356" s="275" t="s">
        <v>91</v>
      </c>
      <c r="AV356" s="15" t="s">
        <v>89</v>
      </c>
      <c r="AW356" s="15" t="s">
        <v>42</v>
      </c>
      <c r="AX356" s="15" t="s">
        <v>81</v>
      </c>
      <c r="AY356" s="275" t="s">
        <v>126</v>
      </c>
    </row>
    <row r="357" s="13" customFormat="1">
      <c r="A357" s="13"/>
      <c r="B357" s="230"/>
      <c r="C357" s="231"/>
      <c r="D357" s="222" t="s">
        <v>141</v>
      </c>
      <c r="E357" s="232" t="s">
        <v>19</v>
      </c>
      <c r="F357" s="233" t="s">
        <v>759</v>
      </c>
      <c r="G357" s="231"/>
      <c r="H357" s="234">
        <v>114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141</v>
      </c>
      <c r="AU357" s="240" t="s">
        <v>91</v>
      </c>
      <c r="AV357" s="13" t="s">
        <v>91</v>
      </c>
      <c r="AW357" s="13" t="s">
        <v>42</v>
      </c>
      <c r="AX357" s="13" t="s">
        <v>81</v>
      </c>
      <c r="AY357" s="240" t="s">
        <v>126</v>
      </c>
    </row>
    <row r="358" s="14" customFormat="1">
      <c r="A358" s="14"/>
      <c r="B358" s="241"/>
      <c r="C358" s="242"/>
      <c r="D358" s="222" t="s">
        <v>141</v>
      </c>
      <c r="E358" s="243" t="s">
        <v>19</v>
      </c>
      <c r="F358" s="244" t="s">
        <v>144</v>
      </c>
      <c r="G358" s="242"/>
      <c r="H358" s="245">
        <v>114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141</v>
      </c>
      <c r="AU358" s="251" t="s">
        <v>91</v>
      </c>
      <c r="AV358" s="14" t="s">
        <v>133</v>
      </c>
      <c r="AW358" s="14" t="s">
        <v>42</v>
      </c>
      <c r="AX358" s="14" t="s">
        <v>89</v>
      </c>
      <c r="AY358" s="251" t="s">
        <v>126</v>
      </c>
    </row>
    <row r="359" s="2" customFormat="1" ht="24.15" customHeight="1">
      <c r="A359" s="41"/>
      <c r="B359" s="42"/>
      <c r="C359" s="209" t="s">
        <v>352</v>
      </c>
      <c r="D359" s="209" t="s">
        <v>128</v>
      </c>
      <c r="E359" s="210" t="s">
        <v>760</v>
      </c>
      <c r="F359" s="211" t="s">
        <v>761</v>
      </c>
      <c r="G359" s="212" t="s">
        <v>165</v>
      </c>
      <c r="H359" s="213">
        <v>12</v>
      </c>
      <c r="I359" s="214"/>
      <c r="J359" s="215">
        <f>ROUND(I359*H359,2)</f>
        <v>0</v>
      </c>
      <c r="K359" s="211" t="s">
        <v>132</v>
      </c>
      <c r="L359" s="47"/>
      <c r="M359" s="216" t="s">
        <v>19</v>
      </c>
      <c r="N359" s="217" t="s">
        <v>52</v>
      </c>
      <c r="O359" s="87"/>
      <c r="P359" s="218">
        <f>O359*H359</f>
        <v>0</v>
      </c>
      <c r="Q359" s="218">
        <v>0</v>
      </c>
      <c r="R359" s="218">
        <f>Q359*H359</f>
        <v>0</v>
      </c>
      <c r="S359" s="218">
        <v>0</v>
      </c>
      <c r="T359" s="21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717</v>
      </c>
      <c r="AT359" s="220" t="s">
        <v>128</v>
      </c>
      <c r="AU359" s="220" t="s">
        <v>91</v>
      </c>
      <c r="AY359" s="19" t="s">
        <v>126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19" t="s">
        <v>89</v>
      </c>
      <c r="BK359" s="221">
        <f>ROUND(I359*H359,2)</f>
        <v>0</v>
      </c>
      <c r="BL359" s="19" t="s">
        <v>717</v>
      </c>
      <c r="BM359" s="220" t="s">
        <v>762</v>
      </c>
    </row>
    <row r="360" s="2" customFormat="1">
      <c r="A360" s="41"/>
      <c r="B360" s="42"/>
      <c r="C360" s="43"/>
      <c r="D360" s="222" t="s">
        <v>135</v>
      </c>
      <c r="E360" s="43"/>
      <c r="F360" s="223" t="s">
        <v>763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135</v>
      </c>
      <c r="AU360" s="19" t="s">
        <v>91</v>
      </c>
    </row>
    <row r="361" s="2" customFormat="1">
      <c r="A361" s="41"/>
      <c r="B361" s="42"/>
      <c r="C361" s="43"/>
      <c r="D361" s="227" t="s">
        <v>137</v>
      </c>
      <c r="E361" s="43"/>
      <c r="F361" s="228" t="s">
        <v>764</v>
      </c>
      <c r="G361" s="43"/>
      <c r="H361" s="43"/>
      <c r="I361" s="224"/>
      <c r="J361" s="43"/>
      <c r="K361" s="43"/>
      <c r="L361" s="47"/>
      <c r="M361" s="225"/>
      <c r="N361" s="22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137</v>
      </c>
      <c r="AU361" s="19" t="s">
        <v>91</v>
      </c>
    </row>
    <row r="362" s="2" customFormat="1">
      <c r="A362" s="41"/>
      <c r="B362" s="42"/>
      <c r="C362" s="43"/>
      <c r="D362" s="222" t="s">
        <v>139</v>
      </c>
      <c r="E362" s="43"/>
      <c r="F362" s="229" t="s">
        <v>765</v>
      </c>
      <c r="G362" s="43"/>
      <c r="H362" s="43"/>
      <c r="I362" s="224"/>
      <c r="J362" s="43"/>
      <c r="K362" s="43"/>
      <c r="L362" s="47"/>
      <c r="M362" s="225"/>
      <c r="N362" s="226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139</v>
      </c>
      <c r="AU362" s="19" t="s">
        <v>91</v>
      </c>
    </row>
    <row r="363" s="15" customFormat="1">
      <c r="A363" s="15"/>
      <c r="B363" s="266"/>
      <c r="C363" s="267"/>
      <c r="D363" s="222" t="s">
        <v>141</v>
      </c>
      <c r="E363" s="268" t="s">
        <v>19</v>
      </c>
      <c r="F363" s="269" t="s">
        <v>722</v>
      </c>
      <c r="G363" s="267"/>
      <c r="H363" s="268" t="s">
        <v>19</v>
      </c>
      <c r="I363" s="270"/>
      <c r="J363" s="267"/>
      <c r="K363" s="267"/>
      <c r="L363" s="271"/>
      <c r="M363" s="272"/>
      <c r="N363" s="273"/>
      <c r="O363" s="273"/>
      <c r="P363" s="273"/>
      <c r="Q363" s="273"/>
      <c r="R363" s="273"/>
      <c r="S363" s="273"/>
      <c r="T363" s="27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5" t="s">
        <v>141</v>
      </c>
      <c r="AU363" s="275" t="s">
        <v>91</v>
      </c>
      <c r="AV363" s="15" t="s">
        <v>89</v>
      </c>
      <c r="AW363" s="15" t="s">
        <v>42</v>
      </c>
      <c r="AX363" s="15" t="s">
        <v>81</v>
      </c>
      <c r="AY363" s="275" t="s">
        <v>126</v>
      </c>
    </row>
    <row r="364" s="15" customFormat="1">
      <c r="A364" s="15"/>
      <c r="B364" s="266"/>
      <c r="C364" s="267"/>
      <c r="D364" s="222" t="s">
        <v>141</v>
      </c>
      <c r="E364" s="268" t="s">
        <v>19</v>
      </c>
      <c r="F364" s="269" t="s">
        <v>766</v>
      </c>
      <c r="G364" s="267"/>
      <c r="H364" s="268" t="s">
        <v>19</v>
      </c>
      <c r="I364" s="270"/>
      <c r="J364" s="267"/>
      <c r="K364" s="267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141</v>
      </c>
      <c r="AU364" s="275" t="s">
        <v>91</v>
      </c>
      <c r="AV364" s="15" t="s">
        <v>89</v>
      </c>
      <c r="AW364" s="15" t="s">
        <v>42</v>
      </c>
      <c r="AX364" s="15" t="s">
        <v>81</v>
      </c>
      <c r="AY364" s="275" t="s">
        <v>126</v>
      </c>
    </row>
    <row r="365" s="13" customFormat="1">
      <c r="A365" s="13"/>
      <c r="B365" s="230"/>
      <c r="C365" s="231"/>
      <c r="D365" s="222" t="s">
        <v>141</v>
      </c>
      <c r="E365" s="232" t="s">
        <v>19</v>
      </c>
      <c r="F365" s="233" t="s">
        <v>767</v>
      </c>
      <c r="G365" s="231"/>
      <c r="H365" s="234">
        <v>12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141</v>
      </c>
      <c r="AU365" s="240" t="s">
        <v>91</v>
      </c>
      <c r="AV365" s="13" t="s">
        <v>91</v>
      </c>
      <c r="AW365" s="13" t="s">
        <v>42</v>
      </c>
      <c r="AX365" s="13" t="s">
        <v>81</v>
      </c>
      <c r="AY365" s="240" t="s">
        <v>126</v>
      </c>
    </row>
    <row r="366" s="14" customFormat="1">
      <c r="A366" s="14"/>
      <c r="B366" s="241"/>
      <c r="C366" s="242"/>
      <c r="D366" s="222" t="s">
        <v>141</v>
      </c>
      <c r="E366" s="243" t="s">
        <v>19</v>
      </c>
      <c r="F366" s="244" t="s">
        <v>144</v>
      </c>
      <c r="G366" s="242"/>
      <c r="H366" s="245">
        <v>12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141</v>
      </c>
      <c r="AU366" s="251" t="s">
        <v>91</v>
      </c>
      <c r="AV366" s="14" t="s">
        <v>133</v>
      </c>
      <c r="AW366" s="14" t="s">
        <v>42</v>
      </c>
      <c r="AX366" s="14" t="s">
        <v>89</v>
      </c>
      <c r="AY366" s="251" t="s">
        <v>126</v>
      </c>
    </row>
    <row r="367" s="2" customFormat="1" ht="16.5" customHeight="1">
      <c r="A367" s="41"/>
      <c r="B367" s="42"/>
      <c r="C367" s="252" t="s">
        <v>358</v>
      </c>
      <c r="D367" s="252" t="s">
        <v>237</v>
      </c>
      <c r="E367" s="253" t="s">
        <v>768</v>
      </c>
      <c r="F367" s="254" t="s">
        <v>769</v>
      </c>
      <c r="G367" s="255" t="s">
        <v>165</v>
      </c>
      <c r="H367" s="256">
        <v>12</v>
      </c>
      <c r="I367" s="257"/>
      <c r="J367" s="258">
        <f>ROUND(I367*H367,2)</f>
        <v>0</v>
      </c>
      <c r="K367" s="254" t="s">
        <v>132</v>
      </c>
      <c r="L367" s="259"/>
      <c r="M367" s="260" t="s">
        <v>19</v>
      </c>
      <c r="N367" s="261" t="s">
        <v>52</v>
      </c>
      <c r="O367" s="87"/>
      <c r="P367" s="218">
        <f>O367*H367</f>
        <v>0</v>
      </c>
      <c r="Q367" s="218">
        <v>6.9999999999999994E-05</v>
      </c>
      <c r="R367" s="218">
        <f>Q367*H367</f>
        <v>0.00083999999999999993</v>
      </c>
      <c r="S367" s="218">
        <v>0</v>
      </c>
      <c r="T367" s="21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0" t="s">
        <v>733</v>
      </c>
      <c r="AT367" s="220" t="s">
        <v>237</v>
      </c>
      <c r="AU367" s="220" t="s">
        <v>91</v>
      </c>
      <c r="AY367" s="19" t="s">
        <v>126</v>
      </c>
      <c r="BE367" s="221">
        <f>IF(N367="základní",J367,0)</f>
        <v>0</v>
      </c>
      <c r="BF367" s="221">
        <f>IF(N367="snížená",J367,0)</f>
        <v>0</v>
      </c>
      <c r="BG367" s="221">
        <f>IF(N367="zákl. přenesená",J367,0)</f>
        <v>0</v>
      </c>
      <c r="BH367" s="221">
        <f>IF(N367="sníž. přenesená",J367,0)</f>
        <v>0</v>
      </c>
      <c r="BI367" s="221">
        <f>IF(N367="nulová",J367,0)</f>
        <v>0</v>
      </c>
      <c r="BJ367" s="19" t="s">
        <v>89</v>
      </c>
      <c r="BK367" s="221">
        <f>ROUND(I367*H367,2)</f>
        <v>0</v>
      </c>
      <c r="BL367" s="19" t="s">
        <v>717</v>
      </c>
      <c r="BM367" s="220" t="s">
        <v>770</v>
      </c>
    </row>
    <row r="368" s="2" customFormat="1">
      <c r="A368" s="41"/>
      <c r="B368" s="42"/>
      <c r="C368" s="43"/>
      <c r="D368" s="222" t="s">
        <v>135</v>
      </c>
      <c r="E368" s="43"/>
      <c r="F368" s="223" t="s">
        <v>769</v>
      </c>
      <c r="G368" s="43"/>
      <c r="H368" s="43"/>
      <c r="I368" s="224"/>
      <c r="J368" s="43"/>
      <c r="K368" s="43"/>
      <c r="L368" s="47"/>
      <c r="M368" s="225"/>
      <c r="N368" s="226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135</v>
      </c>
      <c r="AU368" s="19" t="s">
        <v>91</v>
      </c>
    </row>
    <row r="369" s="15" customFormat="1">
      <c r="A369" s="15"/>
      <c r="B369" s="266"/>
      <c r="C369" s="267"/>
      <c r="D369" s="222" t="s">
        <v>141</v>
      </c>
      <c r="E369" s="268" t="s">
        <v>19</v>
      </c>
      <c r="F369" s="269" t="s">
        <v>722</v>
      </c>
      <c r="G369" s="267"/>
      <c r="H369" s="268" t="s">
        <v>19</v>
      </c>
      <c r="I369" s="270"/>
      <c r="J369" s="267"/>
      <c r="K369" s="267"/>
      <c r="L369" s="271"/>
      <c r="M369" s="272"/>
      <c r="N369" s="273"/>
      <c r="O369" s="273"/>
      <c r="P369" s="273"/>
      <c r="Q369" s="273"/>
      <c r="R369" s="273"/>
      <c r="S369" s="273"/>
      <c r="T369" s="27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5" t="s">
        <v>141</v>
      </c>
      <c r="AU369" s="275" t="s">
        <v>91</v>
      </c>
      <c r="AV369" s="15" t="s">
        <v>89</v>
      </c>
      <c r="AW369" s="15" t="s">
        <v>42</v>
      </c>
      <c r="AX369" s="15" t="s">
        <v>81</v>
      </c>
      <c r="AY369" s="275" t="s">
        <v>126</v>
      </c>
    </row>
    <row r="370" s="15" customFormat="1">
      <c r="A370" s="15"/>
      <c r="B370" s="266"/>
      <c r="C370" s="267"/>
      <c r="D370" s="222" t="s">
        <v>141</v>
      </c>
      <c r="E370" s="268" t="s">
        <v>19</v>
      </c>
      <c r="F370" s="269" t="s">
        <v>766</v>
      </c>
      <c r="G370" s="267"/>
      <c r="H370" s="268" t="s">
        <v>19</v>
      </c>
      <c r="I370" s="270"/>
      <c r="J370" s="267"/>
      <c r="K370" s="267"/>
      <c r="L370" s="271"/>
      <c r="M370" s="272"/>
      <c r="N370" s="273"/>
      <c r="O370" s="273"/>
      <c r="P370" s="273"/>
      <c r="Q370" s="273"/>
      <c r="R370" s="273"/>
      <c r="S370" s="273"/>
      <c r="T370" s="27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5" t="s">
        <v>141</v>
      </c>
      <c r="AU370" s="275" t="s">
        <v>91</v>
      </c>
      <c r="AV370" s="15" t="s">
        <v>89</v>
      </c>
      <c r="AW370" s="15" t="s">
        <v>42</v>
      </c>
      <c r="AX370" s="15" t="s">
        <v>81</v>
      </c>
      <c r="AY370" s="275" t="s">
        <v>126</v>
      </c>
    </row>
    <row r="371" s="13" customFormat="1">
      <c r="A371" s="13"/>
      <c r="B371" s="230"/>
      <c r="C371" s="231"/>
      <c r="D371" s="222" t="s">
        <v>141</v>
      </c>
      <c r="E371" s="232" t="s">
        <v>19</v>
      </c>
      <c r="F371" s="233" t="s">
        <v>767</v>
      </c>
      <c r="G371" s="231"/>
      <c r="H371" s="234">
        <v>12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141</v>
      </c>
      <c r="AU371" s="240" t="s">
        <v>91</v>
      </c>
      <c r="AV371" s="13" t="s">
        <v>91</v>
      </c>
      <c r="AW371" s="13" t="s">
        <v>42</v>
      </c>
      <c r="AX371" s="13" t="s">
        <v>81</v>
      </c>
      <c r="AY371" s="240" t="s">
        <v>126</v>
      </c>
    </row>
    <row r="372" s="14" customFormat="1">
      <c r="A372" s="14"/>
      <c r="B372" s="241"/>
      <c r="C372" s="242"/>
      <c r="D372" s="222" t="s">
        <v>141</v>
      </c>
      <c r="E372" s="243" t="s">
        <v>19</v>
      </c>
      <c r="F372" s="244" t="s">
        <v>144</v>
      </c>
      <c r="G372" s="242"/>
      <c r="H372" s="245">
        <v>12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141</v>
      </c>
      <c r="AU372" s="251" t="s">
        <v>91</v>
      </c>
      <c r="AV372" s="14" t="s">
        <v>133</v>
      </c>
      <c r="AW372" s="14" t="s">
        <v>42</v>
      </c>
      <c r="AX372" s="14" t="s">
        <v>89</v>
      </c>
      <c r="AY372" s="251" t="s">
        <v>126</v>
      </c>
    </row>
    <row r="373" s="2" customFormat="1" ht="24.15" customHeight="1">
      <c r="A373" s="41"/>
      <c r="B373" s="42"/>
      <c r="C373" s="209" t="s">
        <v>366</v>
      </c>
      <c r="D373" s="209" t="s">
        <v>128</v>
      </c>
      <c r="E373" s="210" t="s">
        <v>771</v>
      </c>
      <c r="F373" s="211" t="s">
        <v>772</v>
      </c>
      <c r="G373" s="212" t="s">
        <v>165</v>
      </c>
      <c r="H373" s="213">
        <v>40</v>
      </c>
      <c r="I373" s="214"/>
      <c r="J373" s="215">
        <f>ROUND(I373*H373,2)</f>
        <v>0</v>
      </c>
      <c r="K373" s="211" t="s">
        <v>132</v>
      </c>
      <c r="L373" s="47"/>
      <c r="M373" s="216" t="s">
        <v>19</v>
      </c>
      <c r="N373" s="217" t="s">
        <v>52</v>
      </c>
      <c r="O373" s="87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0" t="s">
        <v>717</v>
      </c>
      <c r="AT373" s="220" t="s">
        <v>128</v>
      </c>
      <c r="AU373" s="220" t="s">
        <v>91</v>
      </c>
      <c r="AY373" s="19" t="s">
        <v>126</v>
      </c>
      <c r="BE373" s="221">
        <f>IF(N373="základní",J373,0)</f>
        <v>0</v>
      </c>
      <c r="BF373" s="221">
        <f>IF(N373="snížená",J373,0)</f>
        <v>0</v>
      </c>
      <c r="BG373" s="221">
        <f>IF(N373="zákl. přenesená",J373,0)</f>
        <v>0</v>
      </c>
      <c r="BH373" s="221">
        <f>IF(N373="sníž. přenesená",J373,0)</f>
        <v>0</v>
      </c>
      <c r="BI373" s="221">
        <f>IF(N373="nulová",J373,0)</f>
        <v>0</v>
      </c>
      <c r="BJ373" s="19" t="s">
        <v>89</v>
      </c>
      <c r="BK373" s="221">
        <f>ROUND(I373*H373,2)</f>
        <v>0</v>
      </c>
      <c r="BL373" s="19" t="s">
        <v>717</v>
      </c>
      <c r="BM373" s="220" t="s">
        <v>773</v>
      </c>
    </row>
    <row r="374" s="2" customFormat="1">
      <c r="A374" s="41"/>
      <c r="B374" s="42"/>
      <c r="C374" s="43"/>
      <c r="D374" s="222" t="s">
        <v>135</v>
      </c>
      <c r="E374" s="43"/>
      <c r="F374" s="223" t="s">
        <v>774</v>
      </c>
      <c r="G374" s="43"/>
      <c r="H374" s="43"/>
      <c r="I374" s="224"/>
      <c r="J374" s="43"/>
      <c r="K374" s="43"/>
      <c r="L374" s="47"/>
      <c r="M374" s="225"/>
      <c r="N374" s="226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135</v>
      </c>
      <c r="AU374" s="19" t="s">
        <v>91</v>
      </c>
    </row>
    <row r="375" s="2" customFormat="1">
      <c r="A375" s="41"/>
      <c r="B375" s="42"/>
      <c r="C375" s="43"/>
      <c r="D375" s="227" t="s">
        <v>137</v>
      </c>
      <c r="E375" s="43"/>
      <c r="F375" s="228" t="s">
        <v>775</v>
      </c>
      <c r="G375" s="43"/>
      <c r="H375" s="43"/>
      <c r="I375" s="224"/>
      <c r="J375" s="43"/>
      <c r="K375" s="43"/>
      <c r="L375" s="47"/>
      <c r="M375" s="225"/>
      <c r="N375" s="226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137</v>
      </c>
      <c r="AU375" s="19" t="s">
        <v>91</v>
      </c>
    </row>
    <row r="376" s="2" customFormat="1">
      <c r="A376" s="41"/>
      <c r="B376" s="42"/>
      <c r="C376" s="43"/>
      <c r="D376" s="222" t="s">
        <v>139</v>
      </c>
      <c r="E376" s="43"/>
      <c r="F376" s="229" t="s">
        <v>776</v>
      </c>
      <c r="G376" s="43"/>
      <c r="H376" s="43"/>
      <c r="I376" s="224"/>
      <c r="J376" s="43"/>
      <c r="K376" s="43"/>
      <c r="L376" s="47"/>
      <c r="M376" s="225"/>
      <c r="N376" s="226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139</v>
      </c>
      <c r="AU376" s="19" t="s">
        <v>91</v>
      </c>
    </row>
    <row r="377" s="15" customFormat="1">
      <c r="A377" s="15"/>
      <c r="B377" s="266"/>
      <c r="C377" s="267"/>
      <c r="D377" s="222" t="s">
        <v>141</v>
      </c>
      <c r="E377" s="268" t="s">
        <v>19</v>
      </c>
      <c r="F377" s="269" t="s">
        <v>722</v>
      </c>
      <c r="G377" s="267"/>
      <c r="H377" s="268" t="s">
        <v>19</v>
      </c>
      <c r="I377" s="270"/>
      <c r="J377" s="267"/>
      <c r="K377" s="267"/>
      <c r="L377" s="271"/>
      <c r="M377" s="272"/>
      <c r="N377" s="273"/>
      <c r="O377" s="273"/>
      <c r="P377" s="273"/>
      <c r="Q377" s="273"/>
      <c r="R377" s="273"/>
      <c r="S377" s="273"/>
      <c r="T377" s="27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5" t="s">
        <v>141</v>
      </c>
      <c r="AU377" s="275" t="s">
        <v>91</v>
      </c>
      <c r="AV377" s="15" t="s">
        <v>89</v>
      </c>
      <c r="AW377" s="15" t="s">
        <v>42</v>
      </c>
      <c r="AX377" s="15" t="s">
        <v>81</v>
      </c>
      <c r="AY377" s="275" t="s">
        <v>126</v>
      </c>
    </row>
    <row r="378" s="15" customFormat="1">
      <c r="A378" s="15"/>
      <c r="B378" s="266"/>
      <c r="C378" s="267"/>
      <c r="D378" s="222" t="s">
        <v>141</v>
      </c>
      <c r="E378" s="268" t="s">
        <v>19</v>
      </c>
      <c r="F378" s="269" t="s">
        <v>777</v>
      </c>
      <c r="G378" s="267"/>
      <c r="H378" s="268" t="s">
        <v>19</v>
      </c>
      <c r="I378" s="270"/>
      <c r="J378" s="267"/>
      <c r="K378" s="267"/>
      <c r="L378" s="271"/>
      <c r="M378" s="272"/>
      <c r="N378" s="273"/>
      <c r="O378" s="273"/>
      <c r="P378" s="273"/>
      <c r="Q378" s="273"/>
      <c r="R378" s="273"/>
      <c r="S378" s="273"/>
      <c r="T378" s="27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5" t="s">
        <v>141</v>
      </c>
      <c r="AU378" s="275" t="s">
        <v>91</v>
      </c>
      <c r="AV378" s="15" t="s">
        <v>89</v>
      </c>
      <c r="AW378" s="15" t="s">
        <v>42</v>
      </c>
      <c r="AX378" s="15" t="s">
        <v>81</v>
      </c>
      <c r="AY378" s="275" t="s">
        <v>126</v>
      </c>
    </row>
    <row r="379" s="13" customFormat="1">
      <c r="A379" s="13"/>
      <c r="B379" s="230"/>
      <c r="C379" s="231"/>
      <c r="D379" s="222" t="s">
        <v>141</v>
      </c>
      <c r="E379" s="232" t="s">
        <v>19</v>
      </c>
      <c r="F379" s="233" t="s">
        <v>421</v>
      </c>
      <c r="G379" s="231"/>
      <c r="H379" s="234">
        <v>40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141</v>
      </c>
      <c r="AU379" s="240" t="s">
        <v>91</v>
      </c>
      <c r="AV379" s="13" t="s">
        <v>91</v>
      </c>
      <c r="AW379" s="13" t="s">
        <v>42</v>
      </c>
      <c r="AX379" s="13" t="s">
        <v>81</v>
      </c>
      <c r="AY379" s="240" t="s">
        <v>126</v>
      </c>
    </row>
    <row r="380" s="14" customFormat="1">
      <c r="A380" s="14"/>
      <c r="B380" s="241"/>
      <c r="C380" s="242"/>
      <c r="D380" s="222" t="s">
        <v>141</v>
      </c>
      <c r="E380" s="243" t="s">
        <v>19</v>
      </c>
      <c r="F380" s="244" t="s">
        <v>144</v>
      </c>
      <c r="G380" s="242"/>
      <c r="H380" s="245">
        <v>40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141</v>
      </c>
      <c r="AU380" s="251" t="s">
        <v>91</v>
      </c>
      <c r="AV380" s="14" t="s">
        <v>133</v>
      </c>
      <c r="AW380" s="14" t="s">
        <v>42</v>
      </c>
      <c r="AX380" s="14" t="s">
        <v>89</v>
      </c>
      <c r="AY380" s="251" t="s">
        <v>126</v>
      </c>
    </row>
    <row r="381" s="2" customFormat="1" ht="16.5" customHeight="1">
      <c r="A381" s="41"/>
      <c r="B381" s="42"/>
      <c r="C381" s="252" t="s">
        <v>372</v>
      </c>
      <c r="D381" s="252" t="s">
        <v>237</v>
      </c>
      <c r="E381" s="253" t="s">
        <v>778</v>
      </c>
      <c r="F381" s="254" t="s">
        <v>779</v>
      </c>
      <c r="G381" s="255" t="s">
        <v>165</v>
      </c>
      <c r="H381" s="256">
        <v>46</v>
      </c>
      <c r="I381" s="257"/>
      <c r="J381" s="258">
        <f>ROUND(I381*H381,2)</f>
        <v>0</v>
      </c>
      <c r="K381" s="254" t="s">
        <v>132</v>
      </c>
      <c r="L381" s="259"/>
      <c r="M381" s="260" t="s">
        <v>19</v>
      </c>
      <c r="N381" s="261" t="s">
        <v>52</v>
      </c>
      <c r="O381" s="87"/>
      <c r="P381" s="218">
        <f>O381*H381</f>
        <v>0</v>
      </c>
      <c r="Q381" s="218">
        <v>0.00017000000000000001</v>
      </c>
      <c r="R381" s="218">
        <f>Q381*H381</f>
        <v>0.0078200000000000006</v>
      </c>
      <c r="S381" s="218">
        <v>0</v>
      </c>
      <c r="T381" s="219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0" t="s">
        <v>733</v>
      </c>
      <c r="AT381" s="220" t="s">
        <v>237</v>
      </c>
      <c r="AU381" s="220" t="s">
        <v>91</v>
      </c>
      <c r="AY381" s="19" t="s">
        <v>126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19" t="s">
        <v>89</v>
      </c>
      <c r="BK381" s="221">
        <f>ROUND(I381*H381,2)</f>
        <v>0</v>
      </c>
      <c r="BL381" s="19" t="s">
        <v>717</v>
      </c>
      <c r="BM381" s="220" t="s">
        <v>780</v>
      </c>
    </row>
    <row r="382" s="2" customFormat="1">
      <c r="A382" s="41"/>
      <c r="B382" s="42"/>
      <c r="C382" s="43"/>
      <c r="D382" s="222" t="s">
        <v>135</v>
      </c>
      <c r="E382" s="43"/>
      <c r="F382" s="223" t="s">
        <v>779</v>
      </c>
      <c r="G382" s="43"/>
      <c r="H382" s="43"/>
      <c r="I382" s="224"/>
      <c r="J382" s="43"/>
      <c r="K382" s="43"/>
      <c r="L382" s="47"/>
      <c r="M382" s="225"/>
      <c r="N382" s="226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9" t="s">
        <v>135</v>
      </c>
      <c r="AU382" s="19" t="s">
        <v>91</v>
      </c>
    </row>
    <row r="383" s="15" customFormat="1">
      <c r="A383" s="15"/>
      <c r="B383" s="266"/>
      <c r="C383" s="267"/>
      <c r="D383" s="222" t="s">
        <v>141</v>
      </c>
      <c r="E383" s="268" t="s">
        <v>19</v>
      </c>
      <c r="F383" s="269" t="s">
        <v>722</v>
      </c>
      <c r="G383" s="267"/>
      <c r="H383" s="268" t="s">
        <v>19</v>
      </c>
      <c r="I383" s="270"/>
      <c r="J383" s="267"/>
      <c r="K383" s="267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141</v>
      </c>
      <c r="AU383" s="275" t="s">
        <v>91</v>
      </c>
      <c r="AV383" s="15" t="s">
        <v>89</v>
      </c>
      <c r="AW383" s="15" t="s">
        <v>42</v>
      </c>
      <c r="AX383" s="15" t="s">
        <v>81</v>
      </c>
      <c r="AY383" s="275" t="s">
        <v>126</v>
      </c>
    </row>
    <row r="384" s="15" customFormat="1">
      <c r="A384" s="15"/>
      <c r="B384" s="266"/>
      <c r="C384" s="267"/>
      <c r="D384" s="222" t="s">
        <v>141</v>
      </c>
      <c r="E384" s="268" t="s">
        <v>19</v>
      </c>
      <c r="F384" s="269" t="s">
        <v>781</v>
      </c>
      <c r="G384" s="267"/>
      <c r="H384" s="268" t="s">
        <v>19</v>
      </c>
      <c r="I384" s="270"/>
      <c r="J384" s="267"/>
      <c r="K384" s="267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141</v>
      </c>
      <c r="AU384" s="275" t="s">
        <v>91</v>
      </c>
      <c r="AV384" s="15" t="s">
        <v>89</v>
      </c>
      <c r="AW384" s="15" t="s">
        <v>42</v>
      </c>
      <c r="AX384" s="15" t="s">
        <v>81</v>
      </c>
      <c r="AY384" s="275" t="s">
        <v>126</v>
      </c>
    </row>
    <row r="385" s="13" customFormat="1">
      <c r="A385" s="13"/>
      <c r="B385" s="230"/>
      <c r="C385" s="231"/>
      <c r="D385" s="222" t="s">
        <v>141</v>
      </c>
      <c r="E385" s="232" t="s">
        <v>19</v>
      </c>
      <c r="F385" s="233" t="s">
        <v>782</v>
      </c>
      <c r="G385" s="231"/>
      <c r="H385" s="234">
        <v>46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141</v>
      </c>
      <c r="AU385" s="240" t="s">
        <v>91</v>
      </c>
      <c r="AV385" s="13" t="s">
        <v>91</v>
      </c>
      <c r="AW385" s="13" t="s">
        <v>42</v>
      </c>
      <c r="AX385" s="13" t="s">
        <v>81</v>
      </c>
      <c r="AY385" s="240" t="s">
        <v>126</v>
      </c>
    </row>
    <row r="386" s="14" customFormat="1">
      <c r="A386" s="14"/>
      <c r="B386" s="241"/>
      <c r="C386" s="242"/>
      <c r="D386" s="222" t="s">
        <v>141</v>
      </c>
      <c r="E386" s="243" t="s">
        <v>19</v>
      </c>
      <c r="F386" s="244" t="s">
        <v>144</v>
      </c>
      <c r="G386" s="242"/>
      <c r="H386" s="245">
        <v>46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141</v>
      </c>
      <c r="AU386" s="251" t="s">
        <v>91</v>
      </c>
      <c r="AV386" s="14" t="s">
        <v>133</v>
      </c>
      <c r="AW386" s="14" t="s">
        <v>42</v>
      </c>
      <c r="AX386" s="14" t="s">
        <v>89</v>
      </c>
      <c r="AY386" s="251" t="s">
        <v>126</v>
      </c>
    </row>
    <row r="387" s="2" customFormat="1" ht="24.15" customHeight="1">
      <c r="A387" s="41"/>
      <c r="B387" s="42"/>
      <c r="C387" s="209" t="s">
        <v>380</v>
      </c>
      <c r="D387" s="209" t="s">
        <v>128</v>
      </c>
      <c r="E387" s="210" t="s">
        <v>783</v>
      </c>
      <c r="F387" s="211" t="s">
        <v>784</v>
      </c>
      <c r="G387" s="212" t="s">
        <v>165</v>
      </c>
      <c r="H387" s="213">
        <v>16.100000000000001</v>
      </c>
      <c r="I387" s="214"/>
      <c r="J387" s="215">
        <f>ROUND(I387*H387,2)</f>
        <v>0</v>
      </c>
      <c r="K387" s="211" t="s">
        <v>132</v>
      </c>
      <c r="L387" s="47"/>
      <c r="M387" s="216" t="s">
        <v>19</v>
      </c>
      <c r="N387" s="217" t="s">
        <v>52</v>
      </c>
      <c r="O387" s="87"/>
      <c r="P387" s="218">
        <f>O387*H387</f>
        <v>0</v>
      </c>
      <c r="Q387" s="218">
        <v>0</v>
      </c>
      <c r="R387" s="218">
        <f>Q387*H387</f>
        <v>0</v>
      </c>
      <c r="S387" s="218">
        <v>0</v>
      </c>
      <c r="T387" s="219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0" t="s">
        <v>717</v>
      </c>
      <c r="AT387" s="220" t="s">
        <v>128</v>
      </c>
      <c r="AU387" s="220" t="s">
        <v>91</v>
      </c>
      <c r="AY387" s="19" t="s">
        <v>126</v>
      </c>
      <c r="BE387" s="221">
        <f>IF(N387="základní",J387,0)</f>
        <v>0</v>
      </c>
      <c r="BF387" s="221">
        <f>IF(N387="snížená",J387,0)</f>
        <v>0</v>
      </c>
      <c r="BG387" s="221">
        <f>IF(N387="zákl. přenesená",J387,0)</f>
        <v>0</v>
      </c>
      <c r="BH387" s="221">
        <f>IF(N387="sníž. přenesená",J387,0)</f>
        <v>0</v>
      </c>
      <c r="BI387" s="221">
        <f>IF(N387="nulová",J387,0)</f>
        <v>0</v>
      </c>
      <c r="BJ387" s="19" t="s">
        <v>89</v>
      </c>
      <c r="BK387" s="221">
        <f>ROUND(I387*H387,2)</f>
        <v>0</v>
      </c>
      <c r="BL387" s="19" t="s">
        <v>717</v>
      </c>
      <c r="BM387" s="220" t="s">
        <v>785</v>
      </c>
    </row>
    <row r="388" s="2" customFormat="1">
      <c r="A388" s="41"/>
      <c r="B388" s="42"/>
      <c r="C388" s="43"/>
      <c r="D388" s="222" t="s">
        <v>135</v>
      </c>
      <c r="E388" s="43"/>
      <c r="F388" s="223" t="s">
        <v>786</v>
      </c>
      <c r="G388" s="43"/>
      <c r="H388" s="43"/>
      <c r="I388" s="224"/>
      <c r="J388" s="43"/>
      <c r="K388" s="43"/>
      <c r="L388" s="47"/>
      <c r="M388" s="225"/>
      <c r="N388" s="226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135</v>
      </c>
      <c r="AU388" s="19" t="s">
        <v>91</v>
      </c>
    </row>
    <row r="389" s="2" customFormat="1">
      <c r="A389" s="41"/>
      <c r="B389" s="42"/>
      <c r="C389" s="43"/>
      <c r="D389" s="227" t="s">
        <v>137</v>
      </c>
      <c r="E389" s="43"/>
      <c r="F389" s="228" t="s">
        <v>787</v>
      </c>
      <c r="G389" s="43"/>
      <c r="H389" s="43"/>
      <c r="I389" s="224"/>
      <c r="J389" s="43"/>
      <c r="K389" s="43"/>
      <c r="L389" s="47"/>
      <c r="M389" s="225"/>
      <c r="N389" s="226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137</v>
      </c>
      <c r="AU389" s="19" t="s">
        <v>91</v>
      </c>
    </row>
    <row r="390" s="2" customFormat="1">
      <c r="A390" s="41"/>
      <c r="B390" s="42"/>
      <c r="C390" s="43"/>
      <c r="D390" s="222" t="s">
        <v>139</v>
      </c>
      <c r="E390" s="43"/>
      <c r="F390" s="229" t="s">
        <v>788</v>
      </c>
      <c r="G390" s="43"/>
      <c r="H390" s="43"/>
      <c r="I390" s="224"/>
      <c r="J390" s="43"/>
      <c r="K390" s="43"/>
      <c r="L390" s="47"/>
      <c r="M390" s="225"/>
      <c r="N390" s="226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139</v>
      </c>
      <c r="AU390" s="19" t="s">
        <v>91</v>
      </c>
    </row>
    <row r="391" s="15" customFormat="1">
      <c r="A391" s="15"/>
      <c r="B391" s="266"/>
      <c r="C391" s="267"/>
      <c r="D391" s="222" t="s">
        <v>141</v>
      </c>
      <c r="E391" s="268" t="s">
        <v>19</v>
      </c>
      <c r="F391" s="269" t="s">
        <v>722</v>
      </c>
      <c r="G391" s="267"/>
      <c r="H391" s="268" t="s">
        <v>19</v>
      </c>
      <c r="I391" s="270"/>
      <c r="J391" s="267"/>
      <c r="K391" s="267"/>
      <c r="L391" s="271"/>
      <c r="M391" s="272"/>
      <c r="N391" s="273"/>
      <c r="O391" s="273"/>
      <c r="P391" s="273"/>
      <c r="Q391" s="273"/>
      <c r="R391" s="273"/>
      <c r="S391" s="273"/>
      <c r="T391" s="27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5" t="s">
        <v>141</v>
      </c>
      <c r="AU391" s="275" t="s">
        <v>91</v>
      </c>
      <c r="AV391" s="15" t="s">
        <v>89</v>
      </c>
      <c r="AW391" s="15" t="s">
        <v>42</v>
      </c>
      <c r="AX391" s="15" t="s">
        <v>81</v>
      </c>
      <c r="AY391" s="275" t="s">
        <v>126</v>
      </c>
    </row>
    <row r="392" s="15" customFormat="1">
      <c r="A392" s="15"/>
      <c r="B392" s="266"/>
      <c r="C392" s="267"/>
      <c r="D392" s="222" t="s">
        <v>141</v>
      </c>
      <c r="E392" s="268" t="s">
        <v>19</v>
      </c>
      <c r="F392" s="269" t="s">
        <v>789</v>
      </c>
      <c r="G392" s="267"/>
      <c r="H392" s="268" t="s">
        <v>19</v>
      </c>
      <c r="I392" s="270"/>
      <c r="J392" s="267"/>
      <c r="K392" s="267"/>
      <c r="L392" s="271"/>
      <c r="M392" s="272"/>
      <c r="N392" s="273"/>
      <c r="O392" s="273"/>
      <c r="P392" s="273"/>
      <c r="Q392" s="273"/>
      <c r="R392" s="273"/>
      <c r="S392" s="273"/>
      <c r="T392" s="27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5" t="s">
        <v>141</v>
      </c>
      <c r="AU392" s="275" t="s">
        <v>91</v>
      </c>
      <c r="AV392" s="15" t="s">
        <v>89</v>
      </c>
      <c r="AW392" s="15" t="s">
        <v>42</v>
      </c>
      <c r="AX392" s="15" t="s">
        <v>81</v>
      </c>
      <c r="AY392" s="275" t="s">
        <v>126</v>
      </c>
    </row>
    <row r="393" s="13" customFormat="1">
      <c r="A393" s="13"/>
      <c r="B393" s="230"/>
      <c r="C393" s="231"/>
      <c r="D393" s="222" t="s">
        <v>141</v>
      </c>
      <c r="E393" s="232" t="s">
        <v>19</v>
      </c>
      <c r="F393" s="233" t="s">
        <v>790</v>
      </c>
      <c r="G393" s="231"/>
      <c r="H393" s="234">
        <v>16.100000000000001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141</v>
      </c>
      <c r="AU393" s="240" t="s">
        <v>91</v>
      </c>
      <c r="AV393" s="13" t="s">
        <v>91</v>
      </c>
      <c r="AW393" s="13" t="s">
        <v>42</v>
      </c>
      <c r="AX393" s="13" t="s">
        <v>81</v>
      </c>
      <c r="AY393" s="240" t="s">
        <v>126</v>
      </c>
    </row>
    <row r="394" s="14" customFormat="1">
      <c r="A394" s="14"/>
      <c r="B394" s="241"/>
      <c r="C394" s="242"/>
      <c r="D394" s="222" t="s">
        <v>141</v>
      </c>
      <c r="E394" s="243" t="s">
        <v>19</v>
      </c>
      <c r="F394" s="244" t="s">
        <v>144</v>
      </c>
      <c r="G394" s="242"/>
      <c r="H394" s="245">
        <v>16.100000000000001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141</v>
      </c>
      <c r="AU394" s="251" t="s">
        <v>91</v>
      </c>
      <c r="AV394" s="14" t="s">
        <v>133</v>
      </c>
      <c r="AW394" s="14" t="s">
        <v>42</v>
      </c>
      <c r="AX394" s="14" t="s">
        <v>89</v>
      </c>
      <c r="AY394" s="251" t="s">
        <v>126</v>
      </c>
    </row>
    <row r="395" s="2" customFormat="1" ht="16.5" customHeight="1">
      <c r="A395" s="41"/>
      <c r="B395" s="42"/>
      <c r="C395" s="252" t="s">
        <v>386</v>
      </c>
      <c r="D395" s="252" t="s">
        <v>237</v>
      </c>
      <c r="E395" s="253" t="s">
        <v>791</v>
      </c>
      <c r="F395" s="254" t="s">
        <v>792</v>
      </c>
      <c r="G395" s="255" t="s">
        <v>165</v>
      </c>
      <c r="H395" s="256">
        <v>16.100000000000001</v>
      </c>
      <c r="I395" s="257"/>
      <c r="J395" s="258">
        <f>ROUND(I395*H395,2)</f>
        <v>0</v>
      </c>
      <c r="K395" s="254" t="s">
        <v>132</v>
      </c>
      <c r="L395" s="259"/>
      <c r="M395" s="260" t="s">
        <v>19</v>
      </c>
      <c r="N395" s="261" t="s">
        <v>52</v>
      </c>
      <c r="O395" s="87"/>
      <c r="P395" s="218">
        <f>O395*H395</f>
        <v>0</v>
      </c>
      <c r="Q395" s="218">
        <v>0.00064000000000000005</v>
      </c>
      <c r="R395" s="218">
        <f>Q395*H395</f>
        <v>0.010304000000000002</v>
      </c>
      <c r="S395" s="218">
        <v>0</v>
      </c>
      <c r="T395" s="21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0" t="s">
        <v>733</v>
      </c>
      <c r="AT395" s="220" t="s">
        <v>237</v>
      </c>
      <c r="AU395" s="220" t="s">
        <v>91</v>
      </c>
      <c r="AY395" s="19" t="s">
        <v>126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19" t="s">
        <v>89</v>
      </c>
      <c r="BK395" s="221">
        <f>ROUND(I395*H395,2)</f>
        <v>0</v>
      </c>
      <c r="BL395" s="19" t="s">
        <v>717</v>
      </c>
      <c r="BM395" s="220" t="s">
        <v>793</v>
      </c>
    </row>
    <row r="396" s="2" customFormat="1">
      <c r="A396" s="41"/>
      <c r="B396" s="42"/>
      <c r="C396" s="43"/>
      <c r="D396" s="222" t="s">
        <v>135</v>
      </c>
      <c r="E396" s="43"/>
      <c r="F396" s="223" t="s">
        <v>792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135</v>
      </c>
      <c r="AU396" s="19" t="s">
        <v>91</v>
      </c>
    </row>
    <row r="397" s="15" customFormat="1">
      <c r="A397" s="15"/>
      <c r="B397" s="266"/>
      <c r="C397" s="267"/>
      <c r="D397" s="222" t="s">
        <v>141</v>
      </c>
      <c r="E397" s="268" t="s">
        <v>19</v>
      </c>
      <c r="F397" s="269" t="s">
        <v>722</v>
      </c>
      <c r="G397" s="267"/>
      <c r="H397" s="268" t="s">
        <v>19</v>
      </c>
      <c r="I397" s="270"/>
      <c r="J397" s="267"/>
      <c r="K397" s="267"/>
      <c r="L397" s="271"/>
      <c r="M397" s="272"/>
      <c r="N397" s="273"/>
      <c r="O397" s="273"/>
      <c r="P397" s="273"/>
      <c r="Q397" s="273"/>
      <c r="R397" s="273"/>
      <c r="S397" s="273"/>
      <c r="T397" s="27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5" t="s">
        <v>141</v>
      </c>
      <c r="AU397" s="275" t="s">
        <v>91</v>
      </c>
      <c r="AV397" s="15" t="s">
        <v>89</v>
      </c>
      <c r="AW397" s="15" t="s">
        <v>42</v>
      </c>
      <c r="AX397" s="15" t="s">
        <v>81</v>
      </c>
      <c r="AY397" s="275" t="s">
        <v>126</v>
      </c>
    </row>
    <row r="398" s="15" customFormat="1">
      <c r="A398" s="15"/>
      <c r="B398" s="266"/>
      <c r="C398" s="267"/>
      <c r="D398" s="222" t="s">
        <v>141</v>
      </c>
      <c r="E398" s="268" t="s">
        <v>19</v>
      </c>
      <c r="F398" s="269" t="s">
        <v>789</v>
      </c>
      <c r="G398" s="267"/>
      <c r="H398" s="268" t="s">
        <v>19</v>
      </c>
      <c r="I398" s="270"/>
      <c r="J398" s="267"/>
      <c r="K398" s="267"/>
      <c r="L398" s="271"/>
      <c r="M398" s="272"/>
      <c r="N398" s="273"/>
      <c r="O398" s="273"/>
      <c r="P398" s="273"/>
      <c r="Q398" s="273"/>
      <c r="R398" s="273"/>
      <c r="S398" s="273"/>
      <c r="T398" s="27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5" t="s">
        <v>141</v>
      </c>
      <c r="AU398" s="275" t="s">
        <v>91</v>
      </c>
      <c r="AV398" s="15" t="s">
        <v>89</v>
      </c>
      <c r="AW398" s="15" t="s">
        <v>42</v>
      </c>
      <c r="AX398" s="15" t="s">
        <v>81</v>
      </c>
      <c r="AY398" s="275" t="s">
        <v>126</v>
      </c>
    </row>
    <row r="399" s="13" customFormat="1">
      <c r="A399" s="13"/>
      <c r="B399" s="230"/>
      <c r="C399" s="231"/>
      <c r="D399" s="222" t="s">
        <v>141</v>
      </c>
      <c r="E399" s="232" t="s">
        <v>19</v>
      </c>
      <c r="F399" s="233" t="s">
        <v>794</v>
      </c>
      <c r="G399" s="231"/>
      <c r="H399" s="234">
        <v>16.100000000000001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141</v>
      </c>
      <c r="AU399" s="240" t="s">
        <v>91</v>
      </c>
      <c r="AV399" s="13" t="s">
        <v>91</v>
      </c>
      <c r="AW399" s="13" t="s">
        <v>42</v>
      </c>
      <c r="AX399" s="13" t="s">
        <v>81</v>
      </c>
      <c r="AY399" s="240" t="s">
        <v>126</v>
      </c>
    </row>
    <row r="400" s="14" customFormat="1">
      <c r="A400" s="14"/>
      <c r="B400" s="241"/>
      <c r="C400" s="242"/>
      <c r="D400" s="222" t="s">
        <v>141</v>
      </c>
      <c r="E400" s="243" t="s">
        <v>19</v>
      </c>
      <c r="F400" s="244" t="s">
        <v>144</v>
      </c>
      <c r="G400" s="242"/>
      <c r="H400" s="245">
        <v>16.100000000000001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141</v>
      </c>
      <c r="AU400" s="251" t="s">
        <v>91</v>
      </c>
      <c r="AV400" s="14" t="s">
        <v>133</v>
      </c>
      <c r="AW400" s="14" t="s">
        <v>42</v>
      </c>
      <c r="AX400" s="14" t="s">
        <v>89</v>
      </c>
      <c r="AY400" s="251" t="s">
        <v>126</v>
      </c>
    </row>
    <row r="401" s="2" customFormat="1" ht="24.15" customHeight="1">
      <c r="A401" s="41"/>
      <c r="B401" s="42"/>
      <c r="C401" s="209" t="s">
        <v>394</v>
      </c>
      <c r="D401" s="209" t="s">
        <v>128</v>
      </c>
      <c r="E401" s="210" t="s">
        <v>795</v>
      </c>
      <c r="F401" s="211" t="s">
        <v>796</v>
      </c>
      <c r="G401" s="212" t="s">
        <v>165</v>
      </c>
      <c r="H401" s="213">
        <v>336</v>
      </c>
      <c r="I401" s="214"/>
      <c r="J401" s="215">
        <f>ROUND(I401*H401,2)</f>
        <v>0</v>
      </c>
      <c r="K401" s="211" t="s">
        <v>132</v>
      </c>
      <c r="L401" s="47"/>
      <c r="M401" s="216" t="s">
        <v>19</v>
      </c>
      <c r="N401" s="217" t="s">
        <v>52</v>
      </c>
      <c r="O401" s="87"/>
      <c r="P401" s="218">
        <f>O401*H401</f>
        <v>0</v>
      </c>
      <c r="Q401" s="218">
        <v>0</v>
      </c>
      <c r="R401" s="218">
        <f>Q401*H401</f>
        <v>0</v>
      </c>
      <c r="S401" s="218">
        <v>0</v>
      </c>
      <c r="T401" s="219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0" t="s">
        <v>717</v>
      </c>
      <c r="AT401" s="220" t="s">
        <v>128</v>
      </c>
      <c r="AU401" s="220" t="s">
        <v>91</v>
      </c>
      <c r="AY401" s="19" t="s">
        <v>126</v>
      </c>
      <c r="BE401" s="221">
        <f>IF(N401="základní",J401,0)</f>
        <v>0</v>
      </c>
      <c r="BF401" s="221">
        <f>IF(N401="snížená",J401,0)</f>
        <v>0</v>
      </c>
      <c r="BG401" s="221">
        <f>IF(N401="zákl. přenesená",J401,0)</f>
        <v>0</v>
      </c>
      <c r="BH401" s="221">
        <f>IF(N401="sníž. přenesená",J401,0)</f>
        <v>0</v>
      </c>
      <c r="BI401" s="221">
        <f>IF(N401="nulová",J401,0)</f>
        <v>0</v>
      </c>
      <c r="BJ401" s="19" t="s">
        <v>89</v>
      </c>
      <c r="BK401" s="221">
        <f>ROUND(I401*H401,2)</f>
        <v>0</v>
      </c>
      <c r="BL401" s="19" t="s">
        <v>717</v>
      </c>
      <c r="BM401" s="220" t="s">
        <v>797</v>
      </c>
    </row>
    <row r="402" s="2" customFormat="1">
      <c r="A402" s="41"/>
      <c r="B402" s="42"/>
      <c r="C402" s="43"/>
      <c r="D402" s="222" t="s">
        <v>135</v>
      </c>
      <c r="E402" s="43"/>
      <c r="F402" s="223" t="s">
        <v>798</v>
      </c>
      <c r="G402" s="43"/>
      <c r="H402" s="43"/>
      <c r="I402" s="224"/>
      <c r="J402" s="43"/>
      <c r="K402" s="43"/>
      <c r="L402" s="47"/>
      <c r="M402" s="225"/>
      <c r="N402" s="226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135</v>
      </c>
      <c r="AU402" s="19" t="s">
        <v>91</v>
      </c>
    </row>
    <row r="403" s="2" customFormat="1">
      <c r="A403" s="41"/>
      <c r="B403" s="42"/>
      <c r="C403" s="43"/>
      <c r="D403" s="227" t="s">
        <v>137</v>
      </c>
      <c r="E403" s="43"/>
      <c r="F403" s="228" t="s">
        <v>799</v>
      </c>
      <c r="G403" s="43"/>
      <c r="H403" s="43"/>
      <c r="I403" s="224"/>
      <c r="J403" s="43"/>
      <c r="K403" s="43"/>
      <c r="L403" s="47"/>
      <c r="M403" s="225"/>
      <c r="N403" s="226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137</v>
      </c>
      <c r="AU403" s="19" t="s">
        <v>91</v>
      </c>
    </row>
    <row r="404" s="2" customFormat="1">
      <c r="A404" s="41"/>
      <c r="B404" s="42"/>
      <c r="C404" s="43"/>
      <c r="D404" s="222" t="s">
        <v>139</v>
      </c>
      <c r="E404" s="43"/>
      <c r="F404" s="229" t="s">
        <v>800</v>
      </c>
      <c r="G404" s="43"/>
      <c r="H404" s="43"/>
      <c r="I404" s="224"/>
      <c r="J404" s="43"/>
      <c r="K404" s="43"/>
      <c r="L404" s="47"/>
      <c r="M404" s="225"/>
      <c r="N404" s="226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139</v>
      </c>
      <c r="AU404" s="19" t="s">
        <v>91</v>
      </c>
    </row>
    <row r="405" s="15" customFormat="1">
      <c r="A405" s="15"/>
      <c r="B405" s="266"/>
      <c r="C405" s="267"/>
      <c r="D405" s="222" t="s">
        <v>141</v>
      </c>
      <c r="E405" s="268" t="s">
        <v>19</v>
      </c>
      <c r="F405" s="269" t="s">
        <v>722</v>
      </c>
      <c r="G405" s="267"/>
      <c r="H405" s="268" t="s">
        <v>19</v>
      </c>
      <c r="I405" s="270"/>
      <c r="J405" s="267"/>
      <c r="K405" s="267"/>
      <c r="L405" s="271"/>
      <c r="M405" s="272"/>
      <c r="N405" s="273"/>
      <c r="O405" s="273"/>
      <c r="P405" s="273"/>
      <c r="Q405" s="273"/>
      <c r="R405" s="273"/>
      <c r="S405" s="273"/>
      <c r="T405" s="27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5" t="s">
        <v>141</v>
      </c>
      <c r="AU405" s="275" t="s">
        <v>91</v>
      </c>
      <c r="AV405" s="15" t="s">
        <v>89</v>
      </c>
      <c r="AW405" s="15" t="s">
        <v>42</v>
      </c>
      <c r="AX405" s="15" t="s">
        <v>81</v>
      </c>
      <c r="AY405" s="275" t="s">
        <v>126</v>
      </c>
    </row>
    <row r="406" s="15" customFormat="1">
      <c r="A406" s="15"/>
      <c r="B406" s="266"/>
      <c r="C406" s="267"/>
      <c r="D406" s="222" t="s">
        <v>141</v>
      </c>
      <c r="E406" s="268" t="s">
        <v>19</v>
      </c>
      <c r="F406" s="269" t="s">
        <v>801</v>
      </c>
      <c r="G406" s="267"/>
      <c r="H406" s="268" t="s">
        <v>19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5" t="s">
        <v>141</v>
      </c>
      <c r="AU406" s="275" t="s">
        <v>91</v>
      </c>
      <c r="AV406" s="15" t="s">
        <v>89</v>
      </c>
      <c r="AW406" s="15" t="s">
        <v>42</v>
      </c>
      <c r="AX406" s="15" t="s">
        <v>81</v>
      </c>
      <c r="AY406" s="275" t="s">
        <v>126</v>
      </c>
    </row>
    <row r="407" s="13" customFormat="1">
      <c r="A407" s="13"/>
      <c r="B407" s="230"/>
      <c r="C407" s="231"/>
      <c r="D407" s="222" t="s">
        <v>141</v>
      </c>
      <c r="E407" s="232" t="s">
        <v>19</v>
      </c>
      <c r="F407" s="233" t="s">
        <v>802</v>
      </c>
      <c r="G407" s="231"/>
      <c r="H407" s="234">
        <v>336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141</v>
      </c>
      <c r="AU407" s="240" t="s">
        <v>91</v>
      </c>
      <c r="AV407" s="13" t="s">
        <v>91</v>
      </c>
      <c r="AW407" s="13" t="s">
        <v>42</v>
      </c>
      <c r="AX407" s="13" t="s">
        <v>81</v>
      </c>
      <c r="AY407" s="240" t="s">
        <v>126</v>
      </c>
    </row>
    <row r="408" s="14" customFormat="1">
      <c r="A408" s="14"/>
      <c r="B408" s="241"/>
      <c r="C408" s="242"/>
      <c r="D408" s="222" t="s">
        <v>141</v>
      </c>
      <c r="E408" s="243" t="s">
        <v>19</v>
      </c>
      <c r="F408" s="244" t="s">
        <v>144</v>
      </c>
      <c r="G408" s="242"/>
      <c r="H408" s="245">
        <v>336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141</v>
      </c>
      <c r="AU408" s="251" t="s">
        <v>91</v>
      </c>
      <c r="AV408" s="14" t="s">
        <v>133</v>
      </c>
      <c r="AW408" s="14" t="s">
        <v>42</v>
      </c>
      <c r="AX408" s="14" t="s">
        <v>89</v>
      </c>
      <c r="AY408" s="251" t="s">
        <v>126</v>
      </c>
    </row>
    <row r="409" s="2" customFormat="1" ht="16.5" customHeight="1">
      <c r="A409" s="41"/>
      <c r="B409" s="42"/>
      <c r="C409" s="252" t="s">
        <v>400</v>
      </c>
      <c r="D409" s="252" t="s">
        <v>237</v>
      </c>
      <c r="E409" s="253" t="s">
        <v>803</v>
      </c>
      <c r="F409" s="254" t="s">
        <v>804</v>
      </c>
      <c r="G409" s="255" t="s">
        <v>165</v>
      </c>
      <c r="H409" s="256">
        <v>386.39999999999998</v>
      </c>
      <c r="I409" s="257"/>
      <c r="J409" s="258">
        <f>ROUND(I409*H409,2)</f>
        <v>0</v>
      </c>
      <c r="K409" s="254" t="s">
        <v>132</v>
      </c>
      <c r="L409" s="259"/>
      <c r="M409" s="260" t="s">
        <v>19</v>
      </c>
      <c r="N409" s="261" t="s">
        <v>52</v>
      </c>
      <c r="O409" s="87"/>
      <c r="P409" s="218">
        <f>O409*H409</f>
        <v>0</v>
      </c>
      <c r="Q409" s="218">
        <v>0.00072000000000000005</v>
      </c>
      <c r="R409" s="218">
        <f>Q409*H409</f>
        <v>0.27820800000000001</v>
      </c>
      <c r="S409" s="218">
        <v>0</v>
      </c>
      <c r="T409" s="219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0" t="s">
        <v>733</v>
      </c>
      <c r="AT409" s="220" t="s">
        <v>237</v>
      </c>
      <c r="AU409" s="220" t="s">
        <v>91</v>
      </c>
      <c r="AY409" s="19" t="s">
        <v>126</v>
      </c>
      <c r="BE409" s="221">
        <f>IF(N409="základní",J409,0)</f>
        <v>0</v>
      </c>
      <c r="BF409" s="221">
        <f>IF(N409="snížená",J409,0)</f>
        <v>0</v>
      </c>
      <c r="BG409" s="221">
        <f>IF(N409="zákl. přenesená",J409,0)</f>
        <v>0</v>
      </c>
      <c r="BH409" s="221">
        <f>IF(N409="sníž. přenesená",J409,0)</f>
        <v>0</v>
      </c>
      <c r="BI409" s="221">
        <f>IF(N409="nulová",J409,0)</f>
        <v>0</v>
      </c>
      <c r="BJ409" s="19" t="s">
        <v>89</v>
      </c>
      <c r="BK409" s="221">
        <f>ROUND(I409*H409,2)</f>
        <v>0</v>
      </c>
      <c r="BL409" s="19" t="s">
        <v>717</v>
      </c>
      <c r="BM409" s="220" t="s">
        <v>805</v>
      </c>
    </row>
    <row r="410" s="2" customFormat="1">
      <c r="A410" s="41"/>
      <c r="B410" s="42"/>
      <c r="C410" s="43"/>
      <c r="D410" s="222" t="s">
        <v>135</v>
      </c>
      <c r="E410" s="43"/>
      <c r="F410" s="223" t="s">
        <v>804</v>
      </c>
      <c r="G410" s="43"/>
      <c r="H410" s="43"/>
      <c r="I410" s="224"/>
      <c r="J410" s="43"/>
      <c r="K410" s="43"/>
      <c r="L410" s="47"/>
      <c r="M410" s="225"/>
      <c r="N410" s="226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135</v>
      </c>
      <c r="AU410" s="19" t="s">
        <v>91</v>
      </c>
    </row>
    <row r="411" s="15" customFormat="1">
      <c r="A411" s="15"/>
      <c r="B411" s="266"/>
      <c r="C411" s="267"/>
      <c r="D411" s="222" t="s">
        <v>141</v>
      </c>
      <c r="E411" s="268" t="s">
        <v>19</v>
      </c>
      <c r="F411" s="269" t="s">
        <v>722</v>
      </c>
      <c r="G411" s="267"/>
      <c r="H411" s="268" t="s">
        <v>19</v>
      </c>
      <c r="I411" s="270"/>
      <c r="J411" s="267"/>
      <c r="K411" s="267"/>
      <c r="L411" s="271"/>
      <c r="M411" s="272"/>
      <c r="N411" s="273"/>
      <c r="O411" s="273"/>
      <c r="P411" s="273"/>
      <c r="Q411" s="273"/>
      <c r="R411" s="273"/>
      <c r="S411" s="273"/>
      <c r="T411" s="27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5" t="s">
        <v>141</v>
      </c>
      <c r="AU411" s="275" t="s">
        <v>91</v>
      </c>
      <c r="AV411" s="15" t="s">
        <v>89</v>
      </c>
      <c r="AW411" s="15" t="s">
        <v>42</v>
      </c>
      <c r="AX411" s="15" t="s">
        <v>81</v>
      </c>
      <c r="AY411" s="275" t="s">
        <v>126</v>
      </c>
    </row>
    <row r="412" s="15" customFormat="1">
      <c r="A412" s="15"/>
      <c r="B412" s="266"/>
      <c r="C412" s="267"/>
      <c r="D412" s="222" t="s">
        <v>141</v>
      </c>
      <c r="E412" s="268" t="s">
        <v>19</v>
      </c>
      <c r="F412" s="269" t="s">
        <v>806</v>
      </c>
      <c r="G412" s="267"/>
      <c r="H412" s="268" t="s">
        <v>19</v>
      </c>
      <c r="I412" s="270"/>
      <c r="J412" s="267"/>
      <c r="K412" s="267"/>
      <c r="L412" s="271"/>
      <c r="M412" s="272"/>
      <c r="N412" s="273"/>
      <c r="O412" s="273"/>
      <c r="P412" s="273"/>
      <c r="Q412" s="273"/>
      <c r="R412" s="273"/>
      <c r="S412" s="273"/>
      <c r="T412" s="27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5" t="s">
        <v>141</v>
      </c>
      <c r="AU412" s="275" t="s">
        <v>91</v>
      </c>
      <c r="AV412" s="15" t="s">
        <v>89</v>
      </c>
      <c r="AW412" s="15" t="s">
        <v>42</v>
      </c>
      <c r="AX412" s="15" t="s">
        <v>81</v>
      </c>
      <c r="AY412" s="275" t="s">
        <v>126</v>
      </c>
    </row>
    <row r="413" s="13" customFormat="1">
      <c r="A413" s="13"/>
      <c r="B413" s="230"/>
      <c r="C413" s="231"/>
      <c r="D413" s="222" t="s">
        <v>141</v>
      </c>
      <c r="E413" s="232" t="s">
        <v>19</v>
      </c>
      <c r="F413" s="233" t="s">
        <v>807</v>
      </c>
      <c r="G413" s="231"/>
      <c r="H413" s="234">
        <v>386.39999999999998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141</v>
      </c>
      <c r="AU413" s="240" t="s">
        <v>91</v>
      </c>
      <c r="AV413" s="13" t="s">
        <v>91</v>
      </c>
      <c r="AW413" s="13" t="s">
        <v>42</v>
      </c>
      <c r="AX413" s="13" t="s">
        <v>81</v>
      </c>
      <c r="AY413" s="240" t="s">
        <v>126</v>
      </c>
    </row>
    <row r="414" s="14" customFormat="1">
      <c r="A414" s="14"/>
      <c r="B414" s="241"/>
      <c r="C414" s="242"/>
      <c r="D414" s="222" t="s">
        <v>141</v>
      </c>
      <c r="E414" s="243" t="s">
        <v>19</v>
      </c>
      <c r="F414" s="244" t="s">
        <v>144</v>
      </c>
      <c r="G414" s="242"/>
      <c r="H414" s="245">
        <v>386.39999999999998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141</v>
      </c>
      <c r="AU414" s="251" t="s">
        <v>91</v>
      </c>
      <c r="AV414" s="14" t="s">
        <v>133</v>
      </c>
      <c r="AW414" s="14" t="s">
        <v>42</v>
      </c>
      <c r="AX414" s="14" t="s">
        <v>89</v>
      </c>
      <c r="AY414" s="251" t="s">
        <v>126</v>
      </c>
    </row>
    <row r="415" s="2" customFormat="1" ht="24.15" customHeight="1">
      <c r="A415" s="41"/>
      <c r="B415" s="42"/>
      <c r="C415" s="209" t="s">
        <v>407</v>
      </c>
      <c r="D415" s="209" t="s">
        <v>128</v>
      </c>
      <c r="E415" s="210" t="s">
        <v>808</v>
      </c>
      <c r="F415" s="211" t="s">
        <v>809</v>
      </c>
      <c r="G415" s="212" t="s">
        <v>165</v>
      </c>
      <c r="H415" s="213">
        <v>110</v>
      </c>
      <c r="I415" s="214"/>
      <c r="J415" s="215">
        <f>ROUND(I415*H415,2)</f>
        <v>0</v>
      </c>
      <c r="K415" s="211" t="s">
        <v>132</v>
      </c>
      <c r="L415" s="47"/>
      <c r="M415" s="216" t="s">
        <v>19</v>
      </c>
      <c r="N415" s="217" t="s">
        <v>52</v>
      </c>
      <c r="O415" s="8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0" t="s">
        <v>717</v>
      </c>
      <c r="AT415" s="220" t="s">
        <v>128</v>
      </c>
      <c r="AU415" s="220" t="s">
        <v>91</v>
      </c>
      <c r="AY415" s="19" t="s">
        <v>126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19" t="s">
        <v>89</v>
      </c>
      <c r="BK415" s="221">
        <f>ROUND(I415*H415,2)</f>
        <v>0</v>
      </c>
      <c r="BL415" s="19" t="s">
        <v>717</v>
      </c>
      <c r="BM415" s="220" t="s">
        <v>810</v>
      </c>
    </row>
    <row r="416" s="2" customFormat="1">
      <c r="A416" s="41"/>
      <c r="B416" s="42"/>
      <c r="C416" s="43"/>
      <c r="D416" s="222" t="s">
        <v>135</v>
      </c>
      <c r="E416" s="43"/>
      <c r="F416" s="223" t="s">
        <v>811</v>
      </c>
      <c r="G416" s="43"/>
      <c r="H416" s="43"/>
      <c r="I416" s="224"/>
      <c r="J416" s="43"/>
      <c r="K416" s="43"/>
      <c r="L416" s="47"/>
      <c r="M416" s="225"/>
      <c r="N416" s="226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135</v>
      </c>
      <c r="AU416" s="19" t="s">
        <v>91</v>
      </c>
    </row>
    <row r="417" s="2" customFormat="1">
      <c r="A417" s="41"/>
      <c r="B417" s="42"/>
      <c r="C417" s="43"/>
      <c r="D417" s="227" t="s">
        <v>137</v>
      </c>
      <c r="E417" s="43"/>
      <c r="F417" s="228" t="s">
        <v>812</v>
      </c>
      <c r="G417" s="43"/>
      <c r="H417" s="43"/>
      <c r="I417" s="224"/>
      <c r="J417" s="43"/>
      <c r="K417" s="43"/>
      <c r="L417" s="47"/>
      <c r="M417" s="225"/>
      <c r="N417" s="22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137</v>
      </c>
      <c r="AU417" s="19" t="s">
        <v>91</v>
      </c>
    </row>
    <row r="418" s="2" customFormat="1">
      <c r="A418" s="41"/>
      <c r="B418" s="42"/>
      <c r="C418" s="43"/>
      <c r="D418" s="222" t="s">
        <v>139</v>
      </c>
      <c r="E418" s="43"/>
      <c r="F418" s="229" t="s">
        <v>813</v>
      </c>
      <c r="G418" s="43"/>
      <c r="H418" s="43"/>
      <c r="I418" s="224"/>
      <c r="J418" s="43"/>
      <c r="K418" s="43"/>
      <c r="L418" s="47"/>
      <c r="M418" s="225"/>
      <c r="N418" s="226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9" t="s">
        <v>139</v>
      </c>
      <c r="AU418" s="19" t="s">
        <v>91</v>
      </c>
    </row>
    <row r="419" s="15" customFormat="1">
      <c r="A419" s="15"/>
      <c r="B419" s="266"/>
      <c r="C419" s="267"/>
      <c r="D419" s="222" t="s">
        <v>141</v>
      </c>
      <c r="E419" s="268" t="s">
        <v>19</v>
      </c>
      <c r="F419" s="269" t="s">
        <v>722</v>
      </c>
      <c r="G419" s="267"/>
      <c r="H419" s="268" t="s">
        <v>19</v>
      </c>
      <c r="I419" s="270"/>
      <c r="J419" s="267"/>
      <c r="K419" s="267"/>
      <c r="L419" s="271"/>
      <c r="M419" s="272"/>
      <c r="N419" s="273"/>
      <c r="O419" s="273"/>
      <c r="P419" s="273"/>
      <c r="Q419" s="273"/>
      <c r="R419" s="273"/>
      <c r="S419" s="273"/>
      <c r="T419" s="27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5" t="s">
        <v>141</v>
      </c>
      <c r="AU419" s="275" t="s">
        <v>91</v>
      </c>
      <c r="AV419" s="15" t="s">
        <v>89</v>
      </c>
      <c r="AW419" s="15" t="s">
        <v>42</v>
      </c>
      <c r="AX419" s="15" t="s">
        <v>81</v>
      </c>
      <c r="AY419" s="275" t="s">
        <v>126</v>
      </c>
    </row>
    <row r="420" s="15" customFormat="1">
      <c r="A420" s="15"/>
      <c r="B420" s="266"/>
      <c r="C420" s="267"/>
      <c r="D420" s="222" t="s">
        <v>141</v>
      </c>
      <c r="E420" s="268" t="s">
        <v>19</v>
      </c>
      <c r="F420" s="269" t="s">
        <v>814</v>
      </c>
      <c r="G420" s="267"/>
      <c r="H420" s="268" t="s">
        <v>19</v>
      </c>
      <c r="I420" s="270"/>
      <c r="J420" s="267"/>
      <c r="K420" s="267"/>
      <c r="L420" s="271"/>
      <c r="M420" s="272"/>
      <c r="N420" s="273"/>
      <c r="O420" s="273"/>
      <c r="P420" s="273"/>
      <c r="Q420" s="273"/>
      <c r="R420" s="273"/>
      <c r="S420" s="273"/>
      <c r="T420" s="27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5" t="s">
        <v>141</v>
      </c>
      <c r="AU420" s="275" t="s">
        <v>91</v>
      </c>
      <c r="AV420" s="15" t="s">
        <v>89</v>
      </c>
      <c r="AW420" s="15" t="s">
        <v>42</v>
      </c>
      <c r="AX420" s="15" t="s">
        <v>81</v>
      </c>
      <c r="AY420" s="275" t="s">
        <v>126</v>
      </c>
    </row>
    <row r="421" s="13" customFormat="1">
      <c r="A421" s="13"/>
      <c r="B421" s="230"/>
      <c r="C421" s="231"/>
      <c r="D421" s="222" t="s">
        <v>141</v>
      </c>
      <c r="E421" s="232" t="s">
        <v>19</v>
      </c>
      <c r="F421" s="233" t="s">
        <v>815</v>
      </c>
      <c r="G421" s="231"/>
      <c r="H421" s="234">
        <v>110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141</v>
      </c>
      <c r="AU421" s="240" t="s">
        <v>91</v>
      </c>
      <c r="AV421" s="13" t="s">
        <v>91</v>
      </c>
      <c r="AW421" s="13" t="s">
        <v>42</v>
      </c>
      <c r="AX421" s="13" t="s">
        <v>81</v>
      </c>
      <c r="AY421" s="240" t="s">
        <v>126</v>
      </c>
    </row>
    <row r="422" s="14" customFormat="1">
      <c r="A422" s="14"/>
      <c r="B422" s="241"/>
      <c r="C422" s="242"/>
      <c r="D422" s="222" t="s">
        <v>141</v>
      </c>
      <c r="E422" s="243" t="s">
        <v>19</v>
      </c>
      <c r="F422" s="244" t="s">
        <v>144</v>
      </c>
      <c r="G422" s="242"/>
      <c r="H422" s="245">
        <v>110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141</v>
      </c>
      <c r="AU422" s="251" t="s">
        <v>91</v>
      </c>
      <c r="AV422" s="14" t="s">
        <v>133</v>
      </c>
      <c r="AW422" s="14" t="s">
        <v>42</v>
      </c>
      <c r="AX422" s="14" t="s">
        <v>89</v>
      </c>
      <c r="AY422" s="251" t="s">
        <v>126</v>
      </c>
    </row>
    <row r="423" s="2" customFormat="1" ht="16.5" customHeight="1">
      <c r="A423" s="41"/>
      <c r="B423" s="42"/>
      <c r="C423" s="252" t="s">
        <v>413</v>
      </c>
      <c r="D423" s="252" t="s">
        <v>237</v>
      </c>
      <c r="E423" s="253" t="s">
        <v>816</v>
      </c>
      <c r="F423" s="254" t="s">
        <v>817</v>
      </c>
      <c r="G423" s="255" t="s">
        <v>165</v>
      </c>
      <c r="H423" s="256">
        <v>126.5</v>
      </c>
      <c r="I423" s="257"/>
      <c r="J423" s="258">
        <f>ROUND(I423*H423,2)</f>
        <v>0</v>
      </c>
      <c r="K423" s="254" t="s">
        <v>132</v>
      </c>
      <c r="L423" s="259"/>
      <c r="M423" s="260" t="s">
        <v>19</v>
      </c>
      <c r="N423" s="261" t="s">
        <v>52</v>
      </c>
      <c r="O423" s="87"/>
      <c r="P423" s="218">
        <f>O423*H423</f>
        <v>0</v>
      </c>
      <c r="Q423" s="218">
        <v>0.00038999999999999999</v>
      </c>
      <c r="R423" s="218">
        <f>Q423*H423</f>
        <v>0.049334999999999997</v>
      </c>
      <c r="S423" s="218">
        <v>0</v>
      </c>
      <c r="T423" s="219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0" t="s">
        <v>733</v>
      </c>
      <c r="AT423" s="220" t="s">
        <v>237</v>
      </c>
      <c r="AU423" s="220" t="s">
        <v>91</v>
      </c>
      <c r="AY423" s="19" t="s">
        <v>126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19" t="s">
        <v>89</v>
      </c>
      <c r="BK423" s="221">
        <f>ROUND(I423*H423,2)</f>
        <v>0</v>
      </c>
      <c r="BL423" s="19" t="s">
        <v>717</v>
      </c>
      <c r="BM423" s="220" t="s">
        <v>818</v>
      </c>
    </row>
    <row r="424" s="2" customFormat="1">
      <c r="A424" s="41"/>
      <c r="B424" s="42"/>
      <c r="C424" s="43"/>
      <c r="D424" s="222" t="s">
        <v>135</v>
      </c>
      <c r="E424" s="43"/>
      <c r="F424" s="223" t="s">
        <v>817</v>
      </c>
      <c r="G424" s="43"/>
      <c r="H424" s="43"/>
      <c r="I424" s="224"/>
      <c r="J424" s="43"/>
      <c r="K424" s="43"/>
      <c r="L424" s="47"/>
      <c r="M424" s="225"/>
      <c r="N424" s="226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135</v>
      </c>
      <c r="AU424" s="19" t="s">
        <v>91</v>
      </c>
    </row>
    <row r="425" s="15" customFormat="1">
      <c r="A425" s="15"/>
      <c r="B425" s="266"/>
      <c r="C425" s="267"/>
      <c r="D425" s="222" t="s">
        <v>141</v>
      </c>
      <c r="E425" s="268" t="s">
        <v>19</v>
      </c>
      <c r="F425" s="269" t="s">
        <v>722</v>
      </c>
      <c r="G425" s="267"/>
      <c r="H425" s="268" t="s">
        <v>19</v>
      </c>
      <c r="I425" s="270"/>
      <c r="J425" s="267"/>
      <c r="K425" s="267"/>
      <c r="L425" s="271"/>
      <c r="M425" s="272"/>
      <c r="N425" s="273"/>
      <c r="O425" s="273"/>
      <c r="P425" s="273"/>
      <c r="Q425" s="273"/>
      <c r="R425" s="273"/>
      <c r="S425" s="273"/>
      <c r="T425" s="27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5" t="s">
        <v>141</v>
      </c>
      <c r="AU425" s="275" t="s">
        <v>91</v>
      </c>
      <c r="AV425" s="15" t="s">
        <v>89</v>
      </c>
      <c r="AW425" s="15" t="s">
        <v>42</v>
      </c>
      <c r="AX425" s="15" t="s">
        <v>81</v>
      </c>
      <c r="AY425" s="275" t="s">
        <v>126</v>
      </c>
    </row>
    <row r="426" s="15" customFormat="1">
      <c r="A426" s="15"/>
      <c r="B426" s="266"/>
      <c r="C426" s="267"/>
      <c r="D426" s="222" t="s">
        <v>141</v>
      </c>
      <c r="E426" s="268" t="s">
        <v>19</v>
      </c>
      <c r="F426" s="269" t="s">
        <v>819</v>
      </c>
      <c r="G426" s="267"/>
      <c r="H426" s="268" t="s">
        <v>19</v>
      </c>
      <c r="I426" s="270"/>
      <c r="J426" s="267"/>
      <c r="K426" s="267"/>
      <c r="L426" s="271"/>
      <c r="M426" s="272"/>
      <c r="N426" s="273"/>
      <c r="O426" s="273"/>
      <c r="P426" s="273"/>
      <c r="Q426" s="273"/>
      <c r="R426" s="273"/>
      <c r="S426" s="273"/>
      <c r="T426" s="27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5" t="s">
        <v>141</v>
      </c>
      <c r="AU426" s="275" t="s">
        <v>91</v>
      </c>
      <c r="AV426" s="15" t="s">
        <v>89</v>
      </c>
      <c r="AW426" s="15" t="s">
        <v>42</v>
      </c>
      <c r="AX426" s="15" t="s">
        <v>81</v>
      </c>
      <c r="AY426" s="275" t="s">
        <v>126</v>
      </c>
    </row>
    <row r="427" s="13" customFormat="1">
      <c r="A427" s="13"/>
      <c r="B427" s="230"/>
      <c r="C427" s="231"/>
      <c r="D427" s="222" t="s">
        <v>141</v>
      </c>
      <c r="E427" s="232" t="s">
        <v>19</v>
      </c>
      <c r="F427" s="233" t="s">
        <v>820</v>
      </c>
      <c r="G427" s="231"/>
      <c r="H427" s="234">
        <v>126.5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141</v>
      </c>
      <c r="AU427" s="240" t="s">
        <v>91</v>
      </c>
      <c r="AV427" s="13" t="s">
        <v>91</v>
      </c>
      <c r="AW427" s="13" t="s">
        <v>42</v>
      </c>
      <c r="AX427" s="13" t="s">
        <v>81</v>
      </c>
      <c r="AY427" s="240" t="s">
        <v>126</v>
      </c>
    </row>
    <row r="428" s="14" customFormat="1">
      <c r="A428" s="14"/>
      <c r="B428" s="241"/>
      <c r="C428" s="242"/>
      <c r="D428" s="222" t="s">
        <v>141</v>
      </c>
      <c r="E428" s="243" t="s">
        <v>19</v>
      </c>
      <c r="F428" s="244" t="s">
        <v>144</v>
      </c>
      <c r="G428" s="242"/>
      <c r="H428" s="245">
        <v>126.5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141</v>
      </c>
      <c r="AU428" s="251" t="s">
        <v>91</v>
      </c>
      <c r="AV428" s="14" t="s">
        <v>133</v>
      </c>
      <c r="AW428" s="14" t="s">
        <v>42</v>
      </c>
      <c r="AX428" s="14" t="s">
        <v>89</v>
      </c>
      <c r="AY428" s="251" t="s">
        <v>126</v>
      </c>
    </row>
    <row r="429" s="2" customFormat="1" ht="24.15" customHeight="1">
      <c r="A429" s="41"/>
      <c r="B429" s="42"/>
      <c r="C429" s="209" t="s">
        <v>421</v>
      </c>
      <c r="D429" s="209" t="s">
        <v>128</v>
      </c>
      <c r="E429" s="210" t="s">
        <v>821</v>
      </c>
      <c r="F429" s="211" t="s">
        <v>822</v>
      </c>
      <c r="G429" s="212" t="s">
        <v>165</v>
      </c>
      <c r="H429" s="213">
        <v>140</v>
      </c>
      <c r="I429" s="214"/>
      <c r="J429" s="215">
        <f>ROUND(I429*H429,2)</f>
        <v>0</v>
      </c>
      <c r="K429" s="211" t="s">
        <v>132</v>
      </c>
      <c r="L429" s="47"/>
      <c r="M429" s="216" t="s">
        <v>19</v>
      </c>
      <c r="N429" s="217" t="s">
        <v>52</v>
      </c>
      <c r="O429" s="87"/>
      <c r="P429" s="218">
        <f>O429*H429</f>
        <v>0</v>
      </c>
      <c r="Q429" s="218">
        <v>0</v>
      </c>
      <c r="R429" s="218">
        <f>Q429*H429</f>
        <v>0</v>
      </c>
      <c r="S429" s="218">
        <v>0</v>
      </c>
      <c r="T429" s="219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0" t="s">
        <v>717</v>
      </c>
      <c r="AT429" s="220" t="s">
        <v>128</v>
      </c>
      <c r="AU429" s="220" t="s">
        <v>91</v>
      </c>
      <c r="AY429" s="19" t="s">
        <v>126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19" t="s">
        <v>89</v>
      </c>
      <c r="BK429" s="221">
        <f>ROUND(I429*H429,2)</f>
        <v>0</v>
      </c>
      <c r="BL429" s="19" t="s">
        <v>717</v>
      </c>
      <c r="BM429" s="220" t="s">
        <v>823</v>
      </c>
    </row>
    <row r="430" s="2" customFormat="1">
      <c r="A430" s="41"/>
      <c r="B430" s="42"/>
      <c r="C430" s="43"/>
      <c r="D430" s="222" t="s">
        <v>135</v>
      </c>
      <c r="E430" s="43"/>
      <c r="F430" s="223" t="s">
        <v>824</v>
      </c>
      <c r="G430" s="43"/>
      <c r="H430" s="43"/>
      <c r="I430" s="224"/>
      <c r="J430" s="43"/>
      <c r="K430" s="43"/>
      <c r="L430" s="47"/>
      <c r="M430" s="225"/>
      <c r="N430" s="226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9" t="s">
        <v>135</v>
      </c>
      <c r="AU430" s="19" t="s">
        <v>91</v>
      </c>
    </row>
    <row r="431" s="2" customFormat="1">
      <c r="A431" s="41"/>
      <c r="B431" s="42"/>
      <c r="C431" s="43"/>
      <c r="D431" s="227" t="s">
        <v>137</v>
      </c>
      <c r="E431" s="43"/>
      <c r="F431" s="228" t="s">
        <v>825</v>
      </c>
      <c r="G431" s="43"/>
      <c r="H431" s="43"/>
      <c r="I431" s="224"/>
      <c r="J431" s="43"/>
      <c r="K431" s="43"/>
      <c r="L431" s="47"/>
      <c r="M431" s="225"/>
      <c r="N431" s="226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137</v>
      </c>
      <c r="AU431" s="19" t="s">
        <v>91</v>
      </c>
    </row>
    <row r="432" s="2" customFormat="1">
      <c r="A432" s="41"/>
      <c r="B432" s="42"/>
      <c r="C432" s="43"/>
      <c r="D432" s="222" t="s">
        <v>139</v>
      </c>
      <c r="E432" s="43"/>
      <c r="F432" s="229" t="s">
        <v>826</v>
      </c>
      <c r="G432" s="43"/>
      <c r="H432" s="43"/>
      <c r="I432" s="224"/>
      <c r="J432" s="43"/>
      <c r="K432" s="43"/>
      <c r="L432" s="47"/>
      <c r="M432" s="225"/>
      <c r="N432" s="226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139</v>
      </c>
      <c r="AU432" s="19" t="s">
        <v>91</v>
      </c>
    </row>
    <row r="433" s="15" customFormat="1">
      <c r="A433" s="15"/>
      <c r="B433" s="266"/>
      <c r="C433" s="267"/>
      <c r="D433" s="222" t="s">
        <v>141</v>
      </c>
      <c r="E433" s="268" t="s">
        <v>19</v>
      </c>
      <c r="F433" s="269" t="s">
        <v>827</v>
      </c>
      <c r="G433" s="267"/>
      <c r="H433" s="268" t="s">
        <v>19</v>
      </c>
      <c r="I433" s="270"/>
      <c r="J433" s="267"/>
      <c r="K433" s="267"/>
      <c r="L433" s="271"/>
      <c r="M433" s="272"/>
      <c r="N433" s="273"/>
      <c r="O433" s="273"/>
      <c r="P433" s="273"/>
      <c r="Q433" s="273"/>
      <c r="R433" s="273"/>
      <c r="S433" s="273"/>
      <c r="T433" s="27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5" t="s">
        <v>141</v>
      </c>
      <c r="AU433" s="275" t="s">
        <v>91</v>
      </c>
      <c r="AV433" s="15" t="s">
        <v>89</v>
      </c>
      <c r="AW433" s="15" t="s">
        <v>42</v>
      </c>
      <c r="AX433" s="15" t="s">
        <v>81</v>
      </c>
      <c r="AY433" s="275" t="s">
        <v>126</v>
      </c>
    </row>
    <row r="434" s="15" customFormat="1">
      <c r="A434" s="15"/>
      <c r="B434" s="266"/>
      <c r="C434" s="267"/>
      <c r="D434" s="222" t="s">
        <v>141</v>
      </c>
      <c r="E434" s="268" t="s">
        <v>19</v>
      </c>
      <c r="F434" s="269" t="s">
        <v>828</v>
      </c>
      <c r="G434" s="267"/>
      <c r="H434" s="268" t="s">
        <v>19</v>
      </c>
      <c r="I434" s="270"/>
      <c r="J434" s="267"/>
      <c r="K434" s="267"/>
      <c r="L434" s="271"/>
      <c r="M434" s="272"/>
      <c r="N434" s="273"/>
      <c r="O434" s="273"/>
      <c r="P434" s="273"/>
      <c r="Q434" s="273"/>
      <c r="R434" s="273"/>
      <c r="S434" s="273"/>
      <c r="T434" s="27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5" t="s">
        <v>141</v>
      </c>
      <c r="AU434" s="275" t="s">
        <v>91</v>
      </c>
      <c r="AV434" s="15" t="s">
        <v>89</v>
      </c>
      <c r="AW434" s="15" t="s">
        <v>42</v>
      </c>
      <c r="AX434" s="15" t="s">
        <v>81</v>
      </c>
      <c r="AY434" s="275" t="s">
        <v>126</v>
      </c>
    </row>
    <row r="435" s="13" customFormat="1">
      <c r="A435" s="13"/>
      <c r="B435" s="230"/>
      <c r="C435" s="231"/>
      <c r="D435" s="222" t="s">
        <v>141</v>
      </c>
      <c r="E435" s="232" t="s">
        <v>19</v>
      </c>
      <c r="F435" s="233" t="s">
        <v>829</v>
      </c>
      <c r="G435" s="231"/>
      <c r="H435" s="234">
        <v>20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141</v>
      </c>
      <c r="AU435" s="240" t="s">
        <v>91</v>
      </c>
      <c r="AV435" s="13" t="s">
        <v>91</v>
      </c>
      <c r="AW435" s="13" t="s">
        <v>42</v>
      </c>
      <c r="AX435" s="13" t="s">
        <v>81</v>
      </c>
      <c r="AY435" s="240" t="s">
        <v>126</v>
      </c>
    </row>
    <row r="436" s="15" customFormat="1">
      <c r="A436" s="15"/>
      <c r="B436" s="266"/>
      <c r="C436" s="267"/>
      <c r="D436" s="222" t="s">
        <v>141</v>
      </c>
      <c r="E436" s="268" t="s">
        <v>19</v>
      </c>
      <c r="F436" s="269" t="s">
        <v>830</v>
      </c>
      <c r="G436" s="267"/>
      <c r="H436" s="268" t="s">
        <v>19</v>
      </c>
      <c r="I436" s="270"/>
      <c r="J436" s="267"/>
      <c r="K436" s="267"/>
      <c r="L436" s="271"/>
      <c r="M436" s="272"/>
      <c r="N436" s="273"/>
      <c r="O436" s="273"/>
      <c r="P436" s="273"/>
      <c r="Q436" s="273"/>
      <c r="R436" s="273"/>
      <c r="S436" s="273"/>
      <c r="T436" s="27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5" t="s">
        <v>141</v>
      </c>
      <c r="AU436" s="275" t="s">
        <v>91</v>
      </c>
      <c r="AV436" s="15" t="s">
        <v>89</v>
      </c>
      <c r="AW436" s="15" t="s">
        <v>42</v>
      </c>
      <c r="AX436" s="15" t="s">
        <v>81</v>
      </c>
      <c r="AY436" s="275" t="s">
        <v>126</v>
      </c>
    </row>
    <row r="437" s="13" customFormat="1">
      <c r="A437" s="13"/>
      <c r="B437" s="230"/>
      <c r="C437" s="231"/>
      <c r="D437" s="222" t="s">
        <v>141</v>
      </c>
      <c r="E437" s="232" t="s">
        <v>19</v>
      </c>
      <c r="F437" s="233" t="s">
        <v>171</v>
      </c>
      <c r="G437" s="231"/>
      <c r="H437" s="234">
        <v>5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141</v>
      </c>
      <c r="AU437" s="240" t="s">
        <v>91</v>
      </c>
      <c r="AV437" s="13" t="s">
        <v>91</v>
      </c>
      <c r="AW437" s="13" t="s">
        <v>42</v>
      </c>
      <c r="AX437" s="13" t="s">
        <v>81</v>
      </c>
      <c r="AY437" s="240" t="s">
        <v>126</v>
      </c>
    </row>
    <row r="438" s="15" customFormat="1">
      <c r="A438" s="15"/>
      <c r="B438" s="266"/>
      <c r="C438" s="267"/>
      <c r="D438" s="222" t="s">
        <v>141</v>
      </c>
      <c r="E438" s="268" t="s">
        <v>19</v>
      </c>
      <c r="F438" s="269" t="s">
        <v>831</v>
      </c>
      <c r="G438" s="267"/>
      <c r="H438" s="268" t="s">
        <v>19</v>
      </c>
      <c r="I438" s="270"/>
      <c r="J438" s="267"/>
      <c r="K438" s="267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141</v>
      </c>
      <c r="AU438" s="275" t="s">
        <v>91</v>
      </c>
      <c r="AV438" s="15" t="s">
        <v>89</v>
      </c>
      <c r="AW438" s="15" t="s">
        <v>42</v>
      </c>
      <c r="AX438" s="15" t="s">
        <v>81</v>
      </c>
      <c r="AY438" s="275" t="s">
        <v>126</v>
      </c>
    </row>
    <row r="439" s="13" customFormat="1">
      <c r="A439" s="13"/>
      <c r="B439" s="230"/>
      <c r="C439" s="231"/>
      <c r="D439" s="222" t="s">
        <v>141</v>
      </c>
      <c r="E439" s="232" t="s">
        <v>19</v>
      </c>
      <c r="F439" s="233" t="s">
        <v>832</v>
      </c>
      <c r="G439" s="231"/>
      <c r="H439" s="234">
        <v>30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141</v>
      </c>
      <c r="AU439" s="240" t="s">
        <v>91</v>
      </c>
      <c r="AV439" s="13" t="s">
        <v>91</v>
      </c>
      <c r="AW439" s="13" t="s">
        <v>42</v>
      </c>
      <c r="AX439" s="13" t="s">
        <v>81</v>
      </c>
      <c r="AY439" s="240" t="s">
        <v>126</v>
      </c>
    </row>
    <row r="440" s="15" customFormat="1">
      <c r="A440" s="15"/>
      <c r="B440" s="266"/>
      <c r="C440" s="267"/>
      <c r="D440" s="222" t="s">
        <v>141</v>
      </c>
      <c r="E440" s="268" t="s">
        <v>19</v>
      </c>
      <c r="F440" s="269" t="s">
        <v>833</v>
      </c>
      <c r="G440" s="267"/>
      <c r="H440" s="268" t="s">
        <v>19</v>
      </c>
      <c r="I440" s="270"/>
      <c r="J440" s="267"/>
      <c r="K440" s="267"/>
      <c r="L440" s="271"/>
      <c r="M440" s="272"/>
      <c r="N440" s="273"/>
      <c r="O440" s="273"/>
      <c r="P440" s="273"/>
      <c r="Q440" s="273"/>
      <c r="R440" s="273"/>
      <c r="S440" s="273"/>
      <c r="T440" s="27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5" t="s">
        <v>141</v>
      </c>
      <c r="AU440" s="275" t="s">
        <v>91</v>
      </c>
      <c r="AV440" s="15" t="s">
        <v>89</v>
      </c>
      <c r="AW440" s="15" t="s">
        <v>42</v>
      </c>
      <c r="AX440" s="15" t="s">
        <v>81</v>
      </c>
      <c r="AY440" s="275" t="s">
        <v>126</v>
      </c>
    </row>
    <row r="441" s="13" customFormat="1">
      <c r="A441" s="13"/>
      <c r="B441" s="230"/>
      <c r="C441" s="231"/>
      <c r="D441" s="222" t="s">
        <v>141</v>
      </c>
      <c r="E441" s="232" t="s">
        <v>19</v>
      </c>
      <c r="F441" s="233" t="s">
        <v>829</v>
      </c>
      <c r="G441" s="231"/>
      <c r="H441" s="234">
        <v>20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141</v>
      </c>
      <c r="AU441" s="240" t="s">
        <v>91</v>
      </c>
      <c r="AV441" s="13" t="s">
        <v>91</v>
      </c>
      <c r="AW441" s="13" t="s">
        <v>42</v>
      </c>
      <c r="AX441" s="13" t="s">
        <v>81</v>
      </c>
      <c r="AY441" s="240" t="s">
        <v>126</v>
      </c>
    </row>
    <row r="442" s="15" customFormat="1">
      <c r="A442" s="15"/>
      <c r="B442" s="266"/>
      <c r="C442" s="267"/>
      <c r="D442" s="222" t="s">
        <v>141</v>
      </c>
      <c r="E442" s="268" t="s">
        <v>19</v>
      </c>
      <c r="F442" s="269" t="s">
        <v>834</v>
      </c>
      <c r="G442" s="267"/>
      <c r="H442" s="268" t="s">
        <v>19</v>
      </c>
      <c r="I442" s="270"/>
      <c r="J442" s="267"/>
      <c r="K442" s="267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141</v>
      </c>
      <c r="AU442" s="275" t="s">
        <v>91</v>
      </c>
      <c r="AV442" s="15" t="s">
        <v>89</v>
      </c>
      <c r="AW442" s="15" t="s">
        <v>42</v>
      </c>
      <c r="AX442" s="15" t="s">
        <v>81</v>
      </c>
      <c r="AY442" s="275" t="s">
        <v>126</v>
      </c>
    </row>
    <row r="443" s="13" customFormat="1">
      <c r="A443" s="13"/>
      <c r="B443" s="230"/>
      <c r="C443" s="231"/>
      <c r="D443" s="222" t="s">
        <v>141</v>
      </c>
      <c r="E443" s="232" t="s">
        <v>19</v>
      </c>
      <c r="F443" s="233" t="s">
        <v>835</v>
      </c>
      <c r="G443" s="231"/>
      <c r="H443" s="234">
        <v>40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141</v>
      </c>
      <c r="AU443" s="240" t="s">
        <v>91</v>
      </c>
      <c r="AV443" s="13" t="s">
        <v>91</v>
      </c>
      <c r="AW443" s="13" t="s">
        <v>42</v>
      </c>
      <c r="AX443" s="13" t="s">
        <v>81</v>
      </c>
      <c r="AY443" s="240" t="s">
        <v>126</v>
      </c>
    </row>
    <row r="444" s="15" customFormat="1">
      <c r="A444" s="15"/>
      <c r="B444" s="266"/>
      <c r="C444" s="267"/>
      <c r="D444" s="222" t="s">
        <v>141</v>
      </c>
      <c r="E444" s="268" t="s">
        <v>19</v>
      </c>
      <c r="F444" s="269" t="s">
        <v>836</v>
      </c>
      <c r="G444" s="267"/>
      <c r="H444" s="268" t="s">
        <v>19</v>
      </c>
      <c r="I444" s="270"/>
      <c r="J444" s="267"/>
      <c r="K444" s="267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141</v>
      </c>
      <c r="AU444" s="275" t="s">
        <v>91</v>
      </c>
      <c r="AV444" s="15" t="s">
        <v>89</v>
      </c>
      <c r="AW444" s="15" t="s">
        <v>42</v>
      </c>
      <c r="AX444" s="15" t="s">
        <v>81</v>
      </c>
      <c r="AY444" s="275" t="s">
        <v>126</v>
      </c>
    </row>
    <row r="445" s="13" customFormat="1">
      <c r="A445" s="13"/>
      <c r="B445" s="230"/>
      <c r="C445" s="231"/>
      <c r="D445" s="222" t="s">
        <v>141</v>
      </c>
      <c r="E445" s="232" t="s">
        <v>19</v>
      </c>
      <c r="F445" s="233" t="s">
        <v>837</v>
      </c>
      <c r="G445" s="231"/>
      <c r="H445" s="234">
        <v>25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141</v>
      </c>
      <c r="AU445" s="240" t="s">
        <v>91</v>
      </c>
      <c r="AV445" s="13" t="s">
        <v>91</v>
      </c>
      <c r="AW445" s="13" t="s">
        <v>42</v>
      </c>
      <c r="AX445" s="13" t="s">
        <v>81</v>
      </c>
      <c r="AY445" s="240" t="s">
        <v>126</v>
      </c>
    </row>
    <row r="446" s="14" customFormat="1">
      <c r="A446" s="14"/>
      <c r="B446" s="241"/>
      <c r="C446" s="242"/>
      <c r="D446" s="222" t="s">
        <v>141</v>
      </c>
      <c r="E446" s="243" t="s">
        <v>19</v>
      </c>
      <c r="F446" s="244" t="s">
        <v>144</v>
      </c>
      <c r="G446" s="242"/>
      <c r="H446" s="245">
        <v>140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141</v>
      </c>
      <c r="AU446" s="251" t="s">
        <v>91</v>
      </c>
      <c r="AV446" s="14" t="s">
        <v>133</v>
      </c>
      <c r="AW446" s="14" t="s">
        <v>42</v>
      </c>
      <c r="AX446" s="14" t="s">
        <v>89</v>
      </c>
      <c r="AY446" s="251" t="s">
        <v>126</v>
      </c>
    </row>
    <row r="447" s="2" customFormat="1" ht="16.5" customHeight="1">
      <c r="A447" s="41"/>
      <c r="B447" s="42"/>
      <c r="C447" s="252" t="s">
        <v>427</v>
      </c>
      <c r="D447" s="252" t="s">
        <v>237</v>
      </c>
      <c r="E447" s="253" t="s">
        <v>838</v>
      </c>
      <c r="F447" s="254" t="s">
        <v>839</v>
      </c>
      <c r="G447" s="255" t="s">
        <v>165</v>
      </c>
      <c r="H447" s="256">
        <v>140</v>
      </c>
      <c r="I447" s="257"/>
      <c r="J447" s="258">
        <f>ROUND(I447*H447,2)</f>
        <v>0</v>
      </c>
      <c r="K447" s="254" t="s">
        <v>132</v>
      </c>
      <c r="L447" s="259"/>
      <c r="M447" s="260" t="s">
        <v>19</v>
      </c>
      <c r="N447" s="261" t="s">
        <v>52</v>
      </c>
      <c r="O447" s="87"/>
      <c r="P447" s="218">
        <f>O447*H447</f>
        <v>0</v>
      </c>
      <c r="Q447" s="218">
        <v>0.00013999999999999999</v>
      </c>
      <c r="R447" s="218">
        <f>Q447*H447</f>
        <v>0.019599999999999999</v>
      </c>
      <c r="S447" s="218">
        <v>0</v>
      </c>
      <c r="T447" s="219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0" t="s">
        <v>733</v>
      </c>
      <c r="AT447" s="220" t="s">
        <v>237</v>
      </c>
      <c r="AU447" s="220" t="s">
        <v>91</v>
      </c>
      <c r="AY447" s="19" t="s">
        <v>126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19" t="s">
        <v>89</v>
      </c>
      <c r="BK447" s="221">
        <f>ROUND(I447*H447,2)</f>
        <v>0</v>
      </c>
      <c r="BL447" s="19" t="s">
        <v>717</v>
      </c>
      <c r="BM447" s="220" t="s">
        <v>840</v>
      </c>
    </row>
    <row r="448" s="2" customFormat="1">
      <c r="A448" s="41"/>
      <c r="B448" s="42"/>
      <c r="C448" s="43"/>
      <c r="D448" s="222" t="s">
        <v>135</v>
      </c>
      <c r="E448" s="43"/>
      <c r="F448" s="223" t="s">
        <v>839</v>
      </c>
      <c r="G448" s="43"/>
      <c r="H448" s="43"/>
      <c r="I448" s="224"/>
      <c r="J448" s="43"/>
      <c r="K448" s="43"/>
      <c r="L448" s="47"/>
      <c r="M448" s="225"/>
      <c r="N448" s="226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135</v>
      </c>
      <c r="AU448" s="19" t="s">
        <v>91</v>
      </c>
    </row>
    <row r="449" s="15" customFormat="1">
      <c r="A449" s="15"/>
      <c r="B449" s="266"/>
      <c r="C449" s="267"/>
      <c r="D449" s="222" t="s">
        <v>141</v>
      </c>
      <c r="E449" s="268" t="s">
        <v>19</v>
      </c>
      <c r="F449" s="269" t="s">
        <v>827</v>
      </c>
      <c r="G449" s="267"/>
      <c r="H449" s="268" t="s">
        <v>19</v>
      </c>
      <c r="I449" s="270"/>
      <c r="J449" s="267"/>
      <c r="K449" s="267"/>
      <c r="L449" s="271"/>
      <c r="M449" s="272"/>
      <c r="N449" s="273"/>
      <c r="O449" s="273"/>
      <c r="P449" s="273"/>
      <c r="Q449" s="273"/>
      <c r="R449" s="273"/>
      <c r="S449" s="273"/>
      <c r="T449" s="27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5" t="s">
        <v>141</v>
      </c>
      <c r="AU449" s="275" t="s">
        <v>91</v>
      </c>
      <c r="AV449" s="15" t="s">
        <v>89</v>
      </c>
      <c r="AW449" s="15" t="s">
        <v>42</v>
      </c>
      <c r="AX449" s="15" t="s">
        <v>81</v>
      </c>
      <c r="AY449" s="275" t="s">
        <v>126</v>
      </c>
    </row>
    <row r="450" s="15" customFormat="1">
      <c r="A450" s="15"/>
      <c r="B450" s="266"/>
      <c r="C450" s="267"/>
      <c r="D450" s="222" t="s">
        <v>141</v>
      </c>
      <c r="E450" s="268" t="s">
        <v>19</v>
      </c>
      <c r="F450" s="269" t="s">
        <v>828</v>
      </c>
      <c r="G450" s="267"/>
      <c r="H450" s="268" t="s">
        <v>19</v>
      </c>
      <c r="I450" s="270"/>
      <c r="J450" s="267"/>
      <c r="K450" s="267"/>
      <c r="L450" s="271"/>
      <c r="M450" s="272"/>
      <c r="N450" s="273"/>
      <c r="O450" s="273"/>
      <c r="P450" s="273"/>
      <c r="Q450" s="273"/>
      <c r="R450" s="273"/>
      <c r="S450" s="273"/>
      <c r="T450" s="27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5" t="s">
        <v>141</v>
      </c>
      <c r="AU450" s="275" t="s">
        <v>91</v>
      </c>
      <c r="AV450" s="15" t="s">
        <v>89</v>
      </c>
      <c r="AW450" s="15" t="s">
        <v>42</v>
      </c>
      <c r="AX450" s="15" t="s">
        <v>81</v>
      </c>
      <c r="AY450" s="275" t="s">
        <v>126</v>
      </c>
    </row>
    <row r="451" s="13" customFormat="1">
      <c r="A451" s="13"/>
      <c r="B451" s="230"/>
      <c r="C451" s="231"/>
      <c r="D451" s="222" t="s">
        <v>141</v>
      </c>
      <c r="E451" s="232" t="s">
        <v>19</v>
      </c>
      <c r="F451" s="233" t="s">
        <v>829</v>
      </c>
      <c r="G451" s="231"/>
      <c r="H451" s="234">
        <v>20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141</v>
      </c>
      <c r="AU451" s="240" t="s">
        <v>91</v>
      </c>
      <c r="AV451" s="13" t="s">
        <v>91</v>
      </c>
      <c r="AW451" s="13" t="s">
        <v>42</v>
      </c>
      <c r="AX451" s="13" t="s">
        <v>81</v>
      </c>
      <c r="AY451" s="240" t="s">
        <v>126</v>
      </c>
    </row>
    <row r="452" s="15" customFormat="1">
      <c r="A452" s="15"/>
      <c r="B452" s="266"/>
      <c r="C452" s="267"/>
      <c r="D452" s="222" t="s">
        <v>141</v>
      </c>
      <c r="E452" s="268" t="s">
        <v>19</v>
      </c>
      <c r="F452" s="269" t="s">
        <v>830</v>
      </c>
      <c r="G452" s="267"/>
      <c r="H452" s="268" t="s">
        <v>19</v>
      </c>
      <c r="I452" s="270"/>
      <c r="J452" s="267"/>
      <c r="K452" s="267"/>
      <c r="L452" s="271"/>
      <c r="M452" s="272"/>
      <c r="N452" s="273"/>
      <c r="O452" s="273"/>
      <c r="P452" s="273"/>
      <c r="Q452" s="273"/>
      <c r="R452" s="273"/>
      <c r="S452" s="273"/>
      <c r="T452" s="27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5" t="s">
        <v>141</v>
      </c>
      <c r="AU452" s="275" t="s">
        <v>91</v>
      </c>
      <c r="AV452" s="15" t="s">
        <v>89</v>
      </c>
      <c r="AW452" s="15" t="s">
        <v>42</v>
      </c>
      <c r="AX452" s="15" t="s">
        <v>81</v>
      </c>
      <c r="AY452" s="275" t="s">
        <v>126</v>
      </c>
    </row>
    <row r="453" s="13" customFormat="1">
      <c r="A453" s="13"/>
      <c r="B453" s="230"/>
      <c r="C453" s="231"/>
      <c r="D453" s="222" t="s">
        <v>141</v>
      </c>
      <c r="E453" s="232" t="s">
        <v>19</v>
      </c>
      <c r="F453" s="233" t="s">
        <v>171</v>
      </c>
      <c r="G453" s="231"/>
      <c r="H453" s="234">
        <v>5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141</v>
      </c>
      <c r="AU453" s="240" t="s">
        <v>91</v>
      </c>
      <c r="AV453" s="13" t="s">
        <v>91</v>
      </c>
      <c r="AW453" s="13" t="s">
        <v>42</v>
      </c>
      <c r="AX453" s="13" t="s">
        <v>81</v>
      </c>
      <c r="AY453" s="240" t="s">
        <v>126</v>
      </c>
    </row>
    <row r="454" s="15" customFormat="1">
      <c r="A454" s="15"/>
      <c r="B454" s="266"/>
      <c r="C454" s="267"/>
      <c r="D454" s="222" t="s">
        <v>141</v>
      </c>
      <c r="E454" s="268" t="s">
        <v>19</v>
      </c>
      <c r="F454" s="269" t="s">
        <v>831</v>
      </c>
      <c r="G454" s="267"/>
      <c r="H454" s="268" t="s">
        <v>19</v>
      </c>
      <c r="I454" s="270"/>
      <c r="J454" s="267"/>
      <c r="K454" s="267"/>
      <c r="L454" s="271"/>
      <c r="M454" s="272"/>
      <c r="N454" s="273"/>
      <c r="O454" s="273"/>
      <c r="P454" s="273"/>
      <c r="Q454" s="273"/>
      <c r="R454" s="273"/>
      <c r="S454" s="273"/>
      <c r="T454" s="27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5" t="s">
        <v>141</v>
      </c>
      <c r="AU454" s="275" t="s">
        <v>91</v>
      </c>
      <c r="AV454" s="15" t="s">
        <v>89</v>
      </c>
      <c r="AW454" s="15" t="s">
        <v>42</v>
      </c>
      <c r="AX454" s="15" t="s">
        <v>81</v>
      </c>
      <c r="AY454" s="275" t="s">
        <v>126</v>
      </c>
    </row>
    <row r="455" s="13" customFormat="1">
      <c r="A455" s="13"/>
      <c r="B455" s="230"/>
      <c r="C455" s="231"/>
      <c r="D455" s="222" t="s">
        <v>141</v>
      </c>
      <c r="E455" s="232" t="s">
        <v>19</v>
      </c>
      <c r="F455" s="233" t="s">
        <v>832</v>
      </c>
      <c r="G455" s="231"/>
      <c r="H455" s="234">
        <v>30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141</v>
      </c>
      <c r="AU455" s="240" t="s">
        <v>91</v>
      </c>
      <c r="AV455" s="13" t="s">
        <v>91</v>
      </c>
      <c r="AW455" s="13" t="s">
        <v>42</v>
      </c>
      <c r="AX455" s="13" t="s">
        <v>81</v>
      </c>
      <c r="AY455" s="240" t="s">
        <v>126</v>
      </c>
    </row>
    <row r="456" s="15" customFormat="1">
      <c r="A456" s="15"/>
      <c r="B456" s="266"/>
      <c r="C456" s="267"/>
      <c r="D456" s="222" t="s">
        <v>141</v>
      </c>
      <c r="E456" s="268" t="s">
        <v>19</v>
      </c>
      <c r="F456" s="269" t="s">
        <v>833</v>
      </c>
      <c r="G456" s="267"/>
      <c r="H456" s="268" t="s">
        <v>19</v>
      </c>
      <c r="I456" s="270"/>
      <c r="J456" s="267"/>
      <c r="K456" s="267"/>
      <c r="L456" s="271"/>
      <c r="M456" s="272"/>
      <c r="N456" s="273"/>
      <c r="O456" s="273"/>
      <c r="P456" s="273"/>
      <c r="Q456" s="273"/>
      <c r="R456" s="273"/>
      <c r="S456" s="273"/>
      <c r="T456" s="27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5" t="s">
        <v>141</v>
      </c>
      <c r="AU456" s="275" t="s">
        <v>91</v>
      </c>
      <c r="AV456" s="15" t="s">
        <v>89</v>
      </c>
      <c r="AW456" s="15" t="s">
        <v>42</v>
      </c>
      <c r="AX456" s="15" t="s">
        <v>81</v>
      </c>
      <c r="AY456" s="275" t="s">
        <v>126</v>
      </c>
    </row>
    <row r="457" s="13" customFormat="1">
      <c r="A457" s="13"/>
      <c r="B457" s="230"/>
      <c r="C457" s="231"/>
      <c r="D457" s="222" t="s">
        <v>141</v>
      </c>
      <c r="E457" s="232" t="s">
        <v>19</v>
      </c>
      <c r="F457" s="233" t="s">
        <v>829</v>
      </c>
      <c r="G457" s="231"/>
      <c r="H457" s="234">
        <v>20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141</v>
      </c>
      <c r="AU457" s="240" t="s">
        <v>91</v>
      </c>
      <c r="AV457" s="13" t="s">
        <v>91</v>
      </c>
      <c r="AW457" s="13" t="s">
        <v>42</v>
      </c>
      <c r="AX457" s="13" t="s">
        <v>81</v>
      </c>
      <c r="AY457" s="240" t="s">
        <v>126</v>
      </c>
    </row>
    <row r="458" s="15" customFormat="1">
      <c r="A458" s="15"/>
      <c r="B458" s="266"/>
      <c r="C458" s="267"/>
      <c r="D458" s="222" t="s">
        <v>141</v>
      </c>
      <c r="E458" s="268" t="s">
        <v>19</v>
      </c>
      <c r="F458" s="269" t="s">
        <v>834</v>
      </c>
      <c r="G458" s="267"/>
      <c r="H458" s="268" t="s">
        <v>19</v>
      </c>
      <c r="I458" s="270"/>
      <c r="J458" s="267"/>
      <c r="K458" s="267"/>
      <c r="L458" s="271"/>
      <c r="M458" s="272"/>
      <c r="N458" s="273"/>
      <c r="O458" s="273"/>
      <c r="P458" s="273"/>
      <c r="Q458" s="273"/>
      <c r="R458" s="273"/>
      <c r="S458" s="273"/>
      <c r="T458" s="27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5" t="s">
        <v>141</v>
      </c>
      <c r="AU458" s="275" t="s">
        <v>91</v>
      </c>
      <c r="AV458" s="15" t="s">
        <v>89</v>
      </c>
      <c r="AW458" s="15" t="s">
        <v>42</v>
      </c>
      <c r="AX458" s="15" t="s">
        <v>81</v>
      </c>
      <c r="AY458" s="275" t="s">
        <v>126</v>
      </c>
    </row>
    <row r="459" s="13" customFormat="1">
      <c r="A459" s="13"/>
      <c r="B459" s="230"/>
      <c r="C459" s="231"/>
      <c r="D459" s="222" t="s">
        <v>141</v>
      </c>
      <c r="E459" s="232" t="s">
        <v>19</v>
      </c>
      <c r="F459" s="233" t="s">
        <v>835</v>
      </c>
      <c r="G459" s="231"/>
      <c r="H459" s="234">
        <v>40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141</v>
      </c>
      <c r="AU459" s="240" t="s">
        <v>91</v>
      </c>
      <c r="AV459" s="13" t="s">
        <v>91</v>
      </c>
      <c r="AW459" s="13" t="s">
        <v>42</v>
      </c>
      <c r="AX459" s="13" t="s">
        <v>81</v>
      </c>
      <c r="AY459" s="240" t="s">
        <v>126</v>
      </c>
    </row>
    <row r="460" s="15" customFormat="1">
      <c r="A460" s="15"/>
      <c r="B460" s="266"/>
      <c r="C460" s="267"/>
      <c r="D460" s="222" t="s">
        <v>141</v>
      </c>
      <c r="E460" s="268" t="s">
        <v>19</v>
      </c>
      <c r="F460" s="269" t="s">
        <v>836</v>
      </c>
      <c r="G460" s="267"/>
      <c r="H460" s="268" t="s">
        <v>19</v>
      </c>
      <c r="I460" s="270"/>
      <c r="J460" s="267"/>
      <c r="K460" s="267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141</v>
      </c>
      <c r="AU460" s="275" t="s">
        <v>91</v>
      </c>
      <c r="AV460" s="15" t="s">
        <v>89</v>
      </c>
      <c r="AW460" s="15" t="s">
        <v>42</v>
      </c>
      <c r="AX460" s="15" t="s">
        <v>81</v>
      </c>
      <c r="AY460" s="275" t="s">
        <v>126</v>
      </c>
    </row>
    <row r="461" s="13" customFormat="1">
      <c r="A461" s="13"/>
      <c r="B461" s="230"/>
      <c r="C461" s="231"/>
      <c r="D461" s="222" t="s">
        <v>141</v>
      </c>
      <c r="E461" s="232" t="s">
        <v>19</v>
      </c>
      <c r="F461" s="233" t="s">
        <v>837</v>
      </c>
      <c r="G461" s="231"/>
      <c r="H461" s="234">
        <v>25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141</v>
      </c>
      <c r="AU461" s="240" t="s">
        <v>91</v>
      </c>
      <c r="AV461" s="13" t="s">
        <v>91</v>
      </c>
      <c r="AW461" s="13" t="s">
        <v>42</v>
      </c>
      <c r="AX461" s="13" t="s">
        <v>81</v>
      </c>
      <c r="AY461" s="240" t="s">
        <v>126</v>
      </c>
    </row>
    <row r="462" s="14" customFormat="1">
      <c r="A462" s="14"/>
      <c r="B462" s="241"/>
      <c r="C462" s="242"/>
      <c r="D462" s="222" t="s">
        <v>141</v>
      </c>
      <c r="E462" s="243" t="s">
        <v>19</v>
      </c>
      <c r="F462" s="244" t="s">
        <v>144</v>
      </c>
      <c r="G462" s="242"/>
      <c r="H462" s="245">
        <v>140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141</v>
      </c>
      <c r="AU462" s="251" t="s">
        <v>91</v>
      </c>
      <c r="AV462" s="14" t="s">
        <v>133</v>
      </c>
      <c r="AW462" s="14" t="s">
        <v>42</v>
      </c>
      <c r="AX462" s="14" t="s">
        <v>89</v>
      </c>
      <c r="AY462" s="251" t="s">
        <v>126</v>
      </c>
    </row>
    <row r="463" s="2" customFormat="1" ht="24.15" customHeight="1">
      <c r="A463" s="41"/>
      <c r="B463" s="42"/>
      <c r="C463" s="209" t="s">
        <v>433</v>
      </c>
      <c r="D463" s="209" t="s">
        <v>128</v>
      </c>
      <c r="E463" s="210" t="s">
        <v>841</v>
      </c>
      <c r="F463" s="211" t="s">
        <v>842</v>
      </c>
      <c r="G463" s="212" t="s">
        <v>165</v>
      </c>
      <c r="H463" s="213">
        <v>14</v>
      </c>
      <c r="I463" s="214"/>
      <c r="J463" s="215">
        <f>ROUND(I463*H463,2)</f>
        <v>0</v>
      </c>
      <c r="K463" s="211" t="s">
        <v>132</v>
      </c>
      <c r="L463" s="47"/>
      <c r="M463" s="216" t="s">
        <v>19</v>
      </c>
      <c r="N463" s="217" t="s">
        <v>52</v>
      </c>
      <c r="O463" s="87"/>
      <c r="P463" s="218">
        <f>O463*H463</f>
        <v>0</v>
      </c>
      <c r="Q463" s="218">
        <v>0</v>
      </c>
      <c r="R463" s="218">
        <f>Q463*H463</f>
        <v>0</v>
      </c>
      <c r="S463" s="218">
        <v>0.0027200000000000002</v>
      </c>
      <c r="T463" s="219">
        <f>S463*H463</f>
        <v>0.038080000000000003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0" t="s">
        <v>717</v>
      </c>
      <c r="AT463" s="220" t="s">
        <v>128</v>
      </c>
      <c r="AU463" s="220" t="s">
        <v>91</v>
      </c>
      <c r="AY463" s="19" t="s">
        <v>126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19" t="s">
        <v>89</v>
      </c>
      <c r="BK463" s="221">
        <f>ROUND(I463*H463,2)</f>
        <v>0</v>
      </c>
      <c r="BL463" s="19" t="s">
        <v>717</v>
      </c>
      <c r="BM463" s="220" t="s">
        <v>843</v>
      </c>
    </row>
    <row r="464" s="2" customFormat="1">
      <c r="A464" s="41"/>
      <c r="B464" s="42"/>
      <c r="C464" s="43"/>
      <c r="D464" s="222" t="s">
        <v>135</v>
      </c>
      <c r="E464" s="43"/>
      <c r="F464" s="223" t="s">
        <v>844</v>
      </c>
      <c r="G464" s="43"/>
      <c r="H464" s="43"/>
      <c r="I464" s="224"/>
      <c r="J464" s="43"/>
      <c r="K464" s="43"/>
      <c r="L464" s="47"/>
      <c r="M464" s="225"/>
      <c r="N464" s="226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19" t="s">
        <v>135</v>
      </c>
      <c r="AU464" s="19" t="s">
        <v>91</v>
      </c>
    </row>
    <row r="465" s="2" customFormat="1">
      <c r="A465" s="41"/>
      <c r="B465" s="42"/>
      <c r="C465" s="43"/>
      <c r="D465" s="227" t="s">
        <v>137</v>
      </c>
      <c r="E465" s="43"/>
      <c r="F465" s="228" t="s">
        <v>845</v>
      </c>
      <c r="G465" s="43"/>
      <c r="H465" s="43"/>
      <c r="I465" s="224"/>
      <c r="J465" s="43"/>
      <c r="K465" s="43"/>
      <c r="L465" s="47"/>
      <c r="M465" s="225"/>
      <c r="N465" s="226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137</v>
      </c>
      <c r="AU465" s="19" t="s">
        <v>91</v>
      </c>
    </row>
    <row r="466" s="2" customFormat="1">
      <c r="A466" s="41"/>
      <c r="B466" s="42"/>
      <c r="C466" s="43"/>
      <c r="D466" s="222" t="s">
        <v>139</v>
      </c>
      <c r="E466" s="43"/>
      <c r="F466" s="229" t="s">
        <v>846</v>
      </c>
      <c r="G466" s="43"/>
      <c r="H466" s="43"/>
      <c r="I466" s="224"/>
      <c r="J466" s="43"/>
      <c r="K466" s="43"/>
      <c r="L466" s="47"/>
      <c r="M466" s="225"/>
      <c r="N466" s="226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9" t="s">
        <v>139</v>
      </c>
      <c r="AU466" s="19" t="s">
        <v>91</v>
      </c>
    </row>
    <row r="467" s="15" customFormat="1">
      <c r="A467" s="15"/>
      <c r="B467" s="266"/>
      <c r="C467" s="267"/>
      <c r="D467" s="222" t="s">
        <v>141</v>
      </c>
      <c r="E467" s="268" t="s">
        <v>19</v>
      </c>
      <c r="F467" s="269" t="s">
        <v>847</v>
      </c>
      <c r="G467" s="267"/>
      <c r="H467" s="268" t="s">
        <v>19</v>
      </c>
      <c r="I467" s="270"/>
      <c r="J467" s="267"/>
      <c r="K467" s="267"/>
      <c r="L467" s="271"/>
      <c r="M467" s="272"/>
      <c r="N467" s="273"/>
      <c r="O467" s="273"/>
      <c r="P467" s="273"/>
      <c r="Q467" s="273"/>
      <c r="R467" s="273"/>
      <c r="S467" s="273"/>
      <c r="T467" s="27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5" t="s">
        <v>141</v>
      </c>
      <c r="AU467" s="275" t="s">
        <v>91</v>
      </c>
      <c r="AV467" s="15" t="s">
        <v>89</v>
      </c>
      <c r="AW467" s="15" t="s">
        <v>42</v>
      </c>
      <c r="AX467" s="15" t="s">
        <v>81</v>
      </c>
      <c r="AY467" s="275" t="s">
        <v>126</v>
      </c>
    </row>
    <row r="468" s="13" customFormat="1">
      <c r="A468" s="13"/>
      <c r="B468" s="230"/>
      <c r="C468" s="231"/>
      <c r="D468" s="222" t="s">
        <v>141</v>
      </c>
      <c r="E468" s="232" t="s">
        <v>19</v>
      </c>
      <c r="F468" s="233" t="s">
        <v>236</v>
      </c>
      <c r="G468" s="231"/>
      <c r="H468" s="234">
        <v>14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141</v>
      </c>
      <c r="AU468" s="240" t="s">
        <v>91</v>
      </c>
      <c r="AV468" s="13" t="s">
        <v>91</v>
      </c>
      <c r="AW468" s="13" t="s">
        <v>42</v>
      </c>
      <c r="AX468" s="13" t="s">
        <v>81</v>
      </c>
      <c r="AY468" s="240" t="s">
        <v>126</v>
      </c>
    </row>
    <row r="469" s="14" customFormat="1">
      <c r="A469" s="14"/>
      <c r="B469" s="241"/>
      <c r="C469" s="242"/>
      <c r="D469" s="222" t="s">
        <v>141</v>
      </c>
      <c r="E469" s="243" t="s">
        <v>19</v>
      </c>
      <c r="F469" s="244" t="s">
        <v>144</v>
      </c>
      <c r="G469" s="242"/>
      <c r="H469" s="245">
        <v>14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141</v>
      </c>
      <c r="AU469" s="251" t="s">
        <v>91</v>
      </c>
      <c r="AV469" s="14" t="s">
        <v>133</v>
      </c>
      <c r="AW469" s="14" t="s">
        <v>42</v>
      </c>
      <c r="AX469" s="14" t="s">
        <v>89</v>
      </c>
      <c r="AY469" s="251" t="s">
        <v>126</v>
      </c>
    </row>
    <row r="470" s="2" customFormat="1" ht="24.15" customHeight="1">
      <c r="A470" s="41"/>
      <c r="B470" s="42"/>
      <c r="C470" s="209" t="s">
        <v>438</v>
      </c>
      <c r="D470" s="209" t="s">
        <v>128</v>
      </c>
      <c r="E470" s="210" t="s">
        <v>848</v>
      </c>
      <c r="F470" s="211" t="s">
        <v>849</v>
      </c>
      <c r="G470" s="212" t="s">
        <v>165</v>
      </c>
      <c r="H470" s="213">
        <v>150</v>
      </c>
      <c r="I470" s="214"/>
      <c r="J470" s="215">
        <f>ROUND(I470*H470,2)</f>
        <v>0</v>
      </c>
      <c r="K470" s="211" t="s">
        <v>132</v>
      </c>
      <c r="L470" s="47"/>
      <c r="M470" s="216" t="s">
        <v>19</v>
      </c>
      <c r="N470" s="217" t="s">
        <v>52</v>
      </c>
      <c r="O470" s="87"/>
      <c r="P470" s="218">
        <f>O470*H470</f>
        <v>0</v>
      </c>
      <c r="Q470" s="218">
        <v>0</v>
      </c>
      <c r="R470" s="218">
        <f>Q470*H470</f>
        <v>0</v>
      </c>
      <c r="S470" s="218">
        <v>0.0016100000000000001</v>
      </c>
      <c r="T470" s="219">
        <f>S470*H470</f>
        <v>0.24150000000000002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0" t="s">
        <v>717</v>
      </c>
      <c r="AT470" s="220" t="s">
        <v>128</v>
      </c>
      <c r="AU470" s="220" t="s">
        <v>91</v>
      </c>
      <c r="AY470" s="19" t="s">
        <v>126</v>
      </c>
      <c r="BE470" s="221">
        <f>IF(N470="základní",J470,0)</f>
        <v>0</v>
      </c>
      <c r="BF470" s="221">
        <f>IF(N470="snížená",J470,0)</f>
        <v>0</v>
      </c>
      <c r="BG470" s="221">
        <f>IF(N470="zákl. přenesená",J470,0)</f>
        <v>0</v>
      </c>
      <c r="BH470" s="221">
        <f>IF(N470="sníž. přenesená",J470,0)</f>
        <v>0</v>
      </c>
      <c r="BI470" s="221">
        <f>IF(N470="nulová",J470,0)</f>
        <v>0</v>
      </c>
      <c r="BJ470" s="19" t="s">
        <v>89</v>
      </c>
      <c r="BK470" s="221">
        <f>ROUND(I470*H470,2)</f>
        <v>0</v>
      </c>
      <c r="BL470" s="19" t="s">
        <v>717</v>
      </c>
      <c r="BM470" s="220" t="s">
        <v>850</v>
      </c>
    </row>
    <row r="471" s="2" customFormat="1">
      <c r="A471" s="41"/>
      <c r="B471" s="42"/>
      <c r="C471" s="43"/>
      <c r="D471" s="222" t="s">
        <v>135</v>
      </c>
      <c r="E471" s="43"/>
      <c r="F471" s="223" t="s">
        <v>851</v>
      </c>
      <c r="G471" s="43"/>
      <c r="H471" s="43"/>
      <c r="I471" s="224"/>
      <c r="J471" s="43"/>
      <c r="K471" s="43"/>
      <c r="L471" s="47"/>
      <c r="M471" s="225"/>
      <c r="N471" s="226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19" t="s">
        <v>135</v>
      </c>
      <c r="AU471" s="19" t="s">
        <v>91</v>
      </c>
    </row>
    <row r="472" s="2" customFormat="1">
      <c r="A472" s="41"/>
      <c r="B472" s="42"/>
      <c r="C472" s="43"/>
      <c r="D472" s="227" t="s">
        <v>137</v>
      </c>
      <c r="E472" s="43"/>
      <c r="F472" s="228" t="s">
        <v>852</v>
      </c>
      <c r="G472" s="43"/>
      <c r="H472" s="43"/>
      <c r="I472" s="224"/>
      <c r="J472" s="43"/>
      <c r="K472" s="43"/>
      <c r="L472" s="47"/>
      <c r="M472" s="225"/>
      <c r="N472" s="226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19" t="s">
        <v>137</v>
      </c>
      <c r="AU472" s="19" t="s">
        <v>91</v>
      </c>
    </row>
    <row r="473" s="2" customFormat="1">
      <c r="A473" s="41"/>
      <c r="B473" s="42"/>
      <c r="C473" s="43"/>
      <c r="D473" s="222" t="s">
        <v>139</v>
      </c>
      <c r="E473" s="43"/>
      <c r="F473" s="229" t="s">
        <v>853</v>
      </c>
      <c r="G473" s="43"/>
      <c r="H473" s="43"/>
      <c r="I473" s="224"/>
      <c r="J473" s="43"/>
      <c r="K473" s="43"/>
      <c r="L473" s="47"/>
      <c r="M473" s="225"/>
      <c r="N473" s="226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9" t="s">
        <v>139</v>
      </c>
      <c r="AU473" s="19" t="s">
        <v>91</v>
      </c>
    </row>
    <row r="474" s="15" customFormat="1">
      <c r="A474" s="15"/>
      <c r="B474" s="266"/>
      <c r="C474" s="267"/>
      <c r="D474" s="222" t="s">
        <v>141</v>
      </c>
      <c r="E474" s="268" t="s">
        <v>19</v>
      </c>
      <c r="F474" s="269" t="s">
        <v>854</v>
      </c>
      <c r="G474" s="267"/>
      <c r="H474" s="268" t="s">
        <v>19</v>
      </c>
      <c r="I474" s="270"/>
      <c r="J474" s="267"/>
      <c r="K474" s="267"/>
      <c r="L474" s="271"/>
      <c r="M474" s="272"/>
      <c r="N474" s="273"/>
      <c r="O474" s="273"/>
      <c r="P474" s="273"/>
      <c r="Q474" s="273"/>
      <c r="R474" s="273"/>
      <c r="S474" s="273"/>
      <c r="T474" s="27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5" t="s">
        <v>141</v>
      </c>
      <c r="AU474" s="275" t="s">
        <v>91</v>
      </c>
      <c r="AV474" s="15" t="s">
        <v>89</v>
      </c>
      <c r="AW474" s="15" t="s">
        <v>42</v>
      </c>
      <c r="AX474" s="15" t="s">
        <v>81</v>
      </c>
      <c r="AY474" s="275" t="s">
        <v>126</v>
      </c>
    </row>
    <row r="475" s="13" customFormat="1">
      <c r="A475" s="13"/>
      <c r="B475" s="230"/>
      <c r="C475" s="231"/>
      <c r="D475" s="222" t="s">
        <v>141</v>
      </c>
      <c r="E475" s="232" t="s">
        <v>19</v>
      </c>
      <c r="F475" s="233" t="s">
        <v>855</v>
      </c>
      <c r="G475" s="231"/>
      <c r="H475" s="234">
        <v>150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141</v>
      </c>
      <c r="AU475" s="240" t="s">
        <v>91</v>
      </c>
      <c r="AV475" s="13" t="s">
        <v>91</v>
      </c>
      <c r="AW475" s="13" t="s">
        <v>42</v>
      </c>
      <c r="AX475" s="13" t="s">
        <v>81</v>
      </c>
      <c r="AY475" s="240" t="s">
        <v>126</v>
      </c>
    </row>
    <row r="476" s="14" customFormat="1">
      <c r="A476" s="14"/>
      <c r="B476" s="241"/>
      <c r="C476" s="242"/>
      <c r="D476" s="222" t="s">
        <v>141</v>
      </c>
      <c r="E476" s="243" t="s">
        <v>19</v>
      </c>
      <c r="F476" s="244" t="s">
        <v>144</v>
      </c>
      <c r="G476" s="242"/>
      <c r="H476" s="245">
        <v>150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141</v>
      </c>
      <c r="AU476" s="251" t="s">
        <v>91</v>
      </c>
      <c r="AV476" s="14" t="s">
        <v>133</v>
      </c>
      <c r="AW476" s="14" t="s">
        <v>42</v>
      </c>
      <c r="AX476" s="14" t="s">
        <v>89</v>
      </c>
      <c r="AY476" s="251" t="s">
        <v>126</v>
      </c>
    </row>
    <row r="477" s="2" customFormat="1" ht="24.15" customHeight="1">
      <c r="A477" s="41"/>
      <c r="B477" s="42"/>
      <c r="C477" s="209" t="s">
        <v>445</v>
      </c>
      <c r="D477" s="209" t="s">
        <v>128</v>
      </c>
      <c r="E477" s="210" t="s">
        <v>856</v>
      </c>
      <c r="F477" s="211" t="s">
        <v>857</v>
      </c>
      <c r="G477" s="212" t="s">
        <v>165</v>
      </c>
      <c r="H477" s="213">
        <v>229</v>
      </c>
      <c r="I477" s="214"/>
      <c r="J477" s="215">
        <f>ROUND(I477*H477,2)</f>
        <v>0</v>
      </c>
      <c r="K477" s="211" t="s">
        <v>132</v>
      </c>
      <c r="L477" s="47"/>
      <c r="M477" s="216" t="s">
        <v>19</v>
      </c>
      <c r="N477" s="217" t="s">
        <v>52</v>
      </c>
      <c r="O477" s="87"/>
      <c r="P477" s="218">
        <f>O477*H477</f>
        <v>0</v>
      </c>
      <c r="Q477" s="218">
        <v>0</v>
      </c>
      <c r="R477" s="218">
        <f>Q477*H477</f>
        <v>0</v>
      </c>
      <c r="S477" s="218">
        <v>0.0029399999999999999</v>
      </c>
      <c r="T477" s="219">
        <f>S477*H477</f>
        <v>0.67325999999999997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0" t="s">
        <v>717</v>
      </c>
      <c r="AT477" s="220" t="s">
        <v>128</v>
      </c>
      <c r="AU477" s="220" t="s">
        <v>91</v>
      </c>
      <c r="AY477" s="19" t="s">
        <v>126</v>
      </c>
      <c r="BE477" s="221">
        <f>IF(N477="základní",J477,0)</f>
        <v>0</v>
      </c>
      <c r="BF477" s="221">
        <f>IF(N477="snížená",J477,0)</f>
        <v>0</v>
      </c>
      <c r="BG477" s="221">
        <f>IF(N477="zákl. přenesená",J477,0)</f>
        <v>0</v>
      </c>
      <c r="BH477" s="221">
        <f>IF(N477="sníž. přenesená",J477,0)</f>
        <v>0</v>
      </c>
      <c r="BI477" s="221">
        <f>IF(N477="nulová",J477,0)</f>
        <v>0</v>
      </c>
      <c r="BJ477" s="19" t="s">
        <v>89</v>
      </c>
      <c r="BK477" s="221">
        <f>ROUND(I477*H477,2)</f>
        <v>0</v>
      </c>
      <c r="BL477" s="19" t="s">
        <v>717</v>
      </c>
      <c r="BM477" s="220" t="s">
        <v>858</v>
      </c>
    </row>
    <row r="478" s="2" customFormat="1">
      <c r="A478" s="41"/>
      <c r="B478" s="42"/>
      <c r="C478" s="43"/>
      <c r="D478" s="222" t="s">
        <v>135</v>
      </c>
      <c r="E478" s="43"/>
      <c r="F478" s="223" t="s">
        <v>859</v>
      </c>
      <c r="G478" s="43"/>
      <c r="H478" s="43"/>
      <c r="I478" s="224"/>
      <c r="J478" s="43"/>
      <c r="K478" s="43"/>
      <c r="L478" s="47"/>
      <c r="M478" s="225"/>
      <c r="N478" s="226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9" t="s">
        <v>135</v>
      </c>
      <c r="AU478" s="19" t="s">
        <v>91</v>
      </c>
    </row>
    <row r="479" s="2" customFormat="1">
      <c r="A479" s="41"/>
      <c r="B479" s="42"/>
      <c r="C479" s="43"/>
      <c r="D479" s="227" t="s">
        <v>137</v>
      </c>
      <c r="E479" s="43"/>
      <c r="F479" s="228" t="s">
        <v>860</v>
      </c>
      <c r="G479" s="43"/>
      <c r="H479" s="43"/>
      <c r="I479" s="224"/>
      <c r="J479" s="43"/>
      <c r="K479" s="43"/>
      <c r="L479" s="47"/>
      <c r="M479" s="225"/>
      <c r="N479" s="226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19" t="s">
        <v>137</v>
      </c>
      <c r="AU479" s="19" t="s">
        <v>91</v>
      </c>
    </row>
    <row r="480" s="15" customFormat="1">
      <c r="A480" s="15"/>
      <c r="B480" s="266"/>
      <c r="C480" s="267"/>
      <c r="D480" s="222" t="s">
        <v>141</v>
      </c>
      <c r="E480" s="268" t="s">
        <v>19</v>
      </c>
      <c r="F480" s="269" t="s">
        <v>847</v>
      </c>
      <c r="G480" s="267"/>
      <c r="H480" s="268" t="s">
        <v>19</v>
      </c>
      <c r="I480" s="270"/>
      <c r="J480" s="267"/>
      <c r="K480" s="267"/>
      <c r="L480" s="271"/>
      <c r="M480" s="272"/>
      <c r="N480" s="273"/>
      <c r="O480" s="273"/>
      <c r="P480" s="273"/>
      <c r="Q480" s="273"/>
      <c r="R480" s="273"/>
      <c r="S480" s="273"/>
      <c r="T480" s="27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5" t="s">
        <v>141</v>
      </c>
      <c r="AU480" s="275" t="s">
        <v>91</v>
      </c>
      <c r="AV480" s="15" t="s">
        <v>89</v>
      </c>
      <c r="AW480" s="15" t="s">
        <v>42</v>
      </c>
      <c r="AX480" s="15" t="s">
        <v>81</v>
      </c>
      <c r="AY480" s="275" t="s">
        <v>126</v>
      </c>
    </row>
    <row r="481" s="13" customFormat="1">
      <c r="A481" s="13"/>
      <c r="B481" s="230"/>
      <c r="C481" s="231"/>
      <c r="D481" s="222" t="s">
        <v>141</v>
      </c>
      <c r="E481" s="232" t="s">
        <v>19</v>
      </c>
      <c r="F481" s="233" t="s">
        <v>861</v>
      </c>
      <c r="G481" s="231"/>
      <c r="H481" s="234">
        <v>229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141</v>
      </c>
      <c r="AU481" s="240" t="s">
        <v>91</v>
      </c>
      <c r="AV481" s="13" t="s">
        <v>91</v>
      </c>
      <c r="AW481" s="13" t="s">
        <v>42</v>
      </c>
      <c r="AX481" s="13" t="s">
        <v>81</v>
      </c>
      <c r="AY481" s="240" t="s">
        <v>126</v>
      </c>
    </row>
    <row r="482" s="14" customFormat="1">
      <c r="A482" s="14"/>
      <c r="B482" s="241"/>
      <c r="C482" s="242"/>
      <c r="D482" s="222" t="s">
        <v>141</v>
      </c>
      <c r="E482" s="243" t="s">
        <v>19</v>
      </c>
      <c r="F482" s="244" t="s">
        <v>144</v>
      </c>
      <c r="G482" s="242"/>
      <c r="H482" s="245">
        <v>229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141</v>
      </c>
      <c r="AU482" s="251" t="s">
        <v>91</v>
      </c>
      <c r="AV482" s="14" t="s">
        <v>133</v>
      </c>
      <c r="AW482" s="14" t="s">
        <v>42</v>
      </c>
      <c r="AX482" s="14" t="s">
        <v>89</v>
      </c>
      <c r="AY482" s="251" t="s">
        <v>126</v>
      </c>
    </row>
    <row r="483" s="2" customFormat="1" ht="24.15" customHeight="1">
      <c r="A483" s="41"/>
      <c r="B483" s="42"/>
      <c r="C483" s="209" t="s">
        <v>453</v>
      </c>
      <c r="D483" s="209" t="s">
        <v>128</v>
      </c>
      <c r="E483" s="210" t="s">
        <v>862</v>
      </c>
      <c r="F483" s="211" t="s">
        <v>863</v>
      </c>
      <c r="G483" s="212" t="s">
        <v>165</v>
      </c>
      <c r="H483" s="213">
        <v>86</v>
      </c>
      <c r="I483" s="214"/>
      <c r="J483" s="215">
        <f>ROUND(I483*H483,2)</f>
        <v>0</v>
      </c>
      <c r="K483" s="211" t="s">
        <v>132</v>
      </c>
      <c r="L483" s="47"/>
      <c r="M483" s="216" t="s">
        <v>19</v>
      </c>
      <c r="N483" s="217" t="s">
        <v>52</v>
      </c>
      <c r="O483" s="87"/>
      <c r="P483" s="218">
        <f>O483*H483</f>
        <v>0</v>
      </c>
      <c r="Q483" s="218">
        <v>0</v>
      </c>
      <c r="R483" s="218">
        <f>Q483*H483</f>
        <v>0</v>
      </c>
      <c r="S483" s="218">
        <v>0.00346</v>
      </c>
      <c r="T483" s="219">
        <f>S483*H483</f>
        <v>0.29755999999999999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0" t="s">
        <v>717</v>
      </c>
      <c r="AT483" s="220" t="s">
        <v>128</v>
      </c>
      <c r="AU483" s="220" t="s">
        <v>91</v>
      </c>
      <c r="AY483" s="19" t="s">
        <v>126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19" t="s">
        <v>89</v>
      </c>
      <c r="BK483" s="221">
        <f>ROUND(I483*H483,2)</f>
        <v>0</v>
      </c>
      <c r="BL483" s="19" t="s">
        <v>717</v>
      </c>
      <c r="BM483" s="220" t="s">
        <v>864</v>
      </c>
    </row>
    <row r="484" s="2" customFormat="1">
      <c r="A484" s="41"/>
      <c r="B484" s="42"/>
      <c r="C484" s="43"/>
      <c r="D484" s="222" t="s">
        <v>135</v>
      </c>
      <c r="E484" s="43"/>
      <c r="F484" s="223" t="s">
        <v>865</v>
      </c>
      <c r="G484" s="43"/>
      <c r="H484" s="43"/>
      <c r="I484" s="224"/>
      <c r="J484" s="43"/>
      <c r="K484" s="43"/>
      <c r="L484" s="47"/>
      <c r="M484" s="225"/>
      <c r="N484" s="226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9" t="s">
        <v>135</v>
      </c>
      <c r="AU484" s="19" t="s">
        <v>91</v>
      </c>
    </row>
    <row r="485" s="2" customFormat="1">
      <c r="A485" s="41"/>
      <c r="B485" s="42"/>
      <c r="C485" s="43"/>
      <c r="D485" s="227" t="s">
        <v>137</v>
      </c>
      <c r="E485" s="43"/>
      <c r="F485" s="228" t="s">
        <v>866</v>
      </c>
      <c r="G485" s="43"/>
      <c r="H485" s="43"/>
      <c r="I485" s="224"/>
      <c r="J485" s="43"/>
      <c r="K485" s="43"/>
      <c r="L485" s="47"/>
      <c r="M485" s="225"/>
      <c r="N485" s="226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19" t="s">
        <v>137</v>
      </c>
      <c r="AU485" s="19" t="s">
        <v>91</v>
      </c>
    </row>
    <row r="486" s="15" customFormat="1">
      <c r="A486" s="15"/>
      <c r="B486" s="266"/>
      <c r="C486" s="267"/>
      <c r="D486" s="222" t="s">
        <v>141</v>
      </c>
      <c r="E486" s="268" t="s">
        <v>19</v>
      </c>
      <c r="F486" s="269" t="s">
        <v>854</v>
      </c>
      <c r="G486" s="267"/>
      <c r="H486" s="268" t="s">
        <v>19</v>
      </c>
      <c r="I486" s="270"/>
      <c r="J486" s="267"/>
      <c r="K486" s="267"/>
      <c r="L486" s="271"/>
      <c r="M486" s="272"/>
      <c r="N486" s="273"/>
      <c r="O486" s="273"/>
      <c r="P486" s="273"/>
      <c r="Q486" s="273"/>
      <c r="R486" s="273"/>
      <c r="S486" s="273"/>
      <c r="T486" s="27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5" t="s">
        <v>141</v>
      </c>
      <c r="AU486" s="275" t="s">
        <v>91</v>
      </c>
      <c r="AV486" s="15" t="s">
        <v>89</v>
      </c>
      <c r="AW486" s="15" t="s">
        <v>42</v>
      </c>
      <c r="AX486" s="15" t="s">
        <v>81</v>
      </c>
      <c r="AY486" s="275" t="s">
        <v>126</v>
      </c>
    </row>
    <row r="487" s="13" customFormat="1">
      <c r="A487" s="13"/>
      <c r="B487" s="230"/>
      <c r="C487" s="231"/>
      <c r="D487" s="222" t="s">
        <v>141</v>
      </c>
      <c r="E487" s="232" t="s">
        <v>19</v>
      </c>
      <c r="F487" s="233" t="s">
        <v>867</v>
      </c>
      <c r="G487" s="231"/>
      <c r="H487" s="234">
        <v>86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141</v>
      </c>
      <c r="AU487" s="240" t="s">
        <v>91</v>
      </c>
      <c r="AV487" s="13" t="s">
        <v>91</v>
      </c>
      <c r="AW487" s="13" t="s">
        <v>42</v>
      </c>
      <c r="AX487" s="13" t="s">
        <v>81</v>
      </c>
      <c r="AY487" s="240" t="s">
        <v>126</v>
      </c>
    </row>
    <row r="488" s="14" customFormat="1">
      <c r="A488" s="14"/>
      <c r="B488" s="241"/>
      <c r="C488" s="242"/>
      <c r="D488" s="222" t="s">
        <v>141</v>
      </c>
      <c r="E488" s="243" t="s">
        <v>19</v>
      </c>
      <c r="F488" s="244" t="s">
        <v>144</v>
      </c>
      <c r="G488" s="242"/>
      <c r="H488" s="245">
        <v>86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141</v>
      </c>
      <c r="AU488" s="251" t="s">
        <v>91</v>
      </c>
      <c r="AV488" s="14" t="s">
        <v>133</v>
      </c>
      <c r="AW488" s="14" t="s">
        <v>42</v>
      </c>
      <c r="AX488" s="14" t="s">
        <v>89</v>
      </c>
      <c r="AY488" s="251" t="s">
        <v>126</v>
      </c>
    </row>
    <row r="489" s="2" customFormat="1" ht="16.5" customHeight="1">
      <c r="A489" s="41"/>
      <c r="B489" s="42"/>
      <c r="C489" s="209" t="s">
        <v>461</v>
      </c>
      <c r="D489" s="209" t="s">
        <v>128</v>
      </c>
      <c r="E489" s="210" t="s">
        <v>868</v>
      </c>
      <c r="F489" s="211" t="s">
        <v>869</v>
      </c>
      <c r="G489" s="212" t="s">
        <v>165</v>
      </c>
      <c r="H489" s="213">
        <v>160</v>
      </c>
      <c r="I489" s="214"/>
      <c r="J489" s="215">
        <f>ROUND(I489*H489,2)</f>
        <v>0</v>
      </c>
      <c r="K489" s="211" t="s">
        <v>132</v>
      </c>
      <c r="L489" s="47"/>
      <c r="M489" s="216" t="s">
        <v>19</v>
      </c>
      <c r="N489" s="217" t="s">
        <v>52</v>
      </c>
      <c r="O489" s="87"/>
      <c r="P489" s="218">
        <f>O489*H489</f>
        <v>0</v>
      </c>
      <c r="Q489" s="218">
        <v>0</v>
      </c>
      <c r="R489" s="218">
        <f>Q489*H489</f>
        <v>0</v>
      </c>
      <c r="S489" s="218">
        <v>0</v>
      </c>
      <c r="T489" s="219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0" t="s">
        <v>717</v>
      </c>
      <c r="AT489" s="220" t="s">
        <v>128</v>
      </c>
      <c r="AU489" s="220" t="s">
        <v>91</v>
      </c>
      <c r="AY489" s="19" t="s">
        <v>126</v>
      </c>
      <c r="BE489" s="221">
        <f>IF(N489="základní",J489,0)</f>
        <v>0</v>
      </c>
      <c r="BF489" s="221">
        <f>IF(N489="snížená",J489,0)</f>
        <v>0</v>
      </c>
      <c r="BG489" s="221">
        <f>IF(N489="zákl. přenesená",J489,0)</f>
        <v>0</v>
      </c>
      <c r="BH489" s="221">
        <f>IF(N489="sníž. přenesená",J489,0)</f>
        <v>0</v>
      </c>
      <c r="BI489" s="221">
        <f>IF(N489="nulová",J489,0)</f>
        <v>0</v>
      </c>
      <c r="BJ489" s="19" t="s">
        <v>89</v>
      </c>
      <c r="BK489" s="221">
        <f>ROUND(I489*H489,2)</f>
        <v>0</v>
      </c>
      <c r="BL489" s="19" t="s">
        <v>717</v>
      </c>
      <c r="BM489" s="220" t="s">
        <v>870</v>
      </c>
    </row>
    <row r="490" s="2" customFormat="1">
      <c r="A490" s="41"/>
      <c r="B490" s="42"/>
      <c r="C490" s="43"/>
      <c r="D490" s="222" t="s">
        <v>135</v>
      </c>
      <c r="E490" s="43"/>
      <c r="F490" s="223" t="s">
        <v>871</v>
      </c>
      <c r="G490" s="43"/>
      <c r="H490" s="43"/>
      <c r="I490" s="224"/>
      <c r="J490" s="43"/>
      <c r="K490" s="43"/>
      <c r="L490" s="47"/>
      <c r="M490" s="225"/>
      <c r="N490" s="226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135</v>
      </c>
      <c r="AU490" s="19" t="s">
        <v>91</v>
      </c>
    </row>
    <row r="491" s="2" customFormat="1">
      <c r="A491" s="41"/>
      <c r="B491" s="42"/>
      <c r="C491" s="43"/>
      <c r="D491" s="227" t="s">
        <v>137</v>
      </c>
      <c r="E491" s="43"/>
      <c r="F491" s="228" t="s">
        <v>872</v>
      </c>
      <c r="G491" s="43"/>
      <c r="H491" s="43"/>
      <c r="I491" s="224"/>
      <c r="J491" s="43"/>
      <c r="K491" s="43"/>
      <c r="L491" s="47"/>
      <c r="M491" s="225"/>
      <c r="N491" s="226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137</v>
      </c>
      <c r="AU491" s="19" t="s">
        <v>91</v>
      </c>
    </row>
    <row r="492" s="2" customFormat="1">
      <c r="A492" s="41"/>
      <c r="B492" s="42"/>
      <c r="C492" s="43"/>
      <c r="D492" s="222" t="s">
        <v>139</v>
      </c>
      <c r="E492" s="43"/>
      <c r="F492" s="229" t="s">
        <v>873</v>
      </c>
      <c r="G492" s="43"/>
      <c r="H492" s="43"/>
      <c r="I492" s="224"/>
      <c r="J492" s="43"/>
      <c r="K492" s="43"/>
      <c r="L492" s="47"/>
      <c r="M492" s="225"/>
      <c r="N492" s="226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139</v>
      </c>
      <c r="AU492" s="19" t="s">
        <v>91</v>
      </c>
    </row>
    <row r="493" s="15" customFormat="1">
      <c r="A493" s="15"/>
      <c r="B493" s="266"/>
      <c r="C493" s="267"/>
      <c r="D493" s="222" t="s">
        <v>141</v>
      </c>
      <c r="E493" s="268" t="s">
        <v>19</v>
      </c>
      <c r="F493" s="269" t="s">
        <v>874</v>
      </c>
      <c r="G493" s="267"/>
      <c r="H493" s="268" t="s">
        <v>19</v>
      </c>
      <c r="I493" s="270"/>
      <c r="J493" s="267"/>
      <c r="K493" s="267"/>
      <c r="L493" s="271"/>
      <c r="M493" s="272"/>
      <c r="N493" s="273"/>
      <c r="O493" s="273"/>
      <c r="P493" s="273"/>
      <c r="Q493" s="273"/>
      <c r="R493" s="273"/>
      <c r="S493" s="273"/>
      <c r="T493" s="27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5" t="s">
        <v>141</v>
      </c>
      <c r="AU493" s="275" t="s">
        <v>91</v>
      </c>
      <c r="AV493" s="15" t="s">
        <v>89</v>
      </c>
      <c r="AW493" s="15" t="s">
        <v>42</v>
      </c>
      <c r="AX493" s="15" t="s">
        <v>81</v>
      </c>
      <c r="AY493" s="275" t="s">
        <v>126</v>
      </c>
    </row>
    <row r="494" s="15" customFormat="1">
      <c r="A494" s="15"/>
      <c r="B494" s="266"/>
      <c r="C494" s="267"/>
      <c r="D494" s="222" t="s">
        <v>141</v>
      </c>
      <c r="E494" s="268" t="s">
        <v>19</v>
      </c>
      <c r="F494" s="269" t="s">
        <v>875</v>
      </c>
      <c r="G494" s="267"/>
      <c r="H494" s="268" t="s">
        <v>19</v>
      </c>
      <c r="I494" s="270"/>
      <c r="J494" s="267"/>
      <c r="K494" s="267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141</v>
      </c>
      <c r="AU494" s="275" t="s">
        <v>91</v>
      </c>
      <c r="AV494" s="15" t="s">
        <v>89</v>
      </c>
      <c r="AW494" s="15" t="s">
        <v>42</v>
      </c>
      <c r="AX494" s="15" t="s">
        <v>81</v>
      </c>
      <c r="AY494" s="275" t="s">
        <v>126</v>
      </c>
    </row>
    <row r="495" s="13" customFormat="1">
      <c r="A495" s="13"/>
      <c r="B495" s="230"/>
      <c r="C495" s="231"/>
      <c r="D495" s="222" t="s">
        <v>141</v>
      </c>
      <c r="E495" s="232" t="s">
        <v>19</v>
      </c>
      <c r="F495" s="233" t="s">
        <v>876</v>
      </c>
      <c r="G495" s="231"/>
      <c r="H495" s="234">
        <v>160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141</v>
      </c>
      <c r="AU495" s="240" t="s">
        <v>91</v>
      </c>
      <c r="AV495" s="13" t="s">
        <v>91</v>
      </c>
      <c r="AW495" s="13" t="s">
        <v>42</v>
      </c>
      <c r="AX495" s="13" t="s">
        <v>81</v>
      </c>
      <c r="AY495" s="240" t="s">
        <v>126</v>
      </c>
    </row>
    <row r="496" s="14" customFormat="1">
      <c r="A496" s="14"/>
      <c r="B496" s="241"/>
      <c r="C496" s="242"/>
      <c r="D496" s="222" t="s">
        <v>141</v>
      </c>
      <c r="E496" s="243" t="s">
        <v>19</v>
      </c>
      <c r="F496" s="244" t="s">
        <v>144</v>
      </c>
      <c r="G496" s="242"/>
      <c r="H496" s="245">
        <v>160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1" t="s">
        <v>141</v>
      </c>
      <c r="AU496" s="251" t="s">
        <v>91</v>
      </c>
      <c r="AV496" s="14" t="s">
        <v>133</v>
      </c>
      <c r="AW496" s="14" t="s">
        <v>42</v>
      </c>
      <c r="AX496" s="14" t="s">
        <v>89</v>
      </c>
      <c r="AY496" s="251" t="s">
        <v>126</v>
      </c>
    </row>
    <row r="497" s="2" customFormat="1" ht="16.5" customHeight="1">
      <c r="A497" s="41"/>
      <c r="B497" s="42"/>
      <c r="C497" s="252" t="s">
        <v>468</v>
      </c>
      <c r="D497" s="252" t="s">
        <v>237</v>
      </c>
      <c r="E497" s="253" t="s">
        <v>877</v>
      </c>
      <c r="F497" s="254" t="s">
        <v>878</v>
      </c>
      <c r="G497" s="255" t="s">
        <v>624</v>
      </c>
      <c r="H497" s="256">
        <v>1</v>
      </c>
      <c r="I497" s="257"/>
      <c r="J497" s="258">
        <f>ROUND(I497*H497,2)</f>
        <v>0</v>
      </c>
      <c r="K497" s="254" t="s">
        <v>317</v>
      </c>
      <c r="L497" s="259"/>
      <c r="M497" s="260" t="s">
        <v>19</v>
      </c>
      <c r="N497" s="261" t="s">
        <v>52</v>
      </c>
      <c r="O497" s="87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0" t="s">
        <v>733</v>
      </c>
      <c r="AT497" s="220" t="s">
        <v>237</v>
      </c>
      <c r="AU497" s="220" t="s">
        <v>91</v>
      </c>
      <c r="AY497" s="19" t="s">
        <v>126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19" t="s">
        <v>89</v>
      </c>
      <c r="BK497" s="221">
        <f>ROUND(I497*H497,2)</f>
        <v>0</v>
      </c>
      <c r="BL497" s="19" t="s">
        <v>717</v>
      </c>
      <c r="BM497" s="220" t="s">
        <v>879</v>
      </c>
    </row>
    <row r="498" s="2" customFormat="1">
      <c r="A498" s="41"/>
      <c r="B498" s="42"/>
      <c r="C498" s="43"/>
      <c r="D498" s="222" t="s">
        <v>135</v>
      </c>
      <c r="E498" s="43"/>
      <c r="F498" s="223" t="s">
        <v>878</v>
      </c>
      <c r="G498" s="43"/>
      <c r="H498" s="43"/>
      <c r="I498" s="224"/>
      <c r="J498" s="43"/>
      <c r="K498" s="43"/>
      <c r="L498" s="47"/>
      <c r="M498" s="225"/>
      <c r="N498" s="226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19" t="s">
        <v>135</v>
      </c>
      <c r="AU498" s="19" t="s">
        <v>91</v>
      </c>
    </row>
    <row r="499" s="15" customFormat="1">
      <c r="A499" s="15"/>
      <c r="B499" s="266"/>
      <c r="C499" s="267"/>
      <c r="D499" s="222" t="s">
        <v>141</v>
      </c>
      <c r="E499" s="268" t="s">
        <v>19</v>
      </c>
      <c r="F499" s="269" t="s">
        <v>572</v>
      </c>
      <c r="G499" s="267"/>
      <c r="H499" s="268" t="s">
        <v>19</v>
      </c>
      <c r="I499" s="270"/>
      <c r="J499" s="267"/>
      <c r="K499" s="267"/>
      <c r="L499" s="271"/>
      <c r="M499" s="272"/>
      <c r="N499" s="273"/>
      <c r="O499" s="273"/>
      <c r="P499" s="273"/>
      <c r="Q499" s="273"/>
      <c r="R499" s="273"/>
      <c r="S499" s="273"/>
      <c r="T499" s="27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5" t="s">
        <v>141</v>
      </c>
      <c r="AU499" s="275" t="s">
        <v>91</v>
      </c>
      <c r="AV499" s="15" t="s">
        <v>89</v>
      </c>
      <c r="AW499" s="15" t="s">
        <v>42</v>
      </c>
      <c r="AX499" s="15" t="s">
        <v>81</v>
      </c>
      <c r="AY499" s="275" t="s">
        <v>126</v>
      </c>
    </row>
    <row r="500" s="15" customFormat="1">
      <c r="A500" s="15"/>
      <c r="B500" s="266"/>
      <c r="C500" s="267"/>
      <c r="D500" s="222" t="s">
        <v>141</v>
      </c>
      <c r="E500" s="268" t="s">
        <v>19</v>
      </c>
      <c r="F500" s="269" t="s">
        <v>880</v>
      </c>
      <c r="G500" s="267"/>
      <c r="H500" s="268" t="s">
        <v>19</v>
      </c>
      <c r="I500" s="270"/>
      <c r="J500" s="267"/>
      <c r="K500" s="267"/>
      <c r="L500" s="271"/>
      <c r="M500" s="272"/>
      <c r="N500" s="273"/>
      <c r="O500" s="273"/>
      <c r="P500" s="273"/>
      <c r="Q500" s="273"/>
      <c r="R500" s="273"/>
      <c r="S500" s="273"/>
      <c r="T500" s="27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5" t="s">
        <v>141</v>
      </c>
      <c r="AU500" s="275" t="s">
        <v>91</v>
      </c>
      <c r="AV500" s="15" t="s">
        <v>89</v>
      </c>
      <c r="AW500" s="15" t="s">
        <v>42</v>
      </c>
      <c r="AX500" s="15" t="s">
        <v>81</v>
      </c>
      <c r="AY500" s="275" t="s">
        <v>126</v>
      </c>
    </row>
    <row r="501" s="13" customFormat="1">
      <c r="A501" s="13"/>
      <c r="B501" s="230"/>
      <c r="C501" s="231"/>
      <c r="D501" s="222" t="s">
        <v>141</v>
      </c>
      <c r="E501" s="232" t="s">
        <v>19</v>
      </c>
      <c r="F501" s="233" t="s">
        <v>89</v>
      </c>
      <c r="G501" s="231"/>
      <c r="H501" s="234">
        <v>1</v>
      </c>
      <c r="I501" s="235"/>
      <c r="J501" s="231"/>
      <c r="K501" s="231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141</v>
      </c>
      <c r="AU501" s="240" t="s">
        <v>91</v>
      </c>
      <c r="AV501" s="13" t="s">
        <v>91</v>
      </c>
      <c r="AW501" s="13" t="s">
        <v>42</v>
      </c>
      <c r="AX501" s="13" t="s">
        <v>81</v>
      </c>
      <c r="AY501" s="240" t="s">
        <v>126</v>
      </c>
    </row>
    <row r="502" s="14" customFormat="1">
      <c r="A502" s="14"/>
      <c r="B502" s="241"/>
      <c r="C502" s="242"/>
      <c r="D502" s="222" t="s">
        <v>141</v>
      </c>
      <c r="E502" s="243" t="s">
        <v>19</v>
      </c>
      <c r="F502" s="244" t="s">
        <v>144</v>
      </c>
      <c r="G502" s="242"/>
      <c r="H502" s="245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141</v>
      </c>
      <c r="AU502" s="251" t="s">
        <v>91</v>
      </c>
      <c r="AV502" s="14" t="s">
        <v>133</v>
      </c>
      <c r="AW502" s="14" t="s">
        <v>42</v>
      </c>
      <c r="AX502" s="14" t="s">
        <v>89</v>
      </c>
      <c r="AY502" s="251" t="s">
        <v>126</v>
      </c>
    </row>
    <row r="503" s="2" customFormat="1" ht="16.5" customHeight="1">
      <c r="A503" s="41"/>
      <c r="B503" s="42"/>
      <c r="C503" s="209" t="s">
        <v>475</v>
      </c>
      <c r="D503" s="209" t="s">
        <v>128</v>
      </c>
      <c r="E503" s="210" t="s">
        <v>881</v>
      </c>
      <c r="F503" s="211" t="s">
        <v>882</v>
      </c>
      <c r="G503" s="212" t="s">
        <v>624</v>
      </c>
      <c r="H503" s="213">
        <v>42</v>
      </c>
      <c r="I503" s="214"/>
      <c r="J503" s="215">
        <f>ROUND(I503*H503,2)</f>
        <v>0</v>
      </c>
      <c r="K503" s="211" t="s">
        <v>132</v>
      </c>
      <c r="L503" s="47"/>
      <c r="M503" s="216" t="s">
        <v>19</v>
      </c>
      <c r="N503" s="217" t="s">
        <v>52</v>
      </c>
      <c r="O503" s="87"/>
      <c r="P503" s="218">
        <f>O503*H503</f>
        <v>0</v>
      </c>
      <c r="Q503" s="218">
        <v>0</v>
      </c>
      <c r="R503" s="218">
        <f>Q503*H503</f>
        <v>0</v>
      </c>
      <c r="S503" s="218">
        <v>0</v>
      </c>
      <c r="T503" s="219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0" t="s">
        <v>717</v>
      </c>
      <c r="AT503" s="220" t="s">
        <v>128</v>
      </c>
      <c r="AU503" s="220" t="s">
        <v>91</v>
      </c>
      <c r="AY503" s="19" t="s">
        <v>126</v>
      </c>
      <c r="BE503" s="221">
        <f>IF(N503="základní",J503,0)</f>
        <v>0</v>
      </c>
      <c r="BF503" s="221">
        <f>IF(N503="snížená",J503,0)</f>
        <v>0</v>
      </c>
      <c r="BG503" s="221">
        <f>IF(N503="zákl. přenesená",J503,0)</f>
        <v>0</v>
      </c>
      <c r="BH503" s="221">
        <f>IF(N503="sníž. přenesená",J503,0)</f>
        <v>0</v>
      </c>
      <c r="BI503" s="221">
        <f>IF(N503="nulová",J503,0)</f>
        <v>0</v>
      </c>
      <c r="BJ503" s="19" t="s">
        <v>89</v>
      </c>
      <c r="BK503" s="221">
        <f>ROUND(I503*H503,2)</f>
        <v>0</v>
      </c>
      <c r="BL503" s="19" t="s">
        <v>717</v>
      </c>
      <c r="BM503" s="220" t="s">
        <v>883</v>
      </c>
    </row>
    <row r="504" s="2" customFormat="1">
      <c r="A504" s="41"/>
      <c r="B504" s="42"/>
      <c r="C504" s="43"/>
      <c r="D504" s="222" t="s">
        <v>135</v>
      </c>
      <c r="E504" s="43"/>
      <c r="F504" s="223" t="s">
        <v>884</v>
      </c>
      <c r="G504" s="43"/>
      <c r="H504" s="43"/>
      <c r="I504" s="224"/>
      <c r="J504" s="43"/>
      <c r="K504" s="43"/>
      <c r="L504" s="47"/>
      <c r="M504" s="225"/>
      <c r="N504" s="226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19" t="s">
        <v>135</v>
      </c>
      <c r="AU504" s="19" t="s">
        <v>91</v>
      </c>
    </row>
    <row r="505" s="2" customFormat="1">
      <c r="A505" s="41"/>
      <c r="B505" s="42"/>
      <c r="C505" s="43"/>
      <c r="D505" s="227" t="s">
        <v>137</v>
      </c>
      <c r="E505" s="43"/>
      <c r="F505" s="228" t="s">
        <v>885</v>
      </c>
      <c r="G505" s="43"/>
      <c r="H505" s="43"/>
      <c r="I505" s="224"/>
      <c r="J505" s="43"/>
      <c r="K505" s="43"/>
      <c r="L505" s="47"/>
      <c r="M505" s="225"/>
      <c r="N505" s="226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137</v>
      </c>
      <c r="AU505" s="19" t="s">
        <v>91</v>
      </c>
    </row>
    <row r="506" s="2" customFormat="1">
      <c r="A506" s="41"/>
      <c r="B506" s="42"/>
      <c r="C506" s="43"/>
      <c r="D506" s="222" t="s">
        <v>139</v>
      </c>
      <c r="E506" s="43"/>
      <c r="F506" s="229" t="s">
        <v>886</v>
      </c>
      <c r="G506" s="43"/>
      <c r="H506" s="43"/>
      <c r="I506" s="224"/>
      <c r="J506" s="43"/>
      <c r="K506" s="43"/>
      <c r="L506" s="47"/>
      <c r="M506" s="225"/>
      <c r="N506" s="226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139</v>
      </c>
      <c r="AU506" s="19" t="s">
        <v>91</v>
      </c>
    </row>
    <row r="507" s="15" customFormat="1">
      <c r="A507" s="15"/>
      <c r="B507" s="266"/>
      <c r="C507" s="267"/>
      <c r="D507" s="222" t="s">
        <v>141</v>
      </c>
      <c r="E507" s="268" t="s">
        <v>19</v>
      </c>
      <c r="F507" s="269" t="s">
        <v>722</v>
      </c>
      <c r="G507" s="267"/>
      <c r="H507" s="268" t="s">
        <v>19</v>
      </c>
      <c r="I507" s="270"/>
      <c r="J507" s="267"/>
      <c r="K507" s="267"/>
      <c r="L507" s="271"/>
      <c r="M507" s="272"/>
      <c r="N507" s="273"/>
      <c r="O507" s="273"/>
      <c r="P507" s="273"/>
      <c r="Q507" s="273"/>
      <c r="R507" s="273"/>
      <c r="S507" s="273"/>
      <c r="T507" s="27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5" t="s">
        <v>141</v>
      </c>
      <c r="AU507" s="275" t="s">
        <v>91</v>
      </c>
      <c r="AV507" s="15" t="s">
        <v>89</v>
      </c>
      <c r="AW507" s="15" t="s">
        <v>42</v>
      </c>
      <c r="AX507" s="15" t="s">
        <v>81</v>
      </c>
      <c r="AY507" s="275" t="s">
        <v>126</v>
      </c>
    </row>
    <row r="508" s="15" customFormat="1">
      <c r="A508" s="15"/>
      <c r="B508" s="266"/>
      <c r="C508" s="267"/>
      <c r="D508" s="222" t="s">
        <v>141</v>
      </c>
      <c r="E508" s="268" t="s">
        <v>19</v>
      </c>
      <c r="F508" s="269" t="s">
        <v>887</v>
      </c>
      <c r="G508" s="267"/>
      <c r="H508" s="268" t="s">
        <v>19</v>
      </c>
      <c r="I508" s="270"/>
      <c r="J508" s="267"/>
      <c r="K508" s="267"/>
      <c r="L508" s="271"/>
      <c r="M508" s="272"/>
      <c r="N508" s="273"/>
      <c r="O508" s="273"/>
      <c r="P508" s="273"/>
      <c r="Q508" s="273"/>
      <c r="R508" s="273"/>
      <c r="S508" s="273"/>
      <c r="T508" s="27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5" t="s">
        <v>141</v>
      </c>
      <c r="AU508" s="275" t="s">
        <v>91</v>
      </c>
      <c r="AV508" s="15" t="s">
        <v>89</v>
      </c>
      <c r="AW508" s="15" t="s">
        <v>42</v>
      </c>
      <c r="AX508" s="15" t="s">
        <v>81</v>
      </c>
      <c r="AY508" s="275" t="s">
        <v>126</v>
      </c>
    </row>
    <row r="509" s="13" customFormat="1">
      <c r="A509" s="13"/>
      <c r="B509" s="230"/>
      <c r="C509" s="231"/>
      <c r="D509" s="222" t="s">
        <v>141</v>
      </c>
      <c r="E509" s="232" t="s">
        <v>19</v>
      </c>
      <c r="F509" s="233" t="s">
        <v>888</v>
      </c>
      <c r="G509" s="231"/>
      <c r="H509" s="234">
        <v>42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141</v>
      </c>
      <c r="AU509" s="240" t="s">
        <v>91</v>
      </c>
      <c r="AV509" s="13" t="s">
        <v>91</v>
      </c>
      <c r="AW509" s="13" t="s">
        <v>42</v>
      </c>
      <c r="AX509" s="13" t="s">
        <v>89</v>
      </c>
      <c r="AY509" s="240" t="s">
        <v>126</v>
      </c>
    </row>
    <row r="510" s="2" customFormat="1" ht="16.5" customHeight="1">
      <c r="A510" s="41"/>
      <c r="B510" s="42"/>
      <c r="C510" s="252" t="s">
        <v>482</v>
      </c>
      <c r="D510" s="252" t="s">
        <v>237</v>
      </c>
      <c r="E510" s="253" t="s">
        <v>889</v>
      </c>
      <c r="F510" s="254" t="s">
        <v>890</v>
      </c>
      <c r="G510" s="255" t="s">
        <v>624</v>
      </c>
      <c r="H510" s="256">
        <v>42</v>
      </c>
      <c r="I510" s="257"/>
      <c r="J510" s="258">
        <f>ROUND(I510*H510,2)</f>
        <v>0</v>
      </c>
      <c r="K510" s="254" t="s">
        <v>132</v>
      </c>
      <c r="L510" s="259"/>
      <c r="M510" s="260" t="s">
        <v>19</v>
      </c>
      <c r="N510" s="261" t="s">
        <v>52</v>
      </c>
      <c r="O510" s="87"/>
      <c r="P510" s="218">
        <f>O510*H510</f>
        <v>0</v>
      </c>
      <c r="Q510" s="218">
        <v>0</v>
      </c>
      <c r="R510" s="218">
        <f>Q510*H510</f>
        <v>0</v>
      </c>
      <c r="S510" s="218">
        <v>0</v>
      </c>
      <c r="T510" s="219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0" t="s">
        <v>733</v>
      </c>
      <c r="AT510" s="220" t="s">
        <v>237</v>
      </c>
      <c r="AU510" s="220" t="s">
        <v>91</v>
      </c>
      <c r="AY510" s="19" t="s">
        <v>126</v>
      </c>
      <c r="BE510" s="221">
        <f>IF(N510="základní",J510,0)</f>
        <v>0</v>
      </c>
      <c r="BF510" s="221">
        <f>IF(N510="snížená",J510,0)</f>
        <v>0</v>
      </c>
      <c r="BG510" s="221">
        <f>IF(N510="zákl. přenesená",J510,0)</f>
        <v>0</v>
      </c>
      <c r="BH510" s="221">
        <f>IF(N510="sníž. přenesená",J510,0)</f>
        <v>0</v>
      </c>
      <c r="BI510" s="221">
        <f>IF(N510="nulová",J510,0)</f>
        <v>0</v>
      </c>
      <c r="BJ510" s="19" t="s">
        <v>89</v>
      </c>
      <c r="BK510" s="221">
        <f>ROUND(I510*H510,2)</f>
        <v>0</v>
      </c>
      <c r="BL510" s="19" t="s">
        <v>717</v>
      </c>
      <c r="BM510" s="220" t="s">
        <v>891</v>
      </c>
    </row>
    <row r="511" s="2" customFormat="1">
      <c r="A511" s="41"/>
      <c r="B511" s="42"/>
      <c r="C511" s="43"/>
      <c r="D511" s="222" t="s">
        <v>135</v>
      </c>
      <c r="E511" s="43"/>
      <c r="F511" s="223" t="s">
        <v>890</v>
      </c>
      <c r="G511" s="43"/>
      <c r="H511" s="43"/>
      <c r="I511" s="224"/>
      <c r="J511" s="43"/>
      <c r="K511" s="43"/>
      <c r="L511" s="47"/>
      <c r="M511" s="225"/>
      <c r="N511" s="226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19" t="s">
        <v>135</v>
      </c>
      <c r="AU511" s="19" t="s">
        <v>91</v>
      </c>
    </row>
    <row r="512" s="15" customFormat="1">
      <c r="A512" s="15"/>
      <c r="B512" s="266"/>
      <c r="C512" s="267"/>
      <c r="D512" s="222" t="s">
        <v>141</v>
      </c>
      <c r="E512" s="268" t="s">
        <v>19</v>
      </c>
      <c r="F512" s="269" t="s">
        <v>722</v>
      </c>
      <c r="G512" s="267"/>
      <c r="H512" s="268" t="s">
        <v>19</v>
      </c>
      <c r="I512" s="270"/>
      <c r="J512" s="267"/>
      <c r="K512" s="267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141</v>
      </c>
      <c r="AU512" s="275" t="s">
        <v>91</v>
      </c>
      <c r="AV512" s="15" t="s">
        <v>89</v>
      </c>
      <c r="AW512" s="15" t="s">
        <v>42</v>
      </c>
      <c r="AX512" s="15" t="s">
        <v>81</v>
      </c>
      <c r="AY512" s="275" t="s">
        <v>126</v>
      </c>
    </row>
    <row r="513" s="15" customFormat="1">
      <c r="A513" s="15"/>
      <c r="B513" s="266"/>
      <c r="C513" s="267"/>
      <c r="D513" s="222" t="s">
        <v>141</v>
      </c>
      <c r="E513" s="268" t="s">
        <v>19</v>
      </c>
      <c r="F513" s="269" t="s">
        <v>887</v>
      </c>
      <c r="G513" s="267"/>
      <c r="H513" s="268" t="s">
        <v>19</v>
      </c>
      <c r="I513" s="270"/>
      <c r="J513" s="267"/>
      <c r="K513" s="267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141</v>
      </c>
      <c r="AU513" s="275" t="s">
        <v>91</v>
      </c>
      <c r="AV513" s="15" t="s">
        <v>89</v>
      </c>
      <c r="AW513" s="15" t="s">
        <v>42</v>
      </c>
      <c r="AX513" s="15" t="s">
        <v>81</v>
      </c>
      <c r="AY513" s="275" t="s">
        <v>126</v>
      </c>
    </row>
    <row r="514" s="13" customFormat="1">
      <c r="A514" s="13"/>
      <c r="B514" s="230"/>
      <c r="C514" s="231"/>
      <c r="D514" s="222" t="s">
        <v>141</v>
      </c>
      <c r="E514" s="232" t="s">
        <v>19</v>
      </c>
      <c r="F514" s="233" t="s">
        <v>888</v>
      </c>
      <c r="G514" s="231"/>
      <c r="H514" s="234">
        <v>42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141</v>
      </c>
      <c r="AU514" s="240" t="s">
        <v>91</v>
      </c>
      <c r="AV514" s="13" t="s">
        <v>91</v>
      </c>
      <c r="AW514" s="13" t="s">
        <v>42</v>
      </c>
      <c r="AX514" s="13" t="s">
        <v>89</v>
      </c>
      <c r="AY514" s="240" t="s">
        <v>126</v>
      </c>
    </row>
    <row r="515" s="2" customFormat="1" ht="16.5" customHeight="1">
      <c r="A515" s="41"/>
      <c r="B515" s="42"/>
      <c r="C515" s="209" t="s">
        <v>490</v>
      </c>
      <c r="D515" s="209" t="s">
        <v>128</v>
      </c>
      <c r="E515" s="210" t="s">
        <v>892</v>
      </c>
      <c r="F515" s="211" t="s">
        <v>893</v>
      </c>
      <c r="G515" s="212" t="s">
        <v>624</v>
      </c>
      <c r="H515" s="213">
        <v>114</v>
      </c>
      <c r="I515" s="214"/>
      <c r="J515" s="215">
        <f>ROUND(I515*H515,2)</f>
        <v>0</v>
      </c>
      <c r="K515" s="211" t="s">
        <v>132</v>
      </c>
      <c r="L515" s="47"/>
      <c r="M515" s="216" t="s">
        <v>19</v>
      </c>
      <c r="N515" s="217" t="s">
        <v>52</v>
      </c>
      <c r="O515" s="87"/>
      <c r="P515" s="218">
        <f>O515*H515</f>
        <v>0</v>
      </c>
      <c r="Q515" s="218">
        <v>0</v>
      </c>
      <c r="R515" s="218">
        <f>Q515*H515</f>
        <v>0</v>
      </c>
      <c r="S515" s="218">
        <v>0</v>
      </c>
      <c r="T515" s="219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0" t="s">
        <v>717</v>
      </c>
      <c r="AT515" s="220" t="s">
        <v>128</v>
      </c>
      <c r="AU515" s="220" t="s">
        <v>91</v>
      </c>
      <c r="AY515" s="19" t="s">
        <v>126</v>
      </c>
      <c r="BE515" s="221">
        <f>IF(N515="základní",J515,0)</f>
        <v>0</v>
      </c>
      <c r="BF515" s="221">
        <f>IF(N515="snížená",J515,0)</f>
        <v>0</v>
      </c>
      <c r="BG515" s="221">
        <f>IF(N515="zákl. přenesená",J515,0)</f>
        <v>0</v>
      </c>
      <c r="BH515" s="221">
        <f>IF(N515="sníž. přenesená",J515,0)</f>
        <v>0</v>
      </c>
      <c r="BI515" s="221">
        <f>IF(N515="nulová",J515,0)</f>
        <v>0</v>
      </c>
      <c r="BJ515" s="19" t="s">
        <v>89</v>
      </c>
      <c r="BK515" s="221">
        <f>ROUND(I515*H515,2)</f>
        <v>0</v>
      </c>
      <c r="BL515" s="19" t="s">
        <v>717</v>
      </c>
      <c r="BM515" s="220" t="s">
        <v>894</v>
      </c>
    </row>
    <row r="516" s="2" customFormat="1">
      <c r="A516" s="41"/>
      <c r="B516" s="42"/>
      <c r="C516" s="43"/>
      <c r="D516" s="222" t="s">
        <v>135</v>
      </c>
      <c r="E516" s="43"/>
      <c r="F516" s="223" t="s">
        <v>895</v>
      </c>
      <c r="G516" s="43"/>
      <c r="H516" s="43"/>
      <c r="I516" s="224"/>
      <c r="J516" s="43"/>
      <c r="K516" s="43"/>
      <c r="L516" s="47"/>
      <c r="M516" s="225"/>
      <c r="N516" s="226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19" t="s">
        <v>135</v>
      </c>
      <c r="AU516" s="19" t="s">
        <v>91</v>
      </c>
    </row>
    <row r="517" s="2" customFormat="1">
      <c r="A517" s="41"/>
      <c r="B517" s="42"/>
      <c r="C517" s="43"/>
      <c r="D517" s="227" t="s">
        <v>137</v>
      </c>
      <c r="E517" s="43"/>
      <c r="F517" s="228" t="s">
        <v>896</v>
      </c>
      <c r="G517" s="43"/>
      <c r="H517" s="43"/>
      <c r="I517" s="224"/>
      <c r="J517" s="43"/>
      <c r="K517" s="43"/>
      <c r="L517" s="47"/>
      <c r="M517" s="225"/>
      <c r="N517" s="226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137</v>
      </c>
      <c r="AU517" s="19" t="s">
        <v>91</v>
      </c>
    </row>
    <row r="518" s="2" customFormat="1">
      <c r="A518" s="41"/>
      <c r="B518" s="42"/>
      <c r="C518" s="43"/>
      <c r="D518" s="222" t="s">
        <v>139</v>
      </c>
      <c r="E518" s="43"/>
      <c r="F518" s="229" t="s">
        <v>897</v>
      </c>
      <c r="G518" s="43"/>
      <c r="H518" s="43"/>
      <c r="I518" s="224"/>
      <c r="J518" s="43"/>
      <c r="K518" s="43"/>
      <c r="L518" s="47"/>
      <c r="M518" s="225"/>
      <c r="N518" s="226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139</v>
      </c>
      <c r="AU518" s="19" t="s">
        <v>91</v>
      </c>
    </row>
    <row r="519" s="15" customFormat="1">
      <c r="A519" s="15"/>
      <c r="B519" s="266"/>
      <c r="C519" s="267"/>
      <c r="D519" s="222" t="s">
        <v>141</v>
      </c>
      <c r="E519" s="268" t="s">
        <v>19</v>
      </c>
      <c r="F519" s="269" t="s">
        <v>722</v>
      </c>
      <c r="G519" s="267"/>
      <c r="H519" s="268" t="s">
        <v>19</v>
      </c>
      <c r="I519" s="270"/>
      <c r="J519" s="267"/>
      <c r="K519" s="267"/>
      <c r="L519" s="271"/>
      <c r="M519" s="272"/>
      <c r="N519" s="273"/>
      <c r="O519" s="273"/>
      <c r="P519" s="273"/>
      <c r="Q519" s="273"/>
      <c r="R519" s="273"/>
      <c r="S519" s="273"/>
      <c r="T519" s="27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5" t="s">
        <v>141</v>
      </c>
      <c r="AU519" s="275" t="s">
        <v>91</v>
      </c>
      <c r="AV519" s="15" t="s">
        <v>89</v>
      </c>
      <c r="AW519" s="15" t="s">
        <v>42</v>
      </c>
      <c r="AX519" s="15" t="s">
        <v>81</v>
      </c>
      <c r="AY519" s="275" t="s">
        <v>126</v>
      </c>
    </row>
    <row r="520" s="15" customFormat="1">
      <c r="A520" s="15"/>
      <c r="B520" s="266"/>
      <c r="C520" s="267"/>
      <c r="D520" s="222" t="s">
        <v>141</v>
      </c>
      <c r="E520" s="268" t="s">
        <v>19</v>
      </c>
      <c r="F520" s="269" t="s">
        <v>898</v>
      </c>
      <c r="G520" s="267"/>
      <c r="H520" s="268" t="s">
        <v>19</v>
      </c>
      <c r="I520" s="270"/>
      <c r="J520" s="267"/>
      <c r="K520" s="267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141</v>
      </c>
      <c r="AU520" s="275" t="s">
        <v>91</v>
      </c>
      <c r="AV520" s="15" t="s">
        <v>89</v>
      </c>
      <c r="AW520" s="15" t="s">
        <v>42</v>
      </c>
      <c r="AX520" s="15" t="s">
        <v>81</v>
      </c>
      <c r="AY520" s="275" t="s">
        <v>126</v>
      </c>
    </row>
    <row r="521" s="13" customFormat="1">
      <c r="A521" s="13"/>
      <c r="B521" s="230"/>
      <c r="C521" s="231"/>
      <c r="D521" s="222" t="s">
        <v>141</v>
      </c>
      <c r="E521" s="232" t="s">
        <v>19</v>
      </c>
      <c r="F521" s="233" t="s">
        <v>899</v>
      </c>
      <c r="G521" s="231"/>
      <c r="H521" s="234">
        <v>110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141</v>
      </c>
      <c r="AU521" s="240" t="s">
        <v>91</v>
      </c>
      <c r="AV521" s="13" t="s">
        <v>91</v>
      </c>
      <c r="AW521" s="13" t="s">
        <v>42</v>
      </c>
      <c r="AX521" s="13" t="s">
        <v>81</v>
      </c>
      <c r="AY521" s="240" t="s">
        <v>126</v>
      </c>
    </row>
    <row r="522" s="15" customFormat="1">
      <c r="A522" s="15"/>
      <c r="B522" s="266"/>
      <c r="C522" s="267"/>
      <c r="D522" s="222" t="s">
        <v>141</v>
      </c>
      <c r="E522" s="268" t="s">
        <v>19</v>
      </c>
      <c r="F522" s="269" t="s">
        <v>900</v>
      </c>
      <c r="G522" s="267"/>
      <c r="H522" s="268" t="s">
        <v>19</v>
      </c>
      <c r="I522" s="270"/>
      <c r="J522" s="267"/>
      <c r="K522" s="267"/>
      <c r="L522" s="271"/>
      <c r="M522" s="272"/>
      <c r="N522" s="273"/>
      <c r="O522" s="273"/>
      <c r="P522" s="273"/>
      <c r="Q522" s="273"/>
      <c r="R522" s="273"/>
      <c r="S522" s="273"/>
      <c r="T522" s="27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5" t="s">
        <v>141</v>
      </c>
      <c r="AU522" s="275" t="s">
        <v>91</v>
      </c>
      <c r="AV522" s="15" t="s">
        <v>89</v>
      </c>
      <c r="AW522" s="15" t="s">
        <v>42</v>
      </c>
      <c r="AX522" s="15" t="s">
        <v>81</v>
      </c>
      <c r="AY522" s="275" t="s">
        <v>126</v>
      </c>
    </row>
    <row r="523" s="13" customFormat="1">
      <c r="A523" s="13"/>
      <c r="B523" s="230"/>
      <c r="C523" s="231"/>
      <c r="D523" s="222" t="s">
        <v>141</v>
      </c>
      <c r="E523" s="232" t="s">
        <v>19</v>
      </c>
      <c r="F523" s="233" t="s">
        <v>901</v>
      </c>
      <c r="G523" s="231"/>
      <c r="H523" s="234">
        <v>4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0" t="s">
        <v>141</v>
      </c>
      <c r="AU523" s="240" t="s">
        <v>91</v>
      </c>
      <c r="AV523" s="13" t="s">
        <v>91</v>
      </c>
      <c r="AW523" s="13" t="s">
        <v>42</v>
      </c>
      <c r="AX523" s="13" t="s">
        <v>81</v>
      </c>
      <c r="AY523" s="240" t="s">
        <v>126</v>
      </c>
    </row>
    <row r="524" s="14" customFormat="1">
      <c r="A524" s="14"/>
      <c r="B524" s="241"/>
      <c r="C524" s="242"/>
      <c r="D524" s="222" t="s">
        <v>141</v>
      </c>
      <c r="E524" s="243" t="s">
        <v>19</v>
      </c>
      <c r="F524" s="244" t="s">
        <v>144</v>
      </c>
      <c r="G524" s="242"/>
      <c r="H524" s="245">
        <v>114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1" t="s">
        <v>141</v>
      </c>
      <c r="AU524" s="251" t="s">
        <v>91</v>
      </c>
      <c r="AV524" s="14" t="s">
        <v>133</v>
      </c>
      <c r="AW524" s="14" t="s">
        <v>42</v>
      </c>
      <c r="AX524" s="14" t="s">
        <v>89</v>
      </c>
      <c r="AY524" s="251" t="s">
        <v>126</v>
      </c>
    </row>
    <row r="525" s="2" customFormat="1" ht="16.5" customHeight="1">
      <c r="A525" s="41"/>
      <c r="B525" s="42"/>
      <c r="C525" s="209" t="s">
        <v>497</v>
      </c>
      <c r="D525" s="209" t="s">
        <v>128</v>
      </c>
      <c r="E525" s="210" t="s">
        <v>902</v>
      </c>
      <c r="F525" s="211" t="s">
        <v>903</v>
      </c>
      <c r="G525" s="212" t="s">
        <v>624</v>
      </c>
      <c r="H525" s="213">
        <v>6</v>
      </c>
      <c r="I525" s="214"/>
      <c r="J525" s="215">
        <f>ROUND(I525*H525,2)</f>
        <v>0</v>
      </c>
      <c r="K525" s="211" t="s">
        <v>132</v>
      </c>
      <c r="L525" s="47"/>
      <c r="M525" s="216" t="s">
        <v>19</v>
      </c>
      <c r="N525" s="217" t="s">
        <v>52</v>
      </c>
      <c r="O525" s="87"/>
      <c r="P525" s="218">
        <f>O525*H525</f>
        <v>0</v>
      </c>
      <c r="Q525" s="218">
        <v>0</v>
      </c>
      <c r="R525" s="218">
        <f>Q525*H525</f>
        <v>0</v>
      </c>
      <c r="S525" s="218">
        <v>0</v>
      </c>
      <c r="T525" s="219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0" t="s">
        <v>717</v>
      </c>
      <c r="AT525" s="220" t="s">
        <v>128</v>
      </c>
      <c r="AU525" s="220" t="s">
        <v>91</v>
      </c>
      <c r="AY525" s="19" t="s">
        <v>126</v>
      </c>
      <c r="BE525" s="221">
        <f>IF(N525="základní",J525,0)</f>
        <v>0</v>
      </c>
      <c r="BF525" s="221">
        <f>IF(N525="snížená",J525,0)</f>
        <v>0</v>
      </c>
      <c r="BG525" s="221">
        <f>IF(N525="zákl. přenesená",J525,0)</f>
        <v>0</v>
      </c>
      <c r="BH525" s="221">
        <f>IF(N525="sníž. přenesená",J525,0)</f>
        <v>0</v>
      </c>
      <c r="BI525" s="221">
        <f>IF(N525="nulová",J525,0)</f>
        <v>0</v>
      </c>
      <c r="BJ525" s="19" t="s">
        <v>89</v>
      </c>
      <c r="BK525" s="221">
        <f>ROUND(I525*H525,2)</f>
        <v>0</v>
      </c>
      <c r="BL525" s="19" t="s">
        <v>717</v>
      </c>
      <c r="BM525" s="220" t="s">
        <v>904</v>
      </c>
    </row>
    <row r="526" s="2" customFormat="1">
      <c r="A526" s="41"/>
      <c r="B526" s="42"/>
      <c r="C526" s="43"/>
      <c r="D526" s="222" t="s">
        <v>135</v>
      </c>
      <c r="E526" s="43"/>
      <c r="F526" s="223" t="s">
        <v>905</v>
      </c>
      <c r="G526" s="43"/>
      <c r="H526" s="43"/>
      <c r="I526" s="224"/>
      <c r="J526" s="43"/>
      <c r="K526" s="43"/>
      <c r="L526" s="47"/>
      <c r="M526" s="225"/>
      <c r="N526" s="226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19" t="s">
        <v>135</v>
      </c>
      <c r="AU526" s="19" t="s">
        <v>91</v>
      </c>
    </row>
    <row r="527" s="2" customFormat="1">
      <c r="A527" s="41"/>
      <c r="B527" s="42"/>
      <c r="C527" s="43"/>
      <c r="D527" s="227" t="s">
        <v>137</v>
      </c>
      <c r="E527" s="43"/>
      <c r="F527" s="228" t="s">
        <v>906</v>
      </c>
      <c r="G527" s="43"/>
      <c r="H527" s="43"/>
      <c r="I527" s="224"/>
      <c r="J527" s="43"/>
      <c r="K527" s="43"/>
      <c r="L527" s="47"/>
      <c r="M527" s="225"/>
      <c r="N527" s="226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19" t="s">
        <v>137</v>
      </c>
      <c r="AU527" s="19" t="s">
        <v>91</v>
      </c>
    </row>
    <row r="528" s="2" customFormat="1">
      <c r="A528" s="41"/>
      <c r="B528" s="42"/>
      <c r="C528" s="43"/>
      <c r="D528" s="222" t="s">
        <v>139</v>
      </c>
      <c r="E528" s="43"/>
      <c r="F528" s="229" t="s">
        <v>907</v>
      </c>
      <c r="G528" s="43"/>
      <c r="H528" s="43"/>
      <c r="I528" s="224"/>
      <c r="J528" s="43"/>
      <c r="K528" s="43"/>
      <c r="L528" s="47"/>
      <c r="M528" s="225"/>
      <c r="N528" s="226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19" t="s">
        <v>139</v>
      </c>
      <c r="AU528" s="19" t="s">
        <v>91</v>
      </c>
    </row>
    <row r="529" s="15" customFormat="1">
      <c r="A529" s="15"/>
      <c r="B529" s="266"/>
      <c r="C529" s="267"/>
      <c r="D529" s="222" t="s">
        <v>141</v>
      </c>
      <c r="E529" s="268" t="s">
        <v>19</v>
      </c>
      <c r="F529" s="269" t="s">
        <v>908</v>
      </c>
      <c r="G529" s="267"/>
      <c r="H529" s="268" t="s">
        <v>19</v>
      </c>
      <c r="I529" s="270"/>
      <c r="J529" s="267"/>
      <c r="K529" s="267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141</v>
      </c>
      <c r="AU529" s="275" t="s">
        <v>91</v>
      </c>
      <c r="AV529" s="15" t="s">
        <v>89</v>
      </c>
      <c r="AW529" s="15" t="s">
        <v>42</v>
      </c>
      <c r="AX529" s="15" t="s">
        <v>81</v>
      </c>
      <c r="AY529" s="275" t="s">
        <v>126</v>
      </c>
    </row>
    <row r="530" s="15" customFormat="1">
      <c r="A530" s="15"/>
      <c r="B530" s="266"/>
      <c r="C530" s="267"/>
      <c r="D530" s="222" t="s">
        <v>141</v>
      </c>
      <c r="E530" s="268" t="s">
        <v>19</v>
      </c>
      <c r="F530" s="269" t="s">
        <v>909</v>
      </c>
      <c r="G530" s="267"/>
      <c r="H530" s="268" t="s">
        <v>19</v>
      </c>
      <c r="I530" s="270"/>
      <c r="J530" s="267"/>
      <c r="K530" s="267"/>
      <c r="L530" s="271"/>
      <c r="M530" s="272"/>
      <c r="N530" s="273"/>
      <c r="O530" s="273"/>
      <c r="P530" s="273"/>
      <c r="Q530" s="273"/>
      <c r="R530" s="273"/>
      <c r="S530" s="273"/>
      <c r="T530" s="27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5" t="s">
        <v>141</v>
      </c>
      <c r="AU530" s="275" t="s">
        <v>91</v>
      </c>
      <c r="AV530" s="15" t="s">
        <v>89</v>
      </c>
      <c r="AW530" s="15" t="s">
        <v>42</v>
      </c>
      <c r="AX530" s="15" t="s">
        <v>81</v>
      </c>
      <c r="AY530" s="275" t="s">
        <v>126</v>
      </c>
    </row>
    <row r="531" s="13" customFormat="1">
      <c r="A531" s="13"/>
      <c r="B531" s="230"/>
      <c r="C531" s="231"/>
      <c r="D531" s="222" t="s">
        <v>141</v>
      </c>
      <c r="E531" s="232" t="s">
        <v>19</v>
      </c>
      <c r="F531" s="233" t="s">
        <v>178</v>
      </c>
      <c r="G531" s="231"/>
      <c r="H531" s="234">
        <v>6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141</v>
      </c>
      <c r="AU531" s="240" t="s">
        <v>91</v>
      </c>
      <c r="AV531" s="13" t="s">
        <v>91</v>
      </c>
      <c r="AW531" s="13" t="s">
        <v>42</v>
      </c>
      <c r="AX531" s="13" t="s">
        <v>81</v>
      </c>
      <c r="AY531" s="240" t="s">
        <v>126</v>
      </c>
    </row>
    <row r="532" s="14" customFormat="1">
      <c r="A532" s="14"/>
      <c r="B532" s="241"/>
      <c r="C532" s="242"/>
      <c r="D532" s="222" t="s">
        <v>141</v>
      </c>
      <c r="E532" s="243" t="s">
        <v>19</v>
      </c>
      <c r="F532" s="244" t="s">
        <v>144</v>
      </c>
      <c r="G532" s="242"/>
      <c r="H532" s="245">
        <v>6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141</v>
      </c>
      <c r="AU532" s="251" t="s">
        <v>91</v>
      </c>
      <c r="AV532" s="14" t="s">
        <v>133</v>
      </c>
      <c r="AW532" s="14" t="s">
        <v>42</v>
      </c>
      <c r="AX532" s="14" t="s">
        <v>89</v>
      </c>
      <c r="AY532" s="251" t="s">
        <v>126</v>
      </c>
    </row>
    <row r="533" s="2" customFormat="1" ht="16.5" customHeight="1">
      <c r="A533" s="41"/>
      <c r="B533" s="42"/>
      <c r="C533" s="252" t="s">
        <v>504</v>
      </c>
      <c r="D533" s="252" t="s">
        <v>237</v>
      </c>
      <c r="E533" s="253" t="s">
        <v>910</v>
      </c>
      <c r="F533" s="254" t="s">
        <v>911</v>
      </c>
      <c r="G533" s="255" t="s">
        <v>624</v>
      </c>
      <c r="H533" s="256">
        <v>6</v>
      </c>
      <c r="I533" s="257"/>
      <c r="J533" s="258">
        <f>ROUND(I533*H533,2)</f>
        <v>0</v>
      </c>
      <c r="K533" s="254" t="s">
        <v>132</v>
      </c>
      <c r="L533" s="259"/>
      <c r="M533" s="260" t="s">
        <v>19</v>
      </c>
      <c r="N533" s="261" t="s">
        <v>52</v>
      </c>
      <c r="O533" s="87"/>
      <c r="P533" s="218">
        <f>O533*H533</f>
        <v>0</v>
      </c>
      <c r="Q533" s="218">
        <v>0.00020000000000000001</v>
      </c>
      <c r="R533" s="218">
        <f>Q533*H533</f>
        <v>0.0012000000000000001</v>
      </c>
      <c r="S533" s="218">
        <v>0</v>
      </c>
      <c r="T533" s="219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0" t="s">
        <v>733</v>
      </c>
      <c r="AT533" s="220" t="s">
        <v>237</v>
      </c>
      <c r="AU533" s="220" t="s">
        <v>91</v>
      </c>
      <c r="AY533" s="19" t="s">
        <v>126</v>
      </c>
      <c r="BE533" s="221">
        <f>IF(N533="základní",J533,0)</f>
        <v>0</v>
      </c>
      <c r="BF533" s="221">
        <f>IF(N533="snížená",J533,0)</f>
        <v>0</v>
      </c>
      <c r="BG533" s="221">
        <f>IF(N533="zákl. přenesená",J533,0)</f>
        <v>0</v>
      </c>
      <c r="BH533" s="221">
        <f>IF(N533="sníž. přenesená",J533,0)</f>
        <v>0</v>
      </c>
      <c r="BI533" s="221">
        <f>IF(N533="nulová",J533,0)</f>
        <v>0</v>
      </c>
      <c r="BJ533" s="19" t="s">
        <v>89</v>
      </c>
      <c r="BK533" s="221">
        <f>ROUND(I533*H533,2)</f>
        <v>0</v>
      </c>
      <c r="BL533" s="19" t="s">
        <v>717</v>
      </c>
      <c r="BM533" s="220" t="s">
        <v>912</v>
      </c>
    </row>
    <row r="534" s="2" customFormat="1">
      <c r="A534" s="41"/>
      <c r="B534" s="42"/>
      <c r="C534" s="43"/>
      <c r="D534" s="222" t="s">
        <v>135</v>
      </c>
      <c r="E534" s="43"/>
      <c r="F534" s="223" t="s">
        <v>911</v>
      </c>
      <c r="G534" s="43"/>
      <c r="H534" s="43"/>
      <c r="I534" s="224"/>
      <c r="J534" s="43"/>
      <c r="K534" s="43"/>
      <c r="L534" s="47"/>
      <c r="M534" s="225"/>
      <c r="N534" s="226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135</v>
      </c>
      <c r="AU534" s="19" t="s">
        <v>91</v>
      </c>
    </row>
    <row r="535" s="15" customFormat="1">
      <c r="A535" s="15"/>
      <c r="B535" s="266"/>
      <c r="C535" s="267"/>
      <c r="D535" s="222" t="s">
        <v>141</v>
      </c>
      <c r="E535" s="268" t="s">
        <v>19</v>
      </c>
      <c r="F535" s="269" t="s">
        <v>908</v>
      </c>
      <c r="G535" s="267"/>
      <c r="H535" s="268" t="s">
        <v>19</v>
      </c>
      <c r="I535" s="270"/>
      <c r="J535" s="267"/>
      <c r="K535" s="267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141</v>
      </c>
      <c r="AU535" s="275" t="s">
        <v>91</v>
      </c>
      <c r="AV535" s="15" t="s">
        <v>89</v>
      </c>
      <c r="AW535" s="15" t="s">
        <v>42</v>
      </c>
      <c r="AX535" s="15" t="s">
        <v>81</v>
      </c>
      <c r="AY535" s="275" t="s">
        <v>126</v>
      </c>
    </row>
    <row r="536" s="15" customFormat="1">
      <c r="A536" s="15"/>
      <c r="B536" s="266"/>
      <c r="C536" s="267"/>
      <c r="D536" s="222" t="s">
        <v>141</v>
      </c>
      <c r="E536" s="268" t="s">
        <v>19</v>
      </c>
      <c r="F536" s="269" t="s">
        <v>909</v>
      </c>
      <c r="G536" s="267"/>
      <c r="H536" s="268" t="s">
        <v>19</v>
      </c>
      <c r="I536" s="270"/>
      <c r="J536" s="267"/>
      <c r="K536" s="267"/>
      <c r="L536" s="271"/>
      <c r="M536" s="272"/>
      <c r="N536" s="273"/>
      <c r="O536" s="273"/>
      <c r="P536" s="273"/>
      <c r="Q536" s="273"/>
      <c r="R536" s="273"/>
      <c r="S536" s="273"/>
      <c r="T536" s="27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5" t="s">
        <v>141</v>
      </c>
      <c r="AU536" s="275" t="s">
        <v>91</v>
      </c>
      <c r="AV536" s="15" t="s">
        <v>89</v>
      </c>
      <c r="AW536" s="15" t="s">
        <v>42</v>
      </c>
      <c r="AX536" s="15" t="s">
        <v>81</v>
      </c>
      <c r="AY536" s="275" t="s">
        <v>126</v>
      </c>
    </row>
    <row r="537" s="13" customFormat="1">
      <c r="A537" s="13"/>
      <c r="B537" s="230"/>
      <c r="C537" s="231"/>
      <c r="D537" s="222" t="s">
        <v>141</v>
      </c>
      <c r="E537" s="232" t="s">
        <v>19</v>
      </c>
      <c r="F537" s="233" t="s">
        <v>178</v>
      </c>
      <c r="G537" s="231"/>
      <c r="H537" s="234">
        <v>6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141</v>
      </c>
      <c r="AU537" s="240" t="s">
        <v>91</v>
      </c>
      <c r="AV537" s="13" t="s">
        <v>91</v>
      </c>
      <c r="AW537" s="13" t="s">
        <v>42</v>
      </c>
      <c r="AX537" s="13" t="s">
        <v>81</v>
      </c>
      <c r="AY537" s="240" t="s">
        <v>126</v>
      </c>
    </row>
    <row r="538" s="14" customFormat="1">
      <c r="A538" s="14"/>
      <c r="B538" s="241"/>
      <c r="C538" s="242"/>
      <c r="D538" s="222" t="s">
        <v>141</v>
      </c>
      <c r="E538" s="243" t="s">
        <v>19</v>
      </c>
      <c r="F538" s="244" t="s">
        <v>144</v>
      </c>
      <c r="G538" s="242"/>
      <c r="H538" s="245">
        <v>6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141</v>
      </c>
      <c r="AU538" s="251" t="s">
        <v>91</v>
      </c>
      <c r="AV538" s="14" t="s">
        <v>133</v>
      </c>
      <c r="AW538" s="14" t="s">
        <v>42</v>
      </c>
      <c r="AX538" s="14" t="s">
        <v>89</v>
      </c>
      <c r="AY538" s="251" t="s">
        <v>126</v>
      </c>
    </row>
    <row r="539" s="2" customFormat="1" ht="16.5" customHeight="1">
      <c r="A539" s="41"/>
      <c r="B539" s="42"/>
      <c r="C539" s="209" t="s">
        <v>510</v>
      </c>
      <c r="D539" s="209" t="s">
        <v>128</v>
      </c>
      <c r="E539" s="210" t="s">
        <v>913</v>
      </c>
      <c r="F539" s="211" t="s">
        <v>914</v>
      </c>
      <c r="G539" s="212" t="s">
        <v>165</v>
      </c>
      <c r="H539" s="213">
        <v>850</v>
      </c>
      <c r="I539" s="214"/>
      <c r="J539" s="215">
        <f>ROUND(I539*H539,2)</f>
        <v>0</v>
      </c>
      <c r="K539" s="211" t="s">
        <v>317</v>
      </c>
      <c r="L539" s="47"/>
      <c r="M539" s="216" t="s">
        <v>19</v>
      </c>
      <c r="N539" s="217" t="s">
        <v>52</v>
      </c>
      <c r="O539" s="87"/>
      <c r="P539" s="218">
        <f>O539*H539</f>
        <v>0</v>
      </c>
      <c r="Q539" s="218">
        <v>0</v>
      </c>
      <c r="R539" s="218">
        <f>Q539*H539</f>
        <v>0</v>
      </c>
      <c r="S539" s="218">
        <v>0</v>
      </c>
      <c r="T539" s="219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0" t="s">
        <v>717</v>
      </c>
      <c r="AT539" s="220" t="s">
        <v>128</v>
      </c>
      <c r="AU539" s="220" t="s">
        <v>91</v>
      </c>
      <c r="AY539" s="19" t="s">
        <v>126</v>
      </c>
      <c r="BE539" s="221">
        <f>IF(N539="základní",J539,0)</f>
        <v>0</v>
      </c>
      <c r="BF539" s="221">
        <f>IF(N539="snížená",J539,0)</f>
        <v>0</v>
      </c>
      <c r="BG539" s="221">
        <f>IF(N539="zákl. přenesená",J539,0)</f>
        <v>0</v>
      </c>
      <c r="BH539" s="221">
        <f>IF(N539="sníž. přenesená",J539,0)</f>
        <v>0</v>
      </c>
      <c r="BI539" s="221">
        <f>IF(N539="nulová",J539,0)</f>
        <v>0</v>
      </c>
      <c r="BJ539" s="19" t="s">
        <v>89</v>
      </c>
      <c r="BK539" s="221">
        <f>ROUND(I539*H539,2)</f>
        <v>0</v>
      </c>
      <c r="BL539" s="19" t="s">
        <v>717</v>
      </c>
      <c r="BM539" s="220" t="s">
        <v>915</v>
      </c>
    </row>
    <row r="540" s="2" customFormat="1">
      <c r="A540" s="41"/>
      <c r="B540" s="42"/>
      <c r="C540" s="43"/>
      <c r="D540" s="222" t="s">
        <v>135</v>
      </c>
      <c r="E540" s="43"/>
      <c r="F540" s="223" t="s">
        <v>914</v>
      </c>
      <c r="G540" s="43"/>
      <c r="H540" s="43"/>
      <c r="I540" s="224"/>
      <c r="J540" s="43"/>
      <c r="K540" s="43"/>
      <c r="L540" s="47"/>
      <c r="M540" s="225"/>
      <c r="N540" s="226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19" t="s">
        <v>135</v>
      </c>
      <c r="AU540" s="19" t="s">
        <v>91</v>
      </c>
    </row>
    <row r="541" s="15" customFormat="1">
      <c r="A541" s="15"/>
      <c r="B541" s="266"/>
      <c r="C541" s="267"/>
      <c r="D541" s="222" t="s">
        <v>141</v>
      </c>
      <c r="E541" s="268" t="s">
        <v>19</v>
      </c>
      <c r="F541" s="269" t="s">
        <v>908</v>
      </c>
      <c r="G541" s="267"/>
      <c r="H541" s="268" t="s">
        <v>19</v>
      </c>
      <c r="I541" s="270"/>
      <c r="J541" s="267"/>
      <c r="K541" s="267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141</v>
      </c>
      <c r="AU541" s="275" t="s">
        <v>91</v>
      </c>
      <c r="AV541" s="15" t="s">
        <v>89</v>
      </c>
      <c r="AW541" s="15" t="s">
        <v>42</v>
      </c>
      <c r="AX541" s="15" t="s">
        <v>81</v>
      </c>
      <c r="AY541" s="275" t="s">
        <v>126</v>
      </c>
    </row>
    <row r="542" s="15" customFormat="1">
      <c r="A542" s="15"/>
      <c r="B542" s="266"/>
      <c r="C542" s="267"/>
      <c r="D542" s="222" t="s">
        <v>141</v>
      </c>
      <c r="E542" s="268" t="s">
        <v>19</v>
      </c>
      <c r="F542" s="269" t="s">
        <v>916</v>
      </c>
      <c r="G542" s="267"/>
      <c r="H542" s="268" t="s">
        <v>19</v>
      </c>
      <c r="I542" s="270"/>
      <c r="J542" s="267"/>
      <c r="K542" s="267"/>
      <c r="L542" s="271"/>
      <c r="M542" s="272"/>
      <c r="N542" s="273"/>
      <c r="O542" s="273"/>
      <c r="P542" s="273"/>
      <c r="Q542" s="273"/>
      <c r="R542" s="273"/>
      <c r="S542" s="273"/>
      <c r="T542" s="27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5" t="s">
        <v>141</v>
      </c>
      <c r="AU542" s="275" t="s">
        <v>91</v>
      </c>
      <c r="AV542" s="15" t="s">
        <v>89</v>
      </c>
      <c r="AW542" s="15" t="s">
        <v>42</v>
      </c>
      <c r="AX542" s="15" t="s">
        <v>81</v>
      </c>
      <c r="AY542" s="275" t="s">
        <v>126</v>
      </c>
    </row>
    <row r="543" s="13" customFormat="1">
      <c r="A543" s="13"/>
      <c r="B543" s="230"/>
      <c r="C543" s="231"/>
      <c r="D543" s="222" t="s">
        <v>141</v>
      </c>
      <c r="E543" s="232" t="s">
        <v>19</v>
      </c>
      <c r="F543" s="233" t="s">
        <v>917</v>
      </c>
      <c r="G543" s="231"/>
      <c r="H543" s="234">
        <v>850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141</v>
      </c>
      <c r="AU543" s="240" t="s">
        <v>91</v>
      </c>
      <c r="AV543" s="13" t="s">
        <v>91</v>
      </c>
      <c r="AW543" s="13" t="s">
        <v>42</v>
      </c>
      <c r="AX543" s="13" t="s">
        <v>81</v>
      </c>
      <c r="AY543" s="240" t="s">
        <v>126</v>
      </c>
    </row>
    <row r="544" s="14" customFormat="1">
      <c r="A544" s="14"/>
      <c r="B544" s="241"/>
      <c r="C544" s="242"/>
      <c r="D544" s="222" t="s">
        <v>141</v>
      </c>
      <c r="E544" s="243" t="s">
        <v>19</v>
      </c>
      <c r="F544" s="244" t="s">
        <v>144</v>
      </c>
      <c r="G544" s="242"/>
      <c r="H544" s="245">
        <v>850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1" t="s">
        <v>141</v>
      </c>
      <c r="AU544" s="251" t="s">
        <v>91</v>
      </c>
      <c r="AV544" s="14" t="s">
        <v>133</v>
      </c>
      <c r="AW544" s="14" t="s">
        <v>42</v>
      </c>
      <c r="AX544" s="14" t="s">
        <v>89</v>
      </c>
      <c r="AY544" s="251" t="s">
        <v>126</v>
      </c>
    </row>
    <row r="545" s="2" customFormat="1" ht="16.5" customHeight="1">
      <c r="A545" s="41"/>
      <c r="B545" s="42"/>
      <c r="C545" s="252" t="s">
        <v>517</v>
      </c>
      <c r="D545" s="252" t="s">
        <v>237</v>
      </c>
      <c r="E545" s="253" t="s">
        <v>918</v>
      </c>
      <c r="F545" s="254" t="s">
        <v>919</v>
      </c>
      <c r="G545" s="255" t="s">
        <v>165</v>
      </c>
      <c r="H545" s="256">
        <v>977.5</v>
      </c>
      <c r="I545" s="257"/>
      <c r="J545" s="258">
        <f>ROUND(I545*H545,2)</f>
        <v>0</v>
      </c>
      <c r="K545" s="254" t="s">
        <v>317</v>
      </c>
      <c r="L545" s="259"/>
      <c r="M545" s="260" t="s">
        <v>19</v>
      </c>
      <c r="N545" s="261" t="s">
        <v>52</v>
      </c>
      <c r="O545" s="87"/>
      <c r="P545" s="218">
        <f>O545*H545</f>
        <v>0</v>
      </c>
      <c r="Q545" s="218">
        <v>0</v>
      </c>
      <c r="R545" s="218">
        <f>Q545*H545</f>
        <v>0</v>
      </c>
      <c r="S545" s="218">
        <v>0</v>
      </c>
      <c r="T545" s="219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0" t="s">
        <v>733</v>
      </c>
      <c r="AT545" s="220" t="s">
        <v>237</v>
      </c>
      <c r="AU545" s="220" t="s">
        <v>91</v>
      </c>
      <c r="AY545" s="19" t="s">
        <v>126</v>
      </c>
      <c r="BE545" s="221">
        <f>IF(N545="základní",J545,0)</f>
        <v>0</v>
      </c>
      <c r="BF545" s="221">
        <f>IF(N545="snížená",J545,0)</f>
        <v>0</v>
      </c>
      <c r="BG545" s="221">
        <f>IF(N545="zákl. přenesená",J545,0)</f>
        <v>0</v>
      </c>
      <c r="BH545" s="221">
        <f>IF(N545="sníž. přenesená",J545,0)</f>
        <v>0</v>
      </c>
      <c r="BI545" s="221">
        <f>IF(N545="nulová",J545,0)</f>
        <v>0</v>
      </c>
      <c r="BJ545" s="19" t="s">
        <v>89</v>
      </c>
      <c r="BK545" s="221">
        <f>ROUND(I545*H545,2)</f>
        <v>0</v>
      </c>
      <c r="BL545" s="19" t="s">
        <v>717</v>
      </c>
      <c r="BM545" s="220" t="s">
        <v>920</v>
      </c>
    </row>
    <row r="546" s="2" customFormat="1">
      <c r="A546" s="41"/>
      <c r="B546" s="42"/>
      <c r="C546" s="43"/>
      <c r="D546" s="222" t="s">
        <v>135</v>
      </c>
      <c r="E546" s="43"/>
      <c r="F546" s="223" t="s">
        <v>919</v>
      </c>
      <c r="G546" s="43"/>
      <c r="H546" s="43"/>
      <c r="I546" s="224"/>
      <c r="J546" s="43"/>
      <c r="K546" s="43"/>
      <c r="L546" s="47"/>
      <c r="M546" s="225"/>
      <c r="N546" s="226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19" t="s">
        <v>135</v>
      </c>
      <c r="AU546" s="19" t="s">
        <v>91</v>
      </c>
    </row>
    <row r="547" s="15" customFormat="1">
      <c r="A547" s="15"/>
      <c r="B547" s="266"/>
      <c r="C547" s="267"/>
      <c r="D547" s="222" t="s">
        <v>141</v>
      </c>
      <c r="E547" s="268" t="s">
        <v>19</v>
      </c>
      <c r="F547" s="269" t="s">
        <v>908</v>
      </c>
      <c r="G547" s="267"/>
      <c r="H547" s="268" t="s">
        <v>19</v>
      </c>
      <c r="I547" s="270"/>
      <c r="J547" s="267"/>
      <c r="K547" s="267"/>
      <c r="L547" s="271"/>
      <c r="M547" s="272"/>
      <c r="N547" s="273"/>
      <c r="O547" s="273"/>
      <c r="P547" s="273"/>
      <c r="Q547" s="273"/>
      <c r="R547" s="273"/>
      <c r="S547" s="273"/>
      <c r="T547" s="27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5" t="s">
        <v>141</v>
      </c>
      <c r="AU547" s="275" t="s">
        <v>91</v>
      </c>
      <c r="AV547" s="15" t="s">
        <v>89</v>
      </c>
      <c r="AW547" s="15" t="s">
        <v>42</v>
      </c>
      <c r="AX547" s="15" t="s">
        <v>81</v>
      </c>
      <c r="AY547" s="275" t="s">
        <v>126</v>
      </c>
    </row>
    <row r="548" s="15" customFormat="1">
      <c r="A548" s="15"/>
      <c r="B548" s="266"/>
      <c r="C548" s="267"/>
      <c r="D548" s="222" t="s">
        <v>141</v>
      </c>
      <c r="E548" s="268" t="s">
        <v>19</v>
      </c>
      <c r="F548" s="269" t="s">
        <v>916</v>
      </c>
      <c r="G548" s="267"/>
      <c r="H548" s="268" t="s">
        <v>19</v>
      </c>
      <c r="I548" s="270"/>
      <c r="J548" s="267"/>
      <c r="K548" s="267"/>
      <c r="L548" s="271"/>
      <c r="M548" s="272"/>
      <c r="N548" s="273"/>
      <c r="O548" s="273"/>
      <c r="P548" s="273"/>
      <c r="Q548" s="273"/>
      <c r="R548" s="273"/>
      <c r="S548" s="273"/>
      <c r="T548" s="27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141</v>
      </c>
      <c r="AU548" s="275" t="s">
        <v>91</v>
      </c>
      <c r="AV548" s="15" t="s">
        <v>89</v>
      </c>
      <c r="AW548" s="15" t="s">
        <v>42</v>
      </c>
      <c r="AX548" s="15" t="s">
        <v>81</v>
      </c>
      <c r="AY548" s="275" t="s">
        <v>126</v>
      </c>
    </row>
    <row r="549" s="13" customFormat="1">
      <c r="A549" s="13"/>
      <c r="B549" s="230"/>
      <c r="C549" s="231"/>
      <c r="D549" s="222" t="s">
        <v>141</v>
      </c>
      <c r="E549" s="232" t="s">
        <v>19</v>
      </c>
      <c r="F549" s="233" t="s">
        <v>921</v>
      </c>
      <c r="G549" s="231"/>
      <c r="H549" s="234">
        <v>977.5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141</v>
      </c>
      <c r="AU549" s="240" t="s">
        <v>91</v>
      </c>
      <c r="AV549" s="13" t="s">
        <v>91</v>
      </c>
      <c r="AW549" s="13" t="s">
        <v>42</v>
      </c>
      <c r="AX549" s="13" t="s">
        <v>81</v>
      </c>
      <c r="AY549" s="240" t="s">
        <v>126</v>
      </c>
    </row>
    <row r="550" s="14" customFormat="1">
      <c r="A550" s="14"/>
      <c r="B550" s="241"/>
      <c r="C550" s="242"/>
      <c r="D550" s="222" t="s">
        <v>141</v>
      </c>
      <c r="E550" s="243" t="s">
        <v>19</v>
      </c>
      <c r="F550" s="244" t="s">
        <v>144</v>
      </c>
      <c r="G550" s="242"/>
      <c r="H550" s="245">
        <v>977.5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141</v>
      </c>
      <c r="AU550" s="251" t="s">
        <v>91</v>
      </c>
      <c r="AV550" s="14" t="s">
        <v>133</v>
      </c>
      <c r="AW550" s="14" t="s">
        <v>42</v>
      </c>
      <c r="AX550" s="14" t="s">
        <v>89</v>
      </c>
      <c r="AY550" s="251" t="s">
        <v>126</v>
      </c>
    </row>
    <row r="551" s="2" customFormat="1" ht="16.5" customHeight="1">
      <c r="A551" s="41"/>
      <c r="B551" s="42"/>
      <c r="C551" s="252" t="s">
        <v>525</v>
      </c>
      <c r="D551" s="252" t="s">
        <v>237</v>
      </c>
      <c r="E551" s="253" t="s">
        <v>922</v>
      </c>
      <c r="F551" s="254" t="s">
        <v>923</v>
      </c>
      <c r="G551" s="255" t="s">
        <v>624</v>
      </c>
      <c r="H551" s="256">
        <v>22</v>
      </c>
      <c r="I551" s="257"/>
      <c r="J551" s="258">
        <f>ROUND(I551*H551,2)</f>
        <v>0</v>
      </c>
      <c r="K551" s="254" t="s">
        <v>317</v>
      </c>
      <c r="L551" s="259"/>
      <c r="M551" s="260" t="s">
        <v>19</v>
      </c>
      <c r="N551" s="261" t="s">
        <v>52</v>
      </c>
      <c r="O551" s="87"/>
      <c r="P551" s="218">
        <f>O551*H551</f>
        <v>0</v>
      </c>
      <c r="Q551" s="218">
        <v>0</v>
      </c>
      <c r="R551" s="218">
        <f>Q551*H551</f>
        <v>0</v>
      </c>
      <c r="S551" s="218">
        <v>0</v>
      </c>
      <c r="T551" s="219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0" t="s">
        <v>733</v>
      </c>
      <c r="AT551" s="220" t="s">
        <v>237</v>
      </c>
      <c r="AU551" s="220" t="s">
        <v>91</v>
      </c>
      <c r="AY551" s="19" t="s">
        <v>126</v>
      </c>
      <c r="BE551" s="221">
        <f>IF(N551="základní",J551,0)</f>
        <v>0</v>
      </c>
      <c r="BF551" s="221">
        <f>IF(N551="snížená",J551,0)</f>
        <v>0</v>
      </c>
      <c r="BG551" s="221">
        <f>IF(N551="zákl. přenesená",J551,0)</f>
        <v>0</v>
      </c>
      <c r="BH551" s="221">
        <f>IF(N551="sníž. přenesená",J551,0)</f>
        <v>0</v>
      </c>
      <c r="BI551" s="221">
        <f>IF(N551="nulová",J551,0)</f>
        <v>0</v>
      </c>
      <c r="BJ551" s="19" t="s">
        <v>89</v>
      </c>
      <c r="BK551" s="221">
        <f>ROUND(I551*H551,2)</f>
        <v>0</v>
      </c>
      <c r="BL551" s="19" t="s">
        <v>717</v>
      </c>
      <c r="BM551" s="220" t="s">
        <v>924</v>
      </c>
    </row>
    <row r="552" s="2" customFormat="1">
      <c r="A552" s="41"/>
      <c r="B552" s="42"/>
      <c r="C552" s="43"/>
      <c r="D552" s="222" t="s">
        <v>135</v>
      </c>
      <c r="E552" s="43"/>
      <c r="F552" s="223" t="s">
        <v>923</v>
      </c>
      <c r="G552" s="43"/>
      <c r="H552" s="43"/>
      <c r="I552" s="224"/>
      <c r="J552" s="43"/>
      <c r="K552" s="43"/>
      <c r="L552" s="47"/>
      <c r="M552" s="225"/>
      <c r="N552" s="226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19" t="s">
        <v>135</v>
      </c>
      <c r="AU552" s="19" t="s">
        <v>91</v>
      </c>
    </row>
    <row r="553" s="15" customFormat="1">
      <c r="A553" s="15"/>
      <c r="B553" s="266"/>
      <c r="C553" s="267"/>
      <c r="D553" s="222" t="s">
        <v>141</v>
      </c>
      <c r="E553" s="268" t="s">
        <v>19</v>
      </c>
      <c r="F553" s="269" t="s">
        <v>908</v>
      </c>
      <c r="G553" s="267"/>
      <c r="H553" s="268" t="s">
        <v>19</v>
      </c>
      <c r="I553" s="270"/>
      <c r="J553" s="267"/>
      <c r="K553" s="267"/>
      <c r="L553" s="271"/>
      <c r="M553" s="272"/>
      <c r="N553" s="273"/>
      <c r="O553" s="273"/>
      <c r="P553" s="273"/>
      <c r="Q553" s="273"/>
      <c r="R553" s="273"/>
      <c r="S553" s="273"/>
      <c r="T553" s="27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5" t="s">
        <v>141</v>
      </c>
      <c r="AU553" s="275" t="s">
        <v>91</v>
      </c>
      <c r="AV553" s="15" t="s">
        <v>89</v>
      </c>
      <c r="AW553" s="15" t="s">
        <v>42</v>
      </c>
      <c r="AX553" s="15" t="s">
        <v>81</v>
      </c>
      <c r="AY553" s="275" t="s">
        <v>126</v>
      </c>
    </row>
    <row r="554" s="15" customFormat="1">
      <c r="A554" s="15"/>
      <c r="B554" s="266"/>
      <c r="C554" s="267"/>
      <c r="D554" s="222" t="s">
        <v>141</v>
      </c>
      <c r="E554" s="268" t="s">
        <v>19</v>
      </c>
      <c r="F554" s="269" t="s">
        <v>925</v>
      </c>
      <c r="G554" s="267"/>
      <c r="H554" s="268" t="s">
        <v>19</v>
      </c>
      <c r="I554" s="270"/>
      <c r="J554" s="267"/>
      <c r="K554" s="267"/>
      <c r="L554" s="271"/>
      <c r="M554" s="272"/>
      <c r="N554" s="273"/>
      <c r="O554" s="273"/>
      <c r="P554" s="273"/>
      <c r="Q554" s="273"/>
      <c r="R554" s="273"/>
      <c r="S554" s="273"/>
      <c r="T554" s="27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5" t="s">
        <v>141</v>
      </c>
      <c r="AU554" s="275" t="s">
        <v>91</v>
      </c>
      <c r="AV554" s="15" t="s">
        <v>89</v>
      </c>
      <c r="AW554" s="15" t="s">
        <v>42</v>
      </c>
      <c r="AX554" s="15" t="s">
        <v>81</v>
      </c>
      <c r="AY554" s="275" t="s">
        <v>126</v>
      </c>
    </row>
    <row r="555" s="13" customFormat="1">
      <c r="A555" s="13"/>
      <c r="B555" s="230"/>
      <c r="C555" s="231"/>
      <c r="D555" s="222" t="s">
        <v>141</v>
      </c>
      <c r="E555" s="232" t="s">
        <v>19</v>
      </c>
      <c r="F555" s="233" t="s">
        <v>926</v>
      </c>
      <c r="G555" s="231"/>
      <c r="H555" s="234">
        <v>22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0" t="s">
        <v>141</v>
      </c>
      <c r="AU555" s="240" t="s">
        <v>91</v>
      </c>
      <c r="AV555" s="13" t="s">
        <v>91</v>
      </c>
      <c r="AW555" s="13" t="s">
        <v>42</v>
      </c>
      <c r="AX555" s="13" t="s">
        <v>81</v>
      </c>
      <c r="AY555" s="240" t="s">
        <v>126</v>
      </c>
    </row>
    <row r="556" s="14" customFormat="1">
      <c r="A556" s="14"/>
      <c r="B556" s="241"/>
      <c r="C556" s="242"/>
      <c r="D556" s="222" t="s">
        <v>141</v>
      </c>
      <c r="E556" s="243" t="s">
        <v>19</v>
      </c>
      <c r="F556" s="244" t="s">
        <v>144</v>
      </c>
      <c r="G556" s="242"/>
      <c r="H556" s="245">
        <v>22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141</v>
      </c>
      <c r="AU556" s="251" t="s">
        <v>91</v>
      </c>
      <c r="AV556" s="14" t="s">
        <v>133</v>
      </c>
      <c r="AW556" s="14" t="s">
        <v>42</v>
      </c>
      <c r="AX556" s="14" t="s">
        <v>89</v>
      </c>
      <c r="AY556" s="251" t="s">
        <v>126</v>
      </c>
    </row>
    <row r="557" s="2" customFormat="1" ht="16.5" customHeight="1">
      <c r="A557" s="41"/>
      <c r="B557" s="42"/>
      <c r="C557" s="209" t="s">
        <v>531</v>
      </c>
      <c r="D557" s="209" t="s">
        <v>128</v>
      </c>
      <c r="E557" s="210" t="s">
        <v>927</v>
      </c>
      <c r="F557" s="211" t="s">
        <v>928</v>
      </c>
      <c r="G557" s="212" t="s">
        <v>624</v>
      </c>
      <c r="H557" s="213">
        <v>10</v>
      </c>
      <c r="I557" s="214"/>
      <c r="J557" s="215">
        <f>ROUND(I557*H557,2)</f>
        <v>0</v>
      </c>
      <c r="K557" s="211" t="s">
        <v>132</v>
      </c>
      <c r="L557" s="47"/>
      <c r="M557" s="216" t="s">
        <v>19</v>
      </c>
      <c r="N557" s="217" t="s">
        <v>52</v>
      </c>
      <c r="O557" s="87"/>
      <c r="P557" s="218">
        <f>O557*H557</f>
        <v>0</v>
      </c>
      <c r="Q557" s="218">
        <v>0</v>
      </c>
      <c r="R557" s="218">
        <f>Q557*H557</f>
        <v>0</v>
      </c>
      <c r="S557" s="218">
        <v>0</v>
      </c>
      <c r="T557" s="219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0" t="s">
        <v>717</v>
      </c>
      <c r="AT557" s="220" t="s">
        <v>128</v>
      </c>
      <c r="AU557" s="220" t="s">
        <v>91</v>
      </c>
      <c r="AY557" s="19" t="s">
        <v>126</v>
      </c>
      <c r="BE557" s="221">
        <f>IF(N557="základní",J557,0)</f>
        <v>0</v>
      </c>
      <c r="BF557" s="221">
        <f>IF(N557="snížená",J557,0)</f>
        <v>0</v>
      </c>
      <c r="BG557" s="221">
        <f>IF(N557="zákl. přenesená",J557,0)</f>
        <v>0</v>
      </c>
      <c r="BH557" s="221">
        <f>IF(N557="sníž. přenesená",J557,0)</f>
        <v>0</v>
      </c>
      <c r="BI557" s="221">
        <f>IF(N557="nulová",J557,0)</f>
        <v>0</v>
      </c>
      <c r="BJ557" s="19" t="s">
        <v>89</v>
      </c>
      <c r="BK557" s="221">
        <f>ROUND(I557*H557,2)</f>
        <v>0</v>
      </c>
      <c r="BL557" s="19" t="s">
        <v>717</v>
      </c>
      <c r="BM557" s="220" t="s">
        <v>929</v>
      </c>
    </row>
    <row r="558" s="2" customFormat="1">
      <c r="A558" s="41"/>
      <c r="B558" s="42"/>
      <c r="C558" s="43"/>
      <c r="D558" s="222" t="s">
        <v>135</v>
      </c>
      <c r="E558" s="43"/>
      <c r="F558" s="223" t="s">
        <v>930</v>
      </c>
      <c r="G558" s="43"/>
      <c r="H558" s="43"/>
      <c r="I558" s="224"/>
      <c r="J558" s="43"/>
      <c r="K558" s="43"/>
      <c r="L558" s="47"/>
      <c r="M558" s="225"/>
      <c r="N558" s="226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19" t="s">
        <v>135</v>
      </c>
      <c r="AU558" s="19" t="s">
        <v>91</v>
      </c>
    </row>
    <row r="559" s="2" customFormat="1">
      <c r="A559" s="41"/>
      <c r="B559" s="42"/>
      <c r="C559" s="43"/>
      <c r="D559" s="227" t="s">
        <v>137</v>
      </c>
      <c r="E559" s="43"/>
      <c r="F559" s="228" t="s">
        <v>931</v>
      </c>
      <c r="G559" s="43"/>
      <c r="H559" s="43"/>
      <c r="I559" s="224"/>
      <c r="J559" s="43"/>
      <c r="K559" s="43"/>
      <c r="L559" s="47"/>
      <c r="M559" s="225"/>
      <c r="N559" s="226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19" t="s">
        <v>137</v>
      </c>
      <c r="AU559" s="19" t="s">
        <v>91</v>
      </c>
    </row>
    <row r="560" s="2" customFormat="1">
      <c r="A560" s="41"/>
      <c r="B560" s="42"/>
      <c r="C560" s="43"/>
      <c r="D560" s="222" t="s">
        <v>139</v>
      </c>
      <c r="E560" s="43"/>
      <c r="F560" s="229" t="s">
        <v>932</v>
      </c>
      <c r="G560" s="43"/>
      <c r="H560" s="43"/>
      <c r="I560" s="224"/>
      <c r="J560" s="43"/>
      <c r="K560" s="43"/>
      <c r="L560" s="47"/>
      <c r="M560" s="225"/>
      <c r="N560" s="226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19" t="s">
        <v>139</v>
      </c>
      <c r="AU560" s="19" t="s">
        <v>91</v>
      </c>
    </row>
    <row r="561" s="15" customFormat="1">
      <c r="A561" s="15"/>
      <c r="B561" s="266"/>
      <c r="C561" s="267"/>
      <c r="D561" s="222" t="s">
        <v>141</v>
      </c>
      <c r="E561" s="268" t="s">
        <v>19</v>
      </c>
      <c r="F561" s="269" t="s">
        <v>722</v>
      </c>
      <c r="G561" s="267"/>
      <c r="H561" s="268" t="s">
        <v>19</v>
      </c>
      <c r="I561" s="270"/>
      <c r="J561" s="267"/>
      <c r="K561" s="267"/>
      <c r="L561" s="271"/>
      <c r="M561" s="272"/>
      <c r="N561" s="273"/>
      <c r="O561" s="273"/>
      <c r="P561" s="273"/>
      <c r="Q561" s="273"/>
      <c r="R561" s="273"/>
      <c r="S561" s="273"/>
      <c r="T561" s="27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5" t="s">
        <v>141</v>
      </c>
      <c r="AU561" s="275" t="s">
        <v>91</v>
      </c>
      <c r="AV561" s="15" t="s">
        <v>89</v>
      </c>
      <c r="AW561" s="15" t="s">
        <v>42</v>
      </c>
      <c r="AX561" s="15" t="s">
        <v>81</v>
      </c>
      <c r="AY561" s="275" t="s">
        <v>126</v>
      </c>
    </row>
    <row r="562" s="15" customFormat="1">
      <c r="A562" s="15"/>
      <c r="B562" s="266"/>
      <c r="C562" s="267"/>
      <c r="D562" s="222" t="s">
        <v>141</v>
      </c>
      <c r="E562" s="268" t="s">
        <v>19</v>
      </c>
      <c r="F562" s="269" t="s">
        <v>933</v>
      </c>
      <c r="G562" s="267"/>
      <c r="H562" s="268" t="s">
        <v>19</v>
      </c>
      <c r="I562" s="270"/>
      <c r="J562" s="267"/>
      <c r="K562" s="267"/>
      <c r="L562" s="271"/>
      <c r="M562" s="272"/>
      <c r="N562" s="273"/>
      <c r="O562" s="273"/>
      <c r="P562" s="273"/>
      <c r="Q562" s="273"/>
      <c r="R562" s="273"/>
      <c r="S562" s="273"/>
      <c r="T562" s="27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5" t="s">
        <v>141</v>
      </c>
      <c r="AU562" s="275" t="s">
        <v>91</v>
      </c>
      <c r="AV562" s="15" t="s">
        <v>89</v>
      </c>
      <c r="AW562" s="15" t="s">
        <v>42</v>
      </c>
      <c r="AX562" s="15" t="s">
        <v>81</v>
      </c>
      <c r="AY562" s="275" t="s">
        <v>126</v>
      </c>
    </row>
    <row r="563" s="13" customFormat="1">
      <c r="A563" s="13"/>
      <c r="B563" s="230"/>
      <c r="C563" s="231"/>
      <c r="D563" s="222" t="s">
        <v>141</v>
      </c>
      <c r="E563" s="232" t="s">
        <v>19</v>
      </c>
      <c r="F563" s="233" t="s">
        <v>934</v>
      </c>
      <c r="G563" s="231"/>
      <c r="H563" s="234">
        <v>10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0" t="s">
        <v>141</v>
      </c>
      <c r="AU563" s="240" t="s">
        <v>91</v>
      </c>
      <c r="AV563" s="13" t="s">
        <v>91</v>
      </c>
      <c r="AW563" s="13" t="s">
        <v>42</v>
      </c>
      <c r="AX563" s="13" t="s">
        <v>81</v>
      </c>
      <c r="AY563" s="240" t="s">
        <v>126</v>
      </c>
    </row>
    <row r="564" s="14" customFormat="1">
      <c r="A564" s="14"/>
      <c r="B564" s="241"/>
      <c r="C564" s="242"/>
      <c r="D564" s="222" t="s">
        <v>141</v>
      </c>
      <c r="E564" s="243" t="s">
        <v>19</v>
      </c>
      <c r="F564" s="244" t="s">
        <v>144</v>
      </c>
      <c r="G564" s="242"/>
      <c r="H564" s="245">
        <v>10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1" t="s">
        <v>141</v>
      </c>
      <c r="AU564" s="251" t="s">
        <v>91</v>
      </c>
      <c r="AV564" s="14" t="s">
        <v>133</v>
      </c>
      <c r="AW564" s="14" t="s">
        <v>42</v>
      </c>
      <c r="AX564" s="14" t="s">
        <v>89</v>
      </c>
      <c r="AY564" s="251" t="s">
        <v>126</v>
      </c>
    </row>
    <row r="565" s="2" customFormat="1" ht="16.5" customHeight="1">
      <c r="A565" s="41"/>
      <c r="B565" s="42"/>
      <c r="C565" s="252" t="s">
        <v>539</v>
      </c>
      <c r="D565" s="252" t="s">
        <v>237</v>
      </c>
      <c r="E565" s="253" t="s">
        <v>935</v>
      </c>
      <c r="F565" s="254" t="s">
        <v>936</v>
      </c>
      <c r="G565" s="255" t="s">
        <v>165</v>
      </c>
      <c r="H565" s="256">
        <v>10</v>
      </c>
      <c r="I565" s="257"/>
      <c r="J565" s="258">
        <f>ROUND(I565*H565,2)</f>
        <v>0</v>
      </c>
      <c r="K565" s="254" t="s">
        <v>132</v>
      </c>
      <c r="L565" s="259"/>
      <c r="M565" s="260" t="s">
        <v>19</v>
      </c>
      <c r="N565" s="261" t="s">
        <v>52</v>
      </c>
      <c r="O565" s="87"/>
      <c r="P565" s="218">
        <f>O565*H565</f>
        <v>0</v>
      </c>
      <c r="Q565" s="218">
        <v>0.00011</v>
      </c>
      <c r="R565" s="218">
        <f>Q565*H565</f>
        <v>0.0011000000000000001</v>
      </c>
      <c r="S565" s="218">
        <v>0</v>
      </c>
      <c r="T565" s="219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0" t="s">
        <v>733</v>
      </c>
      <c r="AT565" s="220" t="s">
        <v>237</v>
      </c>
      <c r="AU565" s="220" t="s">
        <v>91</v>
      </c>
      <c r="AY565" s="19" t="s">
        <v>126</v>
      </c>
      <c r="BE565" s="221">
        <f>IF(N565="základní",J565,0)</f>
        <v>0</v>
      </c>
      <c r="BF565" s="221">
        <f>IF(N565="snížená",J565,0)</f>
        <v>0</v>
      </c>
      <c r="BG565" s="221">
        <f>IF(N565="zákl. přenesená",J565,0)</f>
        <v>0</v>
      </c>
      <c r="BH565" s="221">
        <f>IF(N565="sníž. přenesená",J565,0)</f>
        <v>0</v>
      </c>
      <c r="BI565" s="221">
        <f>IF(N565="nulová",J565,0)</f>
        <v>0</v>
      </c>
      <c r="BJ565" s="19" t="s">
        <v>89</v>
      </c>
      <c r="BK565" s="221">
        <f>ROUND(I565*H565,2)</f>
        <v>0</v>
      </c>
      <c r="BL565" s="19" t="s">
        <v>717</v>
      </c>
      <c r="BM565" s="220" t="s">
        <v>937</v>
      </c>
    </row>
    <row r="566" s="2" customFormat="1">
      <c r="A566" s="41"/>
      <c r="B566" s="42"/>
      <c r="C566" s="43"/>
      <c r="D566" s="222" t="s">
        <v>135</v>
      </c>
      <c r="E566" s="43"/>
      <c r="F566" s="223" t="s">
        <v>936</v>
      </c>
      <c r="G566" s="43"/>
      <c r="H566" s="43"/>
      <c r="I566" s="224"/>
      <c r="J566" s="43"/>
      <c r="K566" s="43"/>
      <c r="L566" s="47"/>
      <c r="M566" s="225"/>
      <c r="N566" s="226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19" t="s">
        <v>135</v>
      </c>
      <c r="AU566" s="19" t="s">
        <v>91</v>
      </c>
    </row>
    <row r="567" s="15" customFormat="1">
      <c r="A567" s="15"/>
      <c r="B567" s="266"/>
      <c r="C567" s="267"/>
      <c r="D567" s="222" t="s">
        <v>141</v>
      </c>
      <c r="E567" s="268" t="s">
        <v>19</v>
      </c>
      <c r="F567" s="269" t="s">
        <v>722</v>
      </c>
      <c r="G567" s="267"/>
      <c r="H567" s="268" t="s">
        <v>19</v>
      </c>
      <c r="I567" s="270"/>
      <c r="J567" s="267"/>
      <c r="K567" s="267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141</v>
      </c>
      <c r="AU567" s="275" t="s">
        <v>91</v>
      </c>
      <c r="AV567" s="15" t="s">
        <v>89</v>
      </c>
      <c r="AW567" s="15" t="s">
        <v>42</v>
      </c>
      <c r="AX567" s="15" t="s">
        <v>81</v>
      </c>
      <c r="AY567" s="275" t="s">
        <v>126</v>
      </c>
    </row>
    <row r="568" s="15" customFormat="1">
      <c r="A568" s="15"/>
      <c r="B568" s="266"/>
      <c r="C568" s="267"/>
      <c r="D568" s="222" t="s">
        <v>141</v>
      </c>
      <c r="E568" s="268" t="s">
        <v>19</v>
      </c>
      <c r="F568" s="269" t="s">
        <v>933</v>
      </c>
      <c r="G568" s="267"/>
      <c r="H568" s="268" t="s">
        <v>19</v>
      </c>
      <c r="I568" s="270"/>
      <c r="J568" s="267"/>
      <c r="K568" s="267"/>
      <c r="L568" s="271"/>
      <c r="M568" s="272"/>
      <c r="N568" s="273"/>
      <c r="O568" s="273"/>
      <c r="P568" s="273"/>
      <c r="Q568" s="273"/>
      <c r="R568" s="273"/>
      <c r="S568" s="273"/>
      <c r="T568" s="27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5" t="s">
        <v>141</v>
      </c>
      <c r="AU568" s="275" t="s">
        <v>91</v>
      </c>
      <c r="AV568" s="15" t="s">
        <v>89</v>
      </c>
      <c r="AW568" s="15" t="s">
        <v>42</v>
      </c>
      <c r="AX568" s="15" t="s">
        <v>81</v>
      </c>
      <c r="AY568" s="275" t="s">
        <v>126</v>
      </c>
    </row>
    <row r="569" s="13" customFormat="1">
      <c r="A569" s="13"/>
      <c r="B569" s="230"/>
      <c r="C569" s="231"/>
      <c r="D569" s="222" t="s">
        <v>141</v>
      </c>
      <c r="E569" s="232" t="s">
        <v>19</v>
      </c>
      <c r="F569" s="233" t="s">
        <v>934</v>
      </c>
      <c r="G569" s="231"/>
      <c r="H569" s="234">
        <v>10</v>
      </c>
      <c r="I569" s="235"/>
      <c r="J569" s="231"/>
      <c r="K569" s="231"/>
      <c r="L569" s="236"/>
      <c r="M569" s="237"/>
      <c r="N569" s="238"/>
      <c r="O569" s="238"/>
      <c r="P569" s="238"/>
      <c r="Q569" s="238"/>
      <c r="R569" s="238"/>
      <c r="S569" s="238"/>
      <c r="T569" s="23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0" t="s">
        <v>141</v>
      </c>
      <c r="AU569" s="240" t="s">
        <v>91</v>
      </c>
      <c r="AV569" s="13" t="s">
        <v>91</v>
      </c>
      <c r="AW569" s="13" t="s">
        <v>42</v>
      </c>
      <c r="AX569" s="13" t="s">
        <v>81</v>
      </c>
      <c r="AY569" s="240" t="s">
        <v>126</v>
      </c>
    </row>
    <row r="570" s="14" customFormat="1">
      <c r="A570" s="14"/>
      <c r="B570" s="241"/>
      <c r="C570" s="242"/>
      <c r="D570" s="222" t="s">
        <v>141</v>
      </c>
      <c r="E570" s="243" t="s">
        <v>19</v>
      </c>
      <c r="F570" s="244" t="s">
        <v>144</v>
      </c>
      <c r="G570" s="242"/>
      <c r="H570" s="245">
        <v>10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1" t="s">
        <v>141</v>
      </c>
      <c r="AU570" s="251" t="s">
        <v>91</v>
      </c>
      <c r="AV570" s="14" t="s">
        <v>133</v>
      </c>
      <c r="AW570" s="14" t="s">
        <v>42</v>
      </c>
      <c r="AX570" s="14" t="s">
        <v>89</v>
      </c>
      <c r="AY570" s="251" t="s">
        <v>126</v>
      </c>
    </row>
    <row r="571" s="2" customFormat="1" ht="16.5" customHeight="1">
      <c r="A571" s="41"/>
      <c r="B571" s="42"/>
      <c r="C571" s="209" t="s">
        <v>546</v>
      </c>
      <c r="D571" s="209" t="s">
        <v>128</v>
      </c>
      <c r="E571" s="210" t="s">
        <v>938</v>
      </c>
      <c r="F571" s="211" t="s">
        <v>939</v>
      </c>
      <c r="G571" s="212" t="s">
        <v>624</v>
      </c>
      <c r="H571" s="213">
        <v>2</v>
      </c>
      <c r="I571" s="214"/>
      <c r="J571" s="215">
        <f>ROUND(I571*H571,2)</f>
        <v>0</v>
      </c>
      <c r="K571" s="211" t="s">
        <v>132</v>
      </c>
      <c r="L571" s="47"/>
      <c r="M571" s="216" t="s">
        <v>19</v>
      </c>
      <c r="N571" s="217" t="s">
        <v>52</v>
      </c>
      <c r="O571" s="87"/>
      <c r="P571" s="218">
        <f>O571*H571</f>
        <v>0</v>
      </c>
      <c r="Q571" s="218">
        <v>0</v>
      </c>
      <c r="R571" s="218">
        <f>Q571*H571</f>
        <v>0</v>
      </c>
      <c r="S571" s="218">
        <v>0</v>
      </c>
      <c r="T571" s="219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0" t="s">
        <v>717</v>
      </c>
      <c r="AT571" s="220" t="s">
        <v>128</v>
      </c>
      <c r="AU571" s="220" t="s">
        <v>91</v>
      </c>
      <c r="AY571" s="19" t="s">
        <v>126</v>
      </c>
      <c r="BE571" s="221">
        <f>IF(N571="základní",J571,0)</f>
        <v>0</v>
      </c>
      <c r="BF571" s="221">
        <f>IF(N571="snížená",J571,0)</f>
        <v>0</v>
      </c>
      <c r="BG571" s="221">
        <f>IF(N571="zákl. přenesená",J571,0)</f>
        <v>0</v>
      </c>
      <c r="BH571" s="221">
        <f>IF(N571="sníž. přenesená",J571,0)</f>
        <v>0</v>
      </c>
      <c r="BI571" s="221">
        <f>IF(N571="nulová",J571,0)</f>
        <v>0</v>
      </c>
      <c r="BJ571" s="19" t="s">
        <v>89</v>
      </c>
      <c r="BK571" s="221">
        <f>ROUND(I571*H571,2)</f>
        <v>0</v>
      </c>
      <c r="BL571" s="19" t="s">
        <v>717</v>
      </c>
      <c r="BM571" s="220" t="s">
        <v>940</v>
      </c>
    </row>
    <row r="572" s="2" customFormat="1">
      <c r="A572" s="41"/>
      <c r="B572" s="42"/>
      <c r="C572" s="43"/>
      <c r="D572" s="222" t="s">
        <v>135</v>
      </c>
      <c r="E572" s="43"/>
      <c r="F572" s="223" t="s">
        <v>941</v>
      </c>
      <c r="G572" s="43"/>
      <c r="H572" s="43"/>
      <c r="I572" s="224"/>
      <c r="J572" s="43"/>
      <c r="K572" s="43"/>
      <c r="L572" s="47"/>
      <c r="M572" s="225"/>
      <c r="N572" s="226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135</v>
      </c>
      <c r="AU572" s="19" t="s">
        <v>91</v>
      </c>
    </row>
    <row r="573" s="2" customFormat="1">
      <c r="A573" s="41"/>
      <c r="B573" s="42"/>
      <c r="C573" s="43"/>
      <c r="D573" s="227" t="s">
        <v>137</v>
      </c>
      <c r="E573" s="43"/>
      <c r="F573" s="228" t="s">
        <v>942</v>
      </c>
      <c r="G573" s="43"/>
      <c r="H573" s="43"/>
      <c r="I573" s="224"/>
      <c r="J573" s="43"/>
      <c r="K573" s="43"/>
      <c r="L573" s="47"/>
      <c r="M573" s="225"/>
      <c r="N573" s="226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137</v>
      </c>
      <c r="AU573" s="19" t="s">
        <v>91</v>
      </c>
    </row>
    <row r="574" s="2" customFormat="1">
      <c r="A574" s="41"/>
      <c r="B574" s="42"/>
      <c r="C574" s="43"/>
      <c r="D574" s="222" t="s">
        <v>139</v>
      </c>
      <c r="E574" s="43"/>
      <c r="F574" s="229" t="s">
        <v>943</v>
      </c>
      <c r="G574" s="43"/>
      <c r="H574" s="43"/>
      <c r="I574" s="224"/>
      <c r="J574" s="43"/>
      <c r="K574" s="43"/>
      <c r="L574" s="47"/>
      <c r="M574" s="225"/>
      <c r="N574" s="226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9" t="s">
        <v>139</v>
      </c>
      <c r="AU574" s="19" t="s">
        <v>91</v>
      </c>
    </row>
    <row r="575" s="15" customFormat="1">
      <c r="A575" s="15"/>
      <c r="B575" s="266"/>
      <c r="C575" s="267"/>
      <c r="D575" s="222" t="s">
        <v>141</v>
      </c>
      <c r="E575" s="268" t="s">
        <v>19</v>
      </c>
      <c r="F575" s="269" t="s">
        <v>722</v>
      </c>
      <c r="G575" s="267"/>
      <c r="H575" s="268" t="s">
        <v>19</v>
      </c>
      <c r="I575" s="270"/>
      <c r="J575" s="267"/>
      <c r="K575" s="267"/>
      <c r="L575" s="271"/>
      <c r="M575" s="272"/>
      <c r="N575" s="273"/>
      <c r="O575" s="273"/>
      <c r="P575" s="273"/>
      <c r="Q575" s="273"/>
      <c r="R575" s="273"/>
      <c r="S575" s="273"/>
      <c r="T575" s="27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5" t="s">
        <v>141</v>
      </c>
      <c r="AU575" s="275" t="s">
        <v>91</v>
      </c>
      <c r="AV575" s="15" t="s">
        <v>89</v>
      </c>
      <c r="AW575" s="15" t="s">
        <v>42</v>
      </c>
      <c r="AX575" s="15" t="s">
        <v>81</v>
      </c>
      <c r="AY575" s="275" t="s">
        <v>126</v>
      </c>
    </row>
    <row r="576" s="15" customFormat="1">
      <c r="A576" s="15"/>
      <c r="B576" s="266"/>
      <c r="C576" s="267"/>
      <c r="D576" s="222" t="s">
        <v>141</v>
      </c>
      <c r="E576" s="268" t="s">
        <v>19</v>
      </c>
      <c r="F576" s="269" t="s">
        <v>944</v>
      </c>
      <c r="G576" s="267"/>
      <c r="H576" s="268" t="s">
        <v>19</v>
      </c>
      <c r="I576" s="270"/>
      <c r="J576" s="267"/>
      <c r="K576" s="267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141</v>
      </c>
      <c r="AU576" s="275" t="s">
        <v>91</v>
      </c>
      <c r="AV576" s="15" t="s">
        <v>89</v>
      </c>
      <c r="AW576" s="15" t="s">
        <v>42</v>
      </c>
      <c r="AX576" s="15" t="s">
        <v>81</v>
      </c>
      <c r="AY576" s="275" t="s">
        <v>126</v>
      </c>
    </row>
    <row r="577" s="13" customFormat="1">
      <c r="A577" s="13"/>
      <c r="B577" s="230"/>
      <c r="C577" s="231"/>
      <c r="D577" s="222" t="s">
        <v>141</v>
      </c>
      <c r="E577" s="232" t="s">
        <v>19</v>
      </c>
      <c r="F577" s="233" t="s">
        <v>677</v>
      </c>
      <c r="G577" s="231"/>
      <c r="H577" s="234">
        <v>2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0" t="s">
        <v>141</v>
      </c>
      <c r="AU577" s="240" t="s">
        <v>91</v>
      </c>
      <c r="AV577" s="13" t="s">
        <v>91</v>
      </c>
      <c r="AW577" s="13" t="s">
        <v>42</v>
      </c>
      <c r="AX577" s="13" t="s">
        <v>81</v>
      </c>
      <c r="AY577" s="240" t="s">
        <v>126</v>
      </c>
    </row>
    <row r="578" s="14" customFormat="1">
      <c r="A578" s="14"/>
      <c r="B578" s="241"/>
      <c r="C578" s="242"/>
      <c r="D578" s="222" t="s">
        <v>141</v>
      </c>
      <c r="E578" s="243" t="s">
        <v>19</v>
      </c>
      <c r="F578" s="244" t="s">
        <v>144</v>
      </c>
      <c r="G578" s="242"/>
      <c r="H578" s="245">
        <v>2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1" t="s">
        <v>141</v>
      </c>
      <c r="AU578" s="251" t="s">
        <v>91</v>
      </c>
      <c r="AV578" s="14" t="s">
        <v>133</v>
      </c>
      <c r="AW578" s="14" t="s">
        <v>42</v>
      </c>
      <c r="AX578" s="14" t="s">
        <v>89</v>
      </c>
      <c r="AY578" s="251" t="s">
        <v>126</v>
      </c>
    </row>
    <row r="579" s="2" customFormat="1" ht="16.5" customHeight="1">
      <c r="A579" s="41"/>
      <c r="B579" s="42"/>
      <c r="C579" s="252" t="s">
        <v>555</v>
      </c>
      <c r="D579" s="252" t="s">
        <v>237</v>
      </c>
      <c r="E579" s="253" t="s">
        <v>935</v>
      </c>
      <c r="F579" s="254" t="s">
        <v>936</v>
      </c>
      <c r="G579" s="255" t="s">
        <v>165</v>
      </c>
      <c r="H579" s="256">
        <v>2</v>
      </c>
      <c r="I579" s="257"/>
      <c r="J579" s="258">
        <f>ROUND(I579*H579,2)</f>
        <v>0</v>
      </c>
      <c r="K579" s="254" t="s">
        <v>132</v>
      </c>
      <c r="L579" s="259"/>
      <c r="M579" s="260" t="s">
        <v>19</v>
      </c>
      <c r="N579" s="261" t="s">
        <v>52</v>
      </c>
      <c r="O579" s="87"/>
      <c r="P579" s="218">
        <f>O579*H579</f>
        <v>0</v>
      </c>
      <c r="Q579" s="218">
        <v>0.00011</v>
      </c>
      <c r="R579" s="218">
        <f>Q579*H579</f>
        <v>0.00022000000000000001</v>
      </c>
      <c r="S579" s="218">
        <v>0</v>
      </c>
      <c r="T579" s="219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0" t="s">
        <v>733</v>
      </c>
      <c r="AT579" s="220" t="s">
        <v>237</v>
      </c>
      <c r="AU579" s="220" t="s">
        <v>91</v>
      </c>
      <c r="AY579" s="19" t="s">
        <v>126</v>
      </c>
      <c r="BE579" s="221">
        <f>IF(N579="základní",J579,0)</f>
        <v>0</v>
      </c>
      <c r="BF579" s="221">
        <f>IF(N579="snížená",J579,0)</f>
        <v>0</v>
      </c>
      <c r="BG579" s="221">
        <f>IF(N579="zákl. přenesená",J579,0)</f>
        <v>0</v>
      </c>
      <c r="BH579" s="221">
        <f>IF(N579="sníž. přenesená",J579,0)</f>
        <v>0</v>
      </c>
      <c r="BI579" s="221">
        <f>IF(N579="nulová",J579,0)</f>
        <v>0</v>
      </c>
      <c r="BJ579" s="19" t="s">
        <v>89</v>
      </c>
      <c r="BK579" s="221">
        <f>ROUND(I579*H579,2)</f>
        <v>0</v>
      </c>
      <c r="BL579" s="19" t="s">
        <v>717</v>
      </c>
      <c r="BM579" s="220" t="s">
        <v>945</v>
      </c>
    </row>
    <row r="580" s="2" customFormat="1">
      <c r="A580" s="41"/>
      <c r="B580" s="42"/>
      <c r="C580" s="43"/>
      <c r="D580" s="222" t="s">
        <v>135</v>
      </c>
      <c r="E580" s="43"/>
      <c r="F580" s="223" t="s">
        <v>936</v>
      </c>
      <c r="G580" s="43"/>
      <c r="H580" s="43"/>
      <c r="I580" s="224"/>
      <c r="J580" s="43"/>
      <c r="K580" s="43"/>
      <c r="L580" s="47"/>
      <c r="M580" s="225"/>
      <c r="N580" s="226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19" t="s">
        <v>135</v>
      </c>
      <c r="AU580" s="19" t="s">
        <v>91</v>
      </c>
    </row>
    <row r="581" s="15" customFormat="1">
      <c r="A581" s="15"/>
      <c r="B581" s="266"/>
      <c r="C581" s="267"/>
      <c r="D581" s="222" t="s">
        <v>141</v>
      </c>
      <c r="E581" s="268" t="s">
        <v>19</v>
      </c>
      <c r="F581" s="269" t="s">
        <v>722</v>
      </c>
      <c r="G581" s="267"/>
      <c r="H581" s="268" t="s">
        <v>19</v>
      </c>
      <c r="I581" s="270"/>
      <c r="J581" s="267"/>
      <c r="K581" s="267"/>
      <c r="L581" s="271"/>
      <c r="M581" s="272"/>
      <c r="N581" s="273"/>
      <c r="O581" s="273"/>
      <c r="P581" s="273"/>
      <c r="Q581" s="273"/>
      <c r="R581" s="273"/>
      <c r="S581" s="273"/>
      <c r="T581" s="27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5" t="s">
        <v>141</v>
      </c>
      <c r="AU581" s="275" t="s">
        <v>91</v>
      </c>
      <c r="AV581" s="15" t="s">
        <v>89</v>
      </c>
      <c r="AW581" s="15" t="s">
        <v>42</v>
      </c>
      <c r="AX581" s="15" t="s">
        <v>81</v>
      </c>
      <c r="AY581" s="275" t="s">
        <v>126</v>
      </c>
    </row>
    <row r="582" s="15" customFormat="1">
      <c r="A582" s="15"/>
      <c r="B582" s="266"/>
      <c r="C582" s="267"/>
      <c r="D582" s="222" t="s">
        <v>141</v>
      </c>
      <c r="E582" s="268" t="s">
        <v>19</v>
      </c>
      <c r="F582" s="269" t="s">
        <v>946</v>
      </c>
      <c r="G582" s="267"/>
      <c r="H582" s="268" t="s">
        <v>19</v>
      </c>
      <c r="I582" s="270"/>
      <c r="J582" s="267"/>
      <c r="K582" s="267"/>
      <c r="L582" s="271"/>
      <c r="M582" s="272"/>
      <c r="N582" s="273"/>
      <c r="O582" s="273"/>
      <c r="P582" s="273"/>
      <c r="Q582" s="273"/>
      <c r="R582" s="273"/>
      <c r="S582" s="273"/>
      <c r="T582" s="27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5" t="s">
        <v>141</v>
      </c>
      <c r="AU582" s="275" t="s">
        <v>91</v>
      </c>
      <c r="AV582" s="15" t="s">
        <v>89</v>
      </c>
      <c r="AW582" s="15" t="s">
        <v>42</v>
      </c>
      <c r="AX582" s="15" t="s">
        <v>81</v>
      </c>
      <c r="AY582" s="275" t="s">
        <v>126</v>
      </c>
    </row>
    <row r="583" s="13" customFormat="1">
      <c r="A583" s="13"/>
      <c r="B583" s="230"/>
      <c r="C583" s="231"/>
      <c r="D583" s="222" t="s">
        <v>141</v>
      </c>
      <c r="E583" s="232" t="s">
        <v>19</v>
      </c>
      <c r="F583" s="233" t="s">
        <v>677</v>
      </c>
      <c r="G583" s="231"/>
      <c r="H583" s="234">
        <v>2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141</v>
      </c>
      <c r="AU583" s="240" t="s">
        <v>91</v>
      </c>
      <c r="AV583" s="13" t="s">
        <v>91</v>
      </c>
      <c r="AW583" s="13" t="s">
        <v>42</v>
      </c>
      <c r="AX583" s="13" t="s">
        <v>81</v>
      </c>
      <c r="AY583" s="240" t="s">
        <v>126</v>
      </c>
    </row>
    <row r="584" s="14" customFormat="1">
      <c r="A584" s="14"/>
      <c r="B584" s="241"/>
      <c r="C584" s="242"/>
      <c r="D584" s="222" t="s">
        <v>141</v>
      </c>
      <c r="E584" s="243" t="s">
        <v>19</v>
      </c>
      <c r="F584" s="244" t="s">
        <v>144</v>
      </c>
      <c r="G584" s="242"/>
      <c r="H584" s="245">
        <v>2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141</v>
      </c>
      <c r="AU584" s="251" t="s">
        <v>91</v>
      </c>
      <c r="AV584" s="14" t="s">
        <v>133</v>
      </c>
      <c r="AW584" s="14" t="s">
        <v>42</v>
      </c>
      <c r="AX584" s="14" t="s">
        <v>89</v>
      </c>
      <c r="AY584" s="251" t="s">
        <v>126</v>
      </c>
    </row>
    <row r="585" s="2" customFormat="1" ht="16.5" customHeight="1">
      <c r="A585" s="41"/>
      <c r="B585" s="42"/>
      <c r="C585" s="209" t="s">
        <v>947</v>
      </c>
      <c r="D585" s="209" t="s">
        <v>128</v>
      </c>
      <c r="E585" s="210" t="s">
        <v>948</v>
      </c>
      <c r="F585" s="211" t="s">
        <v>949</v>
      </c>
      <c r="G585" s="212" t="s">
        <v>624</v>
      </c>
      <c r="H585" s="213">
        <v>1</v>
      </c>
      <c r="I585" s="214"/>
      <c r="J585" s="215">
        <f>ROUND(I585*H585,2)</f>
        <v>0</v>
      </c>
      <c r="K585" s="211" t="s">
        <v>132</v>
      </c>
      <c r="L585" s="47"/>
      <c r="M585" s="216" t="s">
        <v>19</v>
      </c>
      <c r="N585" s="217" t="s">
        <v>52</v>
      </c>
      <c r="O585" s="87"/>
      <c r="P585" s="218">
        <f>O585*H585</f>
        <v>0</v>
      </c>
      <c r="Q585" s="218">
        <v>0.57026666670000004</v>
      </c>
      <c r="R585" s="218">
        <f>Q585*H585</f>
        <v>0.57026666670000004</v>
      </c>
      <c r="S585" s="218">
        <v>0</v>
      </c>
      <c r="T585" s="21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0" t="s">
        <v>717</v>
      </c>
      <c r="AT585" s="220" t="s">
        <v>128</v>
      </c>
      <c r="AU585" s="220" t="s">
        <v>91</v>
      </c>
      <c r="AY585" s="19" t="s">
        <v>126</v>
      </c>
      <c r="BE585" s="221">
        <f>IF(N585="základní",J585,0)</f>
        <v>0</v>
      </c>
      <c r="BF585" s="221">
        <f>IF(N585="snížená",J585,0)</f>
        <v>0</v>
      </c>
      <c r="BG585" s="221">
        <f>IF(N585="zákl. přenesená",J585,0)</f>
        <v>0</v>
      </c>
      <c r="BH585" s="221">
        <f>IF(N585="sníž. přenesená",J585,0)</f>
        <v>0</v>
      </c>
      <c r="BI585" s="221">
        <f>IF(N585="nulová",J585,0)</f>
        <v>0</v>
      </c>
      <c r="BJ585" s="19" t="s">
        <v>89</v>
      </c>
      <c r="BK585" s="221">
        <f>ROUND(I585*H585,2)</f>
        <v>0</v>
      </c>
      <c r="BL585" s="19" t="s">
        <v>717</v>
      </c>
      <c r="BM585" s="220" t="s">
        <v>950</v>
      </c>
    </row>
    <row r="586" s="2" customFormat="1">
      <c r="A586" s="41"/>
      <c r="B586" s="42"/>
      <c r="C586" s="43"/>
      <c r="D586" s="222" t="s">
        <v>135</v>
      </c>
      <c r="E586" s="43"/>
      <c r="F586" s="223" t="s">
        <v>951</v>
      </c>
      <c r="G586" s="43"/>
      <c r="H586" s="43"/>
      <c r="I586" s="224"/>
      <c r="J586" s="43"/>
      <c r="K586" s="43"/>
      <c r="L586" s="47"/>
      <c r="M586" s="225"/>
      <c r="N586" s="226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19" t="s">
        <v>135</v>
      </c>
      <c r="AU586" s="19" t="s">
        <v>91</v>
      </c>
    </row>
    <row r="587" s="2" customFormat="1">
      <c r="A587" s="41"/>
      <c r="B587" s="42"/>
      <c r="C587" s="43"/>
      <c r="D587" s="227" t="s">
        <v>137</v>
      </c>
      <c r="E587" s="43"/>
      <c r="F587" s="228" t="s">
        <v>952</v>
      </c>
      <c r="G587" s="43"/>
      <c r="H587" s="43"/>
      <c r="I587" s="224"/>
      <c r="J587" s="43"/>
      <c r="K587" s="43"/>
      <c r="L587" s="47"/>
      <c r="M587" s="225"/>
      <c r="N587" s="226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19" t="s">
        <v>137</v>
      </c>
      <c r="AU587" s="19" t="s">
        <v>91</v>
      </c>
    </row>
    <row r="588" s="2" customFormat="1">
      <c r="A588" s="41"/>
      <c r="B588" s="42"/>
      <c r="C588" s="43"/>
      <c r="D588" s="222" t="s">
        <v>139</v>
      </c>
      <c r="E588" s="43"/>
      <c r="F588" s="229" t="s">
        <v>953</v>
      </c>
      <c r="G588" s="43"/>
      <c r="H588" s="43"/>
      <c r="I588" s="224"/>
      <c r="J588" s="43"/>
      <c r="K588" s="43"/>
      <c r="L588" s="47"/>
      <c r="M588" s="225"/>
      <c r="N588" s="226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19" t="s">
        <v>139</v>
      </c>
      <c r="AU588" s="19" t="s">
        <v>91</v>
      </c>
    </row>
    <row r="589" s="15" customFormat="1">
      <c r="A589" s="15"/>
      <c r="B589" s="266"/>
      <c r="C589" s="267"/>
      <c r="D589" s="222" t="s">
        <v>141</v>
      </c>
      <c r="E589" s="268" t="s">
        <v>19</v>
      </c>
      <c r="F589" s="269" t="s">
        <v>954</v>
      </c>
      <c r="G589" s="267"/>
      <c r="H589" s="268" t="s">
        <v>19</v>
      </c>
      <c r="I589" s="270"/>
      <c r="J589" s="267"/>
      <c r="K589" s="267"/>
      <c r="L589" s="271"/>
      <c r="M589" s="272"/>
      <c r="N589" s="273"/>
      <c r="O589" s="273"/>
      <c r="P589" s="273"/>
      <c r="Q589" s="273"/>
      <c r="R589" s="273"/>
      <c r="S589" s="273"/>
      <c r="T589" s="274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5" t="s">
        <v>141</v>
      </c>
      <c r="AU589" s="275" t="s">
        <v>91</v>
      </c>
      <c r="AV589" s="15" t="s">
        <v>89</v>
      </c>
      <c r="AW589" s="15" t="s">
        <v>42</v>
      </c>
      <c r="AX589" s="15" t="s">
        <v>81</v>
      </c>
      <c r="AY589" s="275" t="s">
        <v>126</v>
      </c>
    </row>
    <row r="590" s="15" customFormat="1">
      <c r="A590" s="15"/>
      <c r="B590" s="266"/>
      <c r="C590" s="267"/>
      <c r="D590" s="222" t="s">
        <v>141</v>
      </c>
      <c r="E590" s="268" t="s">
        <v>19</v>
      </c>
      <c r="F590" s="269" t="s">
        <v>955</v>
      </c>
      <c r="G590" s="267"/>
      <c r="H590" s="268" t="s">
        <v>19</v>
      </c>
      <c r="I590" s="270"/>
      <c r="J590" s="267"/>
      <c r="K590" s="267"/>
      <c r="L590" s="271"/>
      <c r="M590" s="272"/>
      <c r="N590" s="273"/>
      <c r="O590" s="273"/>
      <c r="P590" s="273"/>
      <c r="Q590" s="273"/>
      <c r="R590" s="273"/>
      <c r="S590" s="273"/>
      <c r="T590" s="27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5" t="s">
        <v>141</v>
      </c>
      <c r="AU590" s="275" t="s">
        <v>91</v>
      </c>
      <c r="AV590" s="15" t="s">
        <v>89</v>
      </c>
      <c r="AW590" s="15" t="s">
        <v>42</v>
      </c>
      <c r="AX590" s="15" t="s">
        <v>81</v>
      </c>
      <c r="AY590" s="275" t="s">
        <v>126</v>
      </c>
    </row>
    <row r="591" s="13" customFormat="1">
      <c r="A591" s="13"/>
      <c r="B591" s="230"/>
      <c r="C591" s="231"/>
      <c r="D591" s="222" t="s">
        <v>141</v>
      </c>
      <c r="E591" s="232" t="s">
        <v>19</v>
      </c>
      <c r="F591" s="233" t="s">
        <v>89</v>
      </c>
      <c r="G591" s="231"/>
      <c r="H591" s="234">
        <v>1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141</v>
      </c>
      <c r="AU591" s="240" t="s">
        <v>91</v>
      </c>
      <c r="AV591" s="13" t="s">
        <v>91</v>
      </c>
      <c r="AW591" s="13" t="s">
        <v>42</v>
      </c>
      <c r="AX591" s="13" t="s">
        <v>81</v>
      </c>
      <c r="AY591" s="240" t="s">
        <v>126</v>
      </c>
    </row>
    <row r="592" s="14" customFormat="1">
      <c r="A592" s="14"/>
      <c r="B592" s="241"/>
      <c r="C592" s="242"/>
      <c r="D592" s="222" t="s">
        <v>141</v>
      </c>
      <c r="E592" s="243" t="s">
        <v>19</v>
      </c>
      <c r="F592" s="244" t="s">
        <v>144</v>
      </c>
      <c r="G592" s="242"/>
      <c r="H592" s="245">
        <v>1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1" t="s">
        <v>141</v>
      </c>
      <c r="AU592" s="251" t="s">
        <v>91</v>
      </c>
      <c r="AV592" s="14" t="s">
        <v>133</v>
      </c>
      <c r="AW592" s="14" t="s">
        <v>42</v>
      </c>
      <c r="AX592" s="14" t="s">
        <v>89</v>
      </c>
      <c r="AY592" s="251" t="s">
        <v>126</v>
      </c>
    </row>
    <row r="593" s="2" customFormat="1" ht="16.5" customHeight="1">
      <c r="A593" s="41"/>
      <c r="B593" s="42"/>
      <c r="C593" s="252" t="s">
        <v>956</v>
      </c>
      <c r="D593" s="252" t="s">
        <v>237</v>
      </c>
      <c r="E593" s="253" t="s">
        <v>957</v>
      </c>
      <c r="F593" s="254" t="s">
        <v>958</v>
      </c>
      <c r="G593" s="255" t="s">
        <v>624</v>
      </c>
      <c r="H593" s="256">
        <v>1</v>
      </c>
      <c r="I593" s="257"/>
      <c r="J593" s="258">
        <f>ROUND(I593*H593,2)</f>
        <v>0</v>
      </c>
      <c r="K593" s="254" t="s">
        <v>317</v>
      </c>
      <c r="L593" s="259"/>
      <c r="M593" s="260" t="s">
        <v>19</v>
      </c>
      <c r="N593" s="261" t="s">
        <v>52</v>
      </c>
      <c r="O593" s="87"/>
      <c r="P593" s="218">
        <f>O593*H593</f>
        <v>0</v>
      </c>
      <c r="Q593" s="218">
        <v>0</v>
      </c>
      <c r="R593" s="218">
        <f>Q593*H593</f>
        <v>0</v>
      </c>
      <c r="S593" s="218">
        <v>0</v>
      </c>
      <c r="T593" s="219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0" t="s">
        <v>733</v>
      </c>
      <c r="AT593" s="220" t="s">
        <v>237</v>
      </c>
      <c r="AU593" s="220" t="s">
        <v>91</v>
      </c>
      <c r="AY593" s="19" t="s">
        <v>126</v>
      </c>
      <c r="BE593" s="221">
        <f>IF(N593="základní",J593,0)</f>
        <v>0</v>
      </c>
      <c r="BF593" s="221">
        <f>IF(N593="snížená",J593,0)</f>
        <v>0</v>
      </c>
      <c r="BG593" s="221">
        <f>IF(N593="zákl. přenesená",J593,0)</f>
        <v>0</v>
      </c>
      <c r="BH593" s="221">
        <f>IF(N593="sníž. přenesená",J593,0)</f>
        <v>0</v>
      </c>
      <c r="BI593" s="221">
        <f>IF(N593="nulová",J593,0)</f>
        <v>0</v>
      </c>
      <c r="BJ593" s="19" t="s">
        <v>89</v>
      </c>
      <c r="BK593" s="221">
        <f>ROUND(I593*H593,2)</f>
        <v>0</v>
      </c>
      <c r="BL593" s="19" t="s">
        <v>717</v>
      </c>
      <c r="BM593" s="220" t="s">
        <v>959</v>
      </c>
    </row>
    <row r="594" s="2" customFormat="1">
      <c r="A594" s="41"/>
      <c r="B594" s="42"/>
      <c r="C594" s="43"/>
      <c r="D594" s="222" t="s">
        <v>135</v>
      </c>
      <c r="E594" s="43"/>
      <c r="F594" s="223" t="s">
        <v>958</v>
      </c>
      <c r="G594" s="43"/>
      <c r="H594" s="43"/>
      <c r="I594" s="224"/>
      <c r="J594" s="43"/>
      <c r="K594" s="43"/>
      <c r="L594" s="47"/>
      <c r="M594" s="225"/>
      <c r="N594" s="226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9" t="s">
        <v>135</v>
      </c>
      <c r="AU594" s="19" t="s">
        <v>91</v>
      </c>
    </row>
    <row r="595" s="15" customFormat="1">
      <c r="A595" s="15"/>
      <c r="B595" s="266"/>
      <c r="C595" s="267"/>
      <c r="D595" s="222" t="s">
        <v>141</v>
      </c>
      <c r="E595" s="268" t="s">
        <v>19</v>
      </c>
      <c r="F595" s="269" t="s">
        <v>954</v>
      </c>
      <c r="G595" s="267"/>
      <c r="H595" s="268" t="s">
        <v>19</v>
      </c>
      <c r="I595" s="270"/>
      <c r="J595" s="267"/>
      <c r="K595" s="267"/>
      <c r="L595" s="271"/>
      <c r="M595" s="272"/>
      <c r="N595" s="273"/>
      <c r="O595" s="273"/>
      <c r="P595" s="273"/>
      <c r="Q595" s="273"/>
      <c r="R595" s="273"/>
      <c r="S595" s="273"/>
      <c r="T595" s="27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5" t="s">
        <v>141</v>
      </c>
      <c r="AU595" s="275" t="s">
        <v>91</v>
      </c>
      <c r="AV595" s="15" t="s">
        <v>89</v>
      </c>
      <c r="AW595" s="15" t="s">
        <v>42</v>
      </c>
      <c r="AX595" s="15" t="s">
        <v>81</v>
      </c>
      <c r="AY595" s="275" t="s">
        <v>126</v>
      </c>
    </row>
    <row r="596" s="15" customFormat="1">
      <c r="A596" s="15"/>
      <c r="B596" s="266"/>
      <c r="C596" s="267"/>
      <c r="D596" s="222" t="s">
        <v>141</v>
      </c>
      <c r="E596" s="268" t="s">
        <v>19</v>
      </c>
      <c r="F596" s="269" t="s">
        <v>955</v>
      </c>
      <c r="G596" s="267"/>
      <c r="H596" s="268" t="s">
        <v>19</v>
      </c>
      <c r="I596" s="270"/>
      <c r="J596" s="267"/>
      <c r="K596" s="267"/>
      <c r="L596" s="271"/>
      <c r="M596" s="272"/>
      <c r="N596" s="273"/>
      <c r="O596" s="273"/>
      <c r="P596" s="273"/>
      <c r="Q596" s="273"/>
      <c r="R596" s="273"/>
      <c r="S596" s="273"/>
      <c r="T596" s="27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5" t="s">
        <v>141</v>
      </c>
      <c r="AU596" s="275" t="s">
        <v>91</v>
      </c>
      <c r="AV596" s="15" t="s">
        <v>89</v>
      </c>
      <c r="AW596" s="15" t="s">
        <v>42</v>
      </c>
      <c r="AX596" s="15" t="s">
        <v>81</v>
      </c>
      <c r="AY596" s="275" t="s">
        <v>126</v>
      </c>
    </row>
    <row r="597" s="13" customFormat="1">
      <c r="A597" s="13"/>
      <c r="B597" s="230"/>
      <c r="C597" s="231"/>
      <c r="D597" s="222" t="s">
        <v>141</v>
      </c>
      <c r="E597" s="232" t="s">
        <v>19</v>
      </c>
      <c r="F597" s="233" t="s">
        <v>89</v>
      </c>
      <c r="G597" s="231"/>
      <c r="H597" s="234">
        <v>1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141</v>
      </c>
      <c r="AU597" s="240" t="s">
        <v>91</v>
      </c>
      <c r="AV597" s="13" t="s">
        <v>91</v>
      </c>
      <c r="AW597" s="13" t="s">
        <v>42</v>
      </c>
      <c r="AX597" s="13" t="s">
        <v>81</v>
      </c>
      <c r="AY597" s="240" t="s">
        <v>126</v>
      </c>
    </row>
    <row r="598" s="14" customFormat="1">
      <c r="A598" s="14"/>
      <c r="B598" s="241"/>
      <c r="C598" s="242"/>
      <c r="D598" s="222" t="s">
        <v>141</v>
      </c>
      <c r="E598" s="243" t="s">
        <v>19</v>
      </c>
      <c r="F598" s="244" t="s">
        <v>144</v>
      </c>
      <c r="G598" s="242"/>
      <c r="H598" s="245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141</v>
      </c>
      <c r="AU598" s="251" t="s">
        <v>91</v>
      </c>
      <c r="AV598" s="14" t="s">
        <v>133</v>
      </c>
      <c r="AW598" s="14" t="s">
        <v>42</v>
      </c>
      <c r="AX598" s="14" t="s">
        <v>89</v>
      </c>
      <c r="AY598" s="251" t="s">
        <v>126</v>
      </c>
    </row>
    <row r="599" s="2" customFormat="1" ht="16.5" customHeight="1">
      <c r="A599" s="41"/>
      <c r="B599" s="42"/>
      <c r="C599" s="252" t="s">
        <v>960</v>
      </c>
      <c r="D599" s="252" t="s">
        <v>237</v>
      </c>
      <c r="E599" s="253" t="s">
        <v>961</v>
      </c>
      <c r="F599" s="254" t="s">
        <v>962</v>
      </c>
      <c r="G599" s="255" t="s">
        <v>624</v>
      </c>
      <c r="H599" s="256">
        <v>1</v>
      </c>
      <c r="I599" s="257"/>
      <c r="J599" s="258">
        <f>ROUND(I599*H599,2)</f>
        <v>0</v>
      </c>
      <c r="K599" s="254" t="s">
        <v>317</v>
      </c>
      <c r="L599" s="259"/>
      <c r="M599" s="260" t="s">
        <v>19</v>
      </c>
      <c r="N599" s="261" t="s">
        <v>52</v>
      </c>
      <c r="O599" s="87"/>
      <c r="P599" s="218">
        <f>O599*H599</f>
        <v>0</v>
      </c>
      <c r="Q599" s="218">
        <v>0</v>
      </c>
      <c r="R599" s="218">
        <f>Q599*H599</f>
        <v>0</v>
      </c>
      <c r="S599" s="218">
        <v>0</v>
      </c>
      <c r="T599" s="219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0" t="s">
        <v>733</v>
      </c>
      <c r="AT599" s="220" t="s">
        <v>237</v>
      </c>
      <c r="AU599" s="220" t="s">
        <v>91</v>
      </c>
      <c r="AY599" s="19" t="s">
        <v>126</v>
      </c>
      <c r="BE599" s="221">
        <f>IF(N599="základní",J599,0)</f>
        <v>0</v>
      </c>
      <c r="BF599" s="221">
        <f>IF(N599="snížená",J599,0)</f>
        <v>0</v>
      </c>
      <c r="BG599" s="221">
        <f>IF(N599="zákl. přenesená",J599,0)</f>
        <v>0</v>
      </c>
      <c r="BH599" s="221">
        <f>IF(N599="sníž. přenesená",J599,0)</f>
        <v>0</v>
      </c>
      <c r="BI599" s="221">
        <f>IF(N599="nulová",J599,0)</f>
        <v>0</v>
      </c>
      <c r="BJ599" s="19" t="s">
        <v>89</v>
      </c>
      <c r="BK599" s="221">
        <f>ROUND(I599*H599,2)</f>
        <v>0</v>
      </c>
      <c r="BL599" s="19" t="s">
        <v>717</v>
      </c>
      <c r="BM599" s="220" t="s">
        <v>963</v>
      </c>
    </row>
    <row r="600" s="2" customFormat="1">
      <c r="A600" s="41"/>
      <c r="B600" s="42"/>
      <c r="C600" s="43"/>
      <c r="D600" s="222" t="s">
        <v>135</v>
      </c>
      <c r="E600" s="43"/>
      <c r="F600" s="223" t="s">
        <v>962</v>
      </c>
      <c r="G600" s="43"/>
      <c r="H600" s="43"/>
      <c r="I600" s="224"/>
      <c r="J600" s="43"/>
      <c r="K600" s="43"/>
      <c r="L600" s="47"/>
      <c r="M600" s="225"/>
      <c r="N600" s="226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19" t="s">
        <v>135</v>
      </c>
      <c r="AU600" s="19" t="s">
        <v>91</v>
      </c>
    </row>
    <row r="601" s="15" customFormat="1">
      <c r="A601" s="15"/>
      <c r="B601" s="266"/>
      <c r="C601" s="267"/>
      <c r="D601" s="222" t="s">
        <v>141</v>
      </c>
      <c r="E601" s="268" t="s">
        <v>19</v>
      </c>
      <c r="F601" s="269" t="s">
        <v>954</v>
      </c>
      <c r="G601" s="267"/>
      <c r="H601" s="268" t="s">
        <v>19</v>
      </c>
      <c r="I601" s="270"/>
      <c r="J601" s="267"/>
      <c r="K601" s="267"/>
      <c r="L601" s="271"/>
      <c r="M601" s="272"/>
      <c r="N601" s="273"/>
      <c r="O601" s="273"/>
      <c r="P601" s="273"/>
      <c r="Q601" s="273"/>
      <c r="R601" s="273"/>
      <c r="S601" s="273"/>
      <c r="T601" s="27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5" t="s">
        <v>141</v>
      </c>
      <c r="AU601" s="275" t="s">
        <v>91</v>
      </c>
      <c r="AV601" s="15" t="s">
        <v>89</v>
      </c>
      <c r="AW601" s="15" t="s">
        <v>42</v>
      </c>
      <c r="AX601" s="15" t="s">
        <v>81</v>
      </c>
      <c r="AY601" s="275" t="s">
        <v>126</v>
      </c>
    </row>
    <row r="602" s="15" customFormat="1">
      <c r="A602" s="15"/>
      <c r="B602" s="266"/>
      <c r="C602" s="267"/>
      <c r="D602" s="222" t="s">
        <v>141</v>
      </c>
      <c r="E602" s="268" t="s">
        <v>19</v>
      </c>
      <c r="F602" s="269" t="s">
        <v>955</v>
      </c>
      <c r="G602" s="267"/>
      <c r="H602" s="268" t="s">
        <v>19</v>
      </c>
      <c r="I602" s="270"/>
      <c r="J602" s="267"/>
      <c r="K602" s="267"/>
      <c r="L602" s="271"/>
      <c r="M602" s="272"/>
      <c r="N602" s="273"/>
      <c r="O602" s="273"/>
      <c r="P602" s="273"/>
      <c r="Q602" s="273"/>
      <c r="R602" s="273"/>
      <c r="S602" s="273"/>
      <c r="T602" s="27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5" t="s">
        <v>141</v>
      </c>
      <c r="AU602" s="275" t="s">
        <v>91</v>
      </c>
      <c r="AV602" s="15" t="s">
        <v>89</v>
      </c>
      <c r="AW602" s="15" t="s">
        <v>42</v>
      </c>
      <c r="AX602" s="15" t="s">
        <v>81</v>
      </c>
      <c r="AY602" s="275" t="s">
        <v>126</v>
      </c>
    </row>
    <row r="603" s="13" customFormat="1">
      <c r="A603" s="13"/>
      <c r="B603" s="230"/>
      <c r="C603" s="231"/>
      <c r="D603" s="222" t="s">
        <v>141</v>
      </c>
      <c r="E603" s="232" t="s">
        <v>19</v>
      </c>
      <c r="F603" s="233" t="s">
        <v>89</v>
      </c>
      <c r="G603" s="231"/>
      <c r="H603" s="234">
        <v>1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141</v>
      </c>
      <c r="AU603" s="240" t="s">
        <v>91</v>
      </c>
      <c r="AV603" s="13" t="s">
        <v>91</v>
      </c>
      <c r="AW603" s="13" t="s">
        <v>42</v>
      </c>
      <c r="AX603" s="13" t="s">
        <v>81</v>
      </c>
      <c r="AY603" s="240" t="s">
        <v>126</v>
      </c>
    </row>
    <row r="604" s="14" customFormat="1">
      <c r="A604" s="14"/>
      <c r="B604" s="241"/>
      <c r="C604" s="242"/>
      <c r="D604" s="222" t="s">
        <v>141</v>
      </c>
      <c r="E604" s="243" t="s">
        <v>19</v>
      </c>
      <c r="F604" s="244" t="s">
        <v>144</v>
      </c>
      <c r="G604" s="242"/>
      <c r="H604" s="245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141</v>
      </c>
      <c r="AU604" s="251" t="s">
        <v>91</v>
      </c>
      <c r="AV604" s="14" t="s">
        <v>133</v>
      </c>
      <c r="AW604" s="14" t="s">
        <v>42</v>
      </c>
      <c r="AX604" s="14" t="s">
        <v>89</v>
      </c>
      <c r="AY604" s="251" t="s">
        <v>126</v>
      </c>
    </row>
    <row r="605" s="2" customFormat="1" ht="16.5" customHeight="1">
      <c r="A605" s="41"/>
      <c r="B605" s="42"/>
      <c r="C605" s="209" t="s">
        <v>964</v>
      </c>
      <c r="D605" s="209" t="s">
        <v>128</v>
      </c>
      <c r="E605" s="210" t="s">
        <v>965</v>
      </c>
      <c r="F605" s="211" t="s">
        <v>966</v>
      </c>
      <c r="G605" s="212" t="s">
        <v>624</v>
      </c>
      <c r="H605" s="213">
        <v>5</v>
      </c>
      <c r="I605" s="214"/>
      <c r="J605" s="215">
        <f>ROUND(I605*H605,2)</f>
        <v>0</v>
      </c>
      <c r="K605" s="211" t="s">
        <v>132</v>
      </c>
      <c r="L605" s="47"/>
      <c r="M605" s="216" t="s">
        <v>19</v>
      </c>
      <c r="N605" s="217" t="s">
        <v>52</v>
      </c>
      <c r="O605" s="87"/>
      <c r="P605" s="218">
        <f>O605*H605</f>
        <v>0</v>
      </c>
      <c r="Q605" s="218">
        <v>2.2004166665999998</v>
      </c>
      <c r="R605" s="218">
        <f>Q605*H605</f>
        <v>11.002083332999998</v>
      </c>
      <c r="S605" s="218">
        <v>0</v>
      </c>
      <c r="T605" s="219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0" t="s">
        <v>717</v>
      </c>
      <c r="AT605" s="220" t="s">
        <v>128</v>
      </c>
      <c r="AU605" s="220" t="s">
        <v>91</v>
      </c>
      <c r="AY605" s="19" t="s">
        <v>126</v>
      </c>
      <c r="BE605" s="221">
        <f>IF(N605="základní",J605,0)</f>
        <v>0</v>
      </c>
      <c r="BF605" s="221">
        <f>IF(N605="snížená",J605,0)</f>
        <v>0</v>
      </c>
      <c r="BG605" s="221">
        <f>IF(N605="zákl. přenesená",J605,0)</f>
        <v>0</v>
      </c>
      <c r="BH605" s="221">
        <f>IF(N605="sníž. přenesená",J605,0)</f>
        <v>0</v>
      </c>
      <c r="BI605" s="221">
        <f>IF(N605="nulová",J605,0)</f>
        <v>0</v>
      </c>
      <c r="BJ605" s="19" t="s">
        <v>89</v>
      </c>
      <c r="BK605" s="221">
        <f>ROUND(I605*H605,2)</f>
        <v>0</v>
      </c>
      <c r="BL605" s="19" t="s">
        <v>717</v>
      </c>
      <c r="BM605" s="220" t="s">
        <v>967</v>
      </c>
    </row>
    <row r="606" s="2" customFormat="1">
      <c r="A606" s="41"/>
      <c r="B606" s="42"/>
      <c r="C606" s="43"/>
      <c r="D606" s="222" t="s">
        <v>135</v>
      </c>
      <c r="E606" s="43"/>
      <c r="F606" s="223" t="s">
        <v>968</v>
      </c>
      <c r="G606" s="43"/>
      <c r="H606" s="43"/>
      <c r="I606" s="224"/>
      <c r="J606" s="43"/>
      <c r="K606" s="43"/>
      <c r="L606" s="47"/>
      <c r="M606" s="225"/>
      <c r="N606" s="226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19" t="s">
        <v>135</v>
      </c>
      <c r="AU606" s="19" t="s">
        <v>91</v>
      </c>
    </row>
    <row r="607" s="2" customFormat="1">
      <c r="A607" s="41"/>
      <c r="B607" s="42"/>
      <c r="C607" s="43"/>
      <c r="D607" s="227" t="s">
        <v>137</v>
      </c>
      <c r="E607" s="43"/>
      <c r="F607" s="228" t="s">
        <v>969</v>
      </c>
      <c r="G607" s="43"/>
      <c r="H607" s="43"/>
      <c r="I607" s="224"/>
      <c r="J607" s="43"/>
      <c r="K607" s="43"/>
      <c r="L607" s="47"/>
      <c r="M607" s="225"/>
      <c r="N607" s="226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137</v>
      </c>
      <c r="AU607" s="19" t="s">
        <v>91</v>
      </c>
    </row>
    <row r="608" s="2" customFormat="1">
      <c r="A608" s="41"/>
      <c r="B608" s="42"/>
      <c r="C608" s="43"/>
      <c r="D608" s="222" t="s">
        <v>139</v>
      </c>
      <c r="E608" s="43"/>
      <c r="F608" s="229" t="s">
        <v>970</v>
      </c>
      <c r="G608" s="43"/>
      <c r="H608" s="43"/>
      <c r="I608" s="224"/>
      <c r="J608" s="43"/>
      <c r="K608" s="43"/>
      <c r="L608" s="47"/>
      <c r="M608" s="225"/>
      <c r="N608" s="226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19" t="s">
        <v>139</v>
      </c>
      <c r="AU608" s="19" t="s">
        <v>91</v>
      </c>
    </row>
    <row r="609" s="15" customFormat="1">
      <c r="A609" s="15"/>
      <c r="B609" s="266"/>
      <c r="C609" s="267"/>
      <c r="D609" s="222" t="s">
        <v>141</v>
      </c>
      <c r="E609" s="268" t="s">
        <v>19</v>
      </c>
      <c r="F609" s="269" t="s">
        <v>954</v>
      </c>
      <c r="G609" s="267"/>
      <c r="H609" s="268" t="s">
        <v>19</v>
      </c>
      <c r="I609" s="270"/>
      <c r="J609" s="267"/>
      <c r="K609" s="267"/>
      <c r="L609" s="271"/>
      <c r="M609" s="272"/>
      <c r="N609" s="273"/>
      <c r="O609" s="273"/>
      <c r="P609" s="273"/>
      <c r="Q609" s="273"/>
      <c r="R609" s="273"/>
      <c r="S609" s="273"/>
      <c r="T609" s="274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5" t="s">
        <v>141</v>
      </c>
      <c r="AU609" s="275" t="s">
        <v>91</v>
      </c>
      <c r="AV609" s="15" t="s">
        <v>89</v>
      </c>
      <c r="AW609" s="15" t="s">
        <v>42</v>
      </c>
      <c r="AX609" s="15" t="s">
        <v>81</v>
      </c>
      <c r="AY609" s="275" t="s">
        <v>126</v>
      </c>
    </row>
    <row r="610" s="15" customFormat="1">
      <c r="A610" s="15"/>
      <c r="B610" s="266"/>
      <c r="C610" s="267"/>
      <c r="D610" s="222" t="s">
        <v>141</v>
      </c>
      <c r="E610" s="268" t="s">
        <v>19</v>
      </c>
      <c r="F610" s="269" t="s">
        <v>971</v>
      </c>
      <c r="G610" s="267"/>
      <c r="H610" s="268" t="s">
        <v>19</v>
      </c>
      <c r="I610" s="270"/>
      <c r="J610" s="267"/>
      <c r="K610" s="267"/>
      <c r="L610" s="271"/>
      <c r="M610" s="272"/>
      <c r="N610" s="273"/>
      <c r="O610" s="273"/>
      <c r="P610" s="273"/>
      <c r="Q610" s="273"/>
      <c r="R610" s="273"/>
      <c r="S610" s="273"/>
      <c r="T610" s="274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5" t="s">
        <v>141</v>
      </c>
      <c r="AU610" s="275" t="s">
        <v>91</v>
      </c>
      <c r="AV610" s="15" t="s">
        <v>89</v>
      </c>
      <c r="AW610" s="15" t="s">
        <v>42</v>
      </c>
      <c r="AX610" s="15" t="s">
        <v>81</v>
      </c>
      <c r="AY610" s="275" t="s">
        <v>126</v>
      </c>
    </row>
    <row r="611" s="13" customFormat="1">
      <c r="A611" s="13"/>
      <c r="B611" s="230"/>
      <c r="C611" s="231"/>
      <c r="D611" s="222" t="s">
        <v>141</v>
      </c>
      <c r="E611" s="232" t="s">
        <v>19</v>
      </c>
      <c r="F611" s="233" t="s">
        <v>91</v>
      </c>
      <c r="G611" s="231"/>
      <c r="H611" s="234">
        <v>2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0" t="s">
        <v>141</v>
      </c>
      <c r="AU611" s="240" t="s">
        <v>91</v>
      </c>
      <c r="AV611" s="13" t="s">
        <v>91</v>
      </c>
      <c r="AW611" s="13" t="s">
        <v>42</v>
      </c>
      <c r="AX611" s="13" t="s">
        <v>81</v>
      </c>
      <c r="AY611" s="240" t="s">
        <v>126</v>
      </c>
    </row>
    <row r="612" s="15" customFormat="1">
      <c r="A612" s="15"/>
      <c r="B612" s="266"/>
      <c r="C612" s="267"/>
      <c r="D612" s="222" t="s">
        <v>141</v>
      </c>
      <c r="E612" s="268" t="s">
        <v>19</v>
      </c>
      <c r="F612" s="269" t="s">
        <v>972</v>
      </c>
      <c r="G612" s="267"/>
      <c r="H612" s="268" t="s">
        <v>19</v>
      </c>
      <c r="I612" s="270"/>
      <c r="J612" s="267"/>
      <c r="K612" s="267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141</v>
      </c>
      <c r="AU612" s="275" t="s">
        <v>91</v>
      </c>
      <c r="AV612" s="15" t="s">
        <v>89</v>
      </c>
      <c r="AW612" s="15" t="s">
        <v>42</v>
      </c>
      <c r="AX612" s="15" t="s">
        <v>81</v>
      </c>
      <c r="AY612" s="275" t="s">
        <v>126</v>
      </c>
    </row>
    <row r="613" s="13" customFormat="1">
      <c r="A613" s="13"/>
      <c r="B613" s="230"/>
      <c r="C613" s="231"/>
      <c r="D613" s="222" t="s">
        <v>141</v>
      </c>
      <c r="E613" s="232" t="s">
        <v>19</v>
      </c>
      <c r="F613" s="233" t="s">
        <v>91</v>
      </c>
      <c r="G613" s="231"/>
      <c r="H613" s="234">
        <v>2</v>
      </c>
      <c r="I613" s="235"/>
      <c r="J613" s="231"/>
      <c r="K613" s="231"/>
      <c r="L613" s="236"/>
      <c r="M613" s="237"/>
      <c r="N613" s="238"/>
      <c r="O613" s="238"/>
      <c r="P613" s="238"/>
      <c r="Q613" s="238"/>
      <c r="R613" s="238"/>
      <c r="S613" s="238"/>
      <c r="T613" s="23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0" t="s">
        <v>141</v>
      </c>
      <c r="AU613" s="240" t="s">
        <v>91</v>
      </c>
      <c r="AV613" s="13" t="s">
        <v>91</v>
      </c>
      <c r="AW613" s="13" t="s">
        <v>42</v>
      </c>
      <c r="AX613" s="13" t="s">
        <v>81</v>
      </c>
      <c r="AY613" s="240" t="s">
        <v>126</v>
      </c>
    </row>
    <row r="614" s="15" customFormat="1">
      <c r="A614" s="15"/>
      <c r="B614" s="266"/>
      <c r="C614" s="267"/>
      <c r="D614" s="222" t="s">
        <v>141</v>
      </c>
      <c r="E614" s="268" t="s">
        <v>19</v>
      </c>
      <c r="F614" s="269" t="s">
        <v>973</v>
      </c>
      <c r="G614" s="267"/>
      <c r="H614" s="268" t="s">
        <v>19</v>
      </c>
      <c r="I614" s="270"/>
      <c r="J614" s="267"/>
      <c r="K614" s="267"/>
      <c r="L614" s="271"/>
      <c r="M614" s="272"/>
      <c r="N614" s="273"/>
      <c r="O614" s="273"/>
      <c r="P614" s="273"/>
      <c r="Q614" s="273"/>
      <c r="R614" s="273"/>
      <c r="S614" s="273"/>
      <c r="T614" s="27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5" t="s">
        <v>141</v>
      </c>
      <c r="AU614" s="275" t="s">
        <v>91</v>
      </c>
      <c r="AV614" s="15" t="s">
        <v>89</v>
      </c>
      <c r="AW614" s="15" t="s">
        <v>42</v>
      </c>
      <c r="AX614" s="15" t="s">
        <v>81</v>
      </c>
      <c r="AY614" s="275" t="s">
        <v>126</v>
      </c>
    </row>
    <row r="615" s="13" customFormat="1">
      <c r="A615" s="13"/>
      <c r="B615" s="230"/>
      <c r="C615" s="231"/>
      <c r="D615" s="222" t="s">
        <v>141</v>
      </c>
      <c r="E615" s="232" t="s">
        <v>19</v>
      </c>
      <c r="F615" s="233" t="s">
        <v>89</v>
      </c>
      <c r="G615" s="231"/>
      <c r="H615" s="234">
        <v>1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0" t="s">
        <v>141</v>
      </c>
      <c r="AU615" s="240" t="s">
        <v>91</v>
      </c>
      <c r="AV615" s="13" t="s">
        <v>91</v>
      </c>
      <c r="AW615" s="13" t="s">
        <v>42</v>
      </c>
      <c r="AX615" s="13" t="s">
        <v>81</v>
      </c>
      <c r="AY615" s="240" t="s">
        <v>126</v>
      </c>
    </row>
    <row r="616" s="14" customFormat="1">
      <c r="A616" s="14"/>
      <c r="B616" s="241"/>
      <c r="C616" s="242"/>
      <c r="D616" s="222" t="s">
        <v>141</v>
      </c>
      <c r="E616" s="243" t="s">
        <v>19</v>
      </c>
      <c r="F616" s="244" t="s">
        <v>144</v>
      </c>
      <c r="G616" s="242"/>
      <c r="H616" s="245">
        <v>5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141</v>
      </c>
      <c r="AU616" s="251" t="s">
        <v>91</v>
      </c>
      <c r="AV616" s="14" t="s">
        <v>133</v>
      </c>
      <c r="AW616" s="14" t="s">
        <v>42</v>
      </c>
      <c r="AX616" s="14" t="s">
        <v>89</v>
      </c>
      <c r="AY616" s="251" t="s">
        <v>126</v>
      </c>
    </row>
    <row r="617" s="2" customFormat="1" ht="16.5" customHeight="1">
      <c r="A617" s="41"/>
      <c r="B617" s="42"/>
      <c r="C617" s="252" t="s">
        <v>717</v>
      </c>
      <c r="D617" s="252" t="s">
        <v>237</v>
      </c>
      <c r="E617" s="253" t="s">
        <v>974</v>
      </c>
      <c r="F617" s="254" t="s">
        <v>975</v>
      </c>
      <c r="G617" s="255" t="s">
        <v>624</v>
      </c>
      <c r="H617" s="256">
        <v>1</v>
      </c>
      <c r="I617" s="257"/>
      <c r="J617" s="258">
        <f>ROUND(I617*H617,2)</f>
        <v>0</v>
      </c>
      <c r="K617" s="254" t="s">
        <v>317</v>
      </c>
      <c r="L617" s="259"/>
      <c r="M617" s="260" t="s">
        <v>19</v>
      </c>
      <c r="N617" s="261" t="s">
        <v>52</v>
      </c>
      <c r="O617" s="87"/>
      <c r="P617" s="218">
        <f>O617*H617</f>
        <v>0</v>
      </c>
      <c r="Q617" s="218">
        <v>0</v>
      </c>
      <c r="R617" s="218">
        <f>Q617*H617</f>
        <v>0</v>
      </c>
      <c r="S617" s="218">
        <v>0</v>
      </c>
      <c r="T617" s="219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0" t="s">
        <v>733</v>
      </c>
      <c r="AT617" s="220" t="s">
        <v>237</v>
      </c>
      <c r="AU617" s="220" t="s">
        <v>91</v>
      </c>
      <c r="AY617" s="19" t="s">
        <v>126</v>
      </c>
      <c r="BE617" s="221">
        <f>IF(N617="základní",J617,0)</f>
        <v>0</v>
      </c>
      <c r="BF617" s="221">
        <f>IF(N617="snížená",J617,0)</f>
        <v>0</v>
      </c>
      <c r="BG617" s="221">
        <f>IF(N617="zákl. přenesená",J617,0)</f>
        <v>0</v>
      </c>
      <c r="BH617" s="221">
        <f>IF(N617="sníž. přenesená",J617,0)</f>
        <v>0</v>
      </c>
      <c r="BI617" s="221">
        <f>IF(N617="nulová",J617,0)</f>
        <v>0</v>
      </c>
      <c r="BJ617" s="19" t="s">
        <v>89</v>
      </c>
      <c r="BK617" s="221">
        <f>ROUND(I617*H617,2)</f>
        <v>0</v>
      </c>
      <c r="BL617" s="19" t="s">
        <v>717</v>
      </c>
      <c r="BM617" s="220" t="s">
        <v>976</v>
      </c>
    </row>
    <row r="618" s="2" customFormat="1">
      <c r="A618" s="41"/>
      <c r="B618" s="42"/>
      <c r="C618" s="43"/>
      <c r="D618" s="222" t="s">
        <v>135</v>
      </c>
      <c r="E618" s="43"/>
      <c r="F618" s="223" t="s">
        <v>975</v>
      </c>
      <c r="G618" s="43"/>
      <c r="H618" s="43"/>
      <c r="I618" s="224"/>
      <c r="J618" s="43"/>
      <c r="K618" s="43"/>
      <c r="L618" s="47"/>
      <c r="M618" s="225"/>
      <c r="N618" s="226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19" t="s">
        <v>135</v>
      </c>
      <c r="AU618" s="19" t="s">
        <v>91</v>
      </c>
    </row>
    <row r="619" s="15" customFormat="1">
      <c r="A619" s="15"/>
      <c r="B619" s="266"/>
      <c r="C619" s="267"/>
      <c r="D619" s="222" t="s">
        <v>141</v>
      </c>
      <c r="E619" s="268" t="s">
        <v>19</v>
      </c>
      <c r="F619" s="269" t="s">
        <v>954</v>
      </c>
      <c r="G619" s="267"/>
      <c r="H619" s="268" t="s">
        <v>19</v>
      </c>
      <c r="I619" s="270"/>
      <c r="J619" s="267"/>
      <c r="K619" s="267"/>
      <c r="L619" s="271"/>
      <c r="M619" s="272"/>
      <c r="N619" s="273"/>
      <c r="O619" s="273"/>
      <c r="P619" s="273"/>
      <c r="Q619" s="273"/>
      <c r="R619" s="273"/>
      <c r="S619" s="273"/>
      <c r="T619" s="27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5" t="s">
        <v>141</v>
      </c>
      <c r="AU619" s="275" t="s">
        <v>91</v>
      </c>
      <c r="AV619" s="15" t="s">
        <v>89</v>
      </c>
      <c r="AW619" s="15" t="s">
        <v>42</v>
      </c>
      <c r="AX619" s="15" t="s">
        <v>81</v>
      </c>
      <c r="AY619" s="275" t="s">
        <v>126</v>
      </c>
    </row>
    <row r="620" s="15" customFormat="1">
      <c r="A620" s="15"/>
      <c r="B620" s="266"/>
      <c r="C620" s="267"/>
      <c r="D620" s="222" t="s">
        <v>141</v>
      </c>
      <c r="E620" s="268" t="s">
        <v>19</v>
      </c>
      <c r="F620" s="269" t="s">
        <v>971</v>
      </c>
      <c r="G620" s="267"/>
      <c r="H620" s="268" t="s">
        <v>19</v>
      </c>
      <c r="I620" s="270"/>
      <c r="J620" s="267"/>
      <c r="K620" s="267"/>
      <c r="L620" s="271"/>
      <c r="M620" s="272"/>
      <c r="N620" s="273"/>
      <c r="O620" s="273"/>
      <c r="P620" s="273"/>
      <c r="Q620" s="273"/>
      <c r="R620" s="273"/>
      <c r="S620" s="273"/>
      <c r="T620" s="27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5" t="s">
        <v>141</v>
      </c>
      <c r="AU620" s="275" t="s">
        <v>91</v>
      </c>
      <c r="AV620" s="15" t="s">
        <v>89</v>
      </c>
      <c r="AW620" s="15" t="s">
        <v>42</v>
      </c>
      <c r="AX620" s="15" t="s">
        <v>81</v>
      </c>
      <c r="AY620" s="275" t="s">
        <v>126</v>
      </c>
    </row>
    <row r="621" s="13" customFormat="1">
      <c r="A621" s="13"/>
      <c r="B621" s="230"/>
      <c r="C621" s="231"/>
      <c r="D621" s="222" t="s">
        <v>141</v>
      </c>
      <c r="E621" s="232" t="s">
        <v>19</v>
      </c>
      <c r="F621" s="233" t="s">
        <v>89</v>
      </c>
      <c r="G621" s="231"/>
      <c r="H621" s="234">
        <v>1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0" t="s">
        <v>141</v>
      </c>
      <c r="AU621" s="240" t="s">
        <v>91</v>
      </c>
      <c r="AV621" s="13" t="s">
        <v>91</v>
      </c>
      <c r="AW621" s="13" t="s">
        <v>42</v>
      </c>
      <c r="AX621" s="13" t="s">
        <v>89</v>
      </c>
      <c r="AY621" s="240" t="s">
        <v>126</v>
      </c>
    </row>
    <row r="622" s="2" customFormat="1" ht="16.5" customHeight="1">
      <c r="A622" s="41"/>
      <c r="B622" s="42"/>
      <c r="C622" s="252" t="s">
        <v>977</v>
      </c>
      <c r="D622" s="252" t="s">
        <v>237</v>
      </c>
      <c r="E622" s="253" t="s">
        <v>978</v>
      </c>
      <c r="F622" s="254" t="s">
        <v>979</v>
      </c>
      <c r="G622" s="255" t="s">
        <v>624</v>
      </c>
      <c r="H622" s="256">
        <v>2</v>
      </c>
      <c r="I622" s="257"/>
      <c r="J622" s="258">
        <f>ROUND(I622*H622,2)</f>
        <v>0</v>
      </c>
      <c r="K622" s="254" t="s">
        <v>317</v>
      </c>
      <c r="L622" s="259"/>
      <c r="M622" s="260" t="s">
        <v>19</v>
      </c>
      <c r="N622" s="261" t="s">
        <v>52</v>
      </c>
      <c r="O622" s="87"/>
      <c r="P622" s="218">
        <f>O622*H622</f>
        <v>0</v>
      </c>
      <c r="Q622" s="218">
        <v>0</v>
      </c>
      <c r="R622" s="218">
        <f>Q622*H622</f>
        <v>0</v>
      </c>
      <c r="S622" s="218">
        <v>0</v>
      </c>
      <c r="T622" s="219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0" t="s">
        <v>733</v>
      </c>
      <c r="AT622" s="220" t="s">
        <v>237</v>
      </c>
      <c r="AU622" s="220" t="s">
        <v>91</v>
      </c>
      <c r="AY622" s="19" t="s">
        <v>126</v>
      </c>
      <c r="BE622" s="221">
        <f>IF(N622="základní",J622,0)</f>
        <v>0</v>
      </c>
      <c r="BF622" s="221">
        <f>IF(N622="snížená",J622,0)</f>
        <v>0</v>
      </c>
      <c r="BG622" s="221">
        <f>IF(N622="zákl. přenesená",J622,0)</f>
        <v>0</v>
      </c>
      <c r="BH622" s="221">
        <f>IF(N622="sníž. přenesená",J622,0)</f>
        <v>0</v>
      </c>
      <c r="BI622" s="221">
        <f>IF(N622="nulová",J622,0)</f>
        <v>0</v>
      </c>
      <c r="BJ622" s="19" t="s">
        <v>89</v>
      </c>
      <c r="BK622" s="221">
        <f>ROUND(I622*H622,2)</f>
        <v>0</v>
      </c>
      <c r="BL622" s="19" t="s">
        <v>717</v>
      </c>
      <c r="BM622" s="220" t="s">
        <v>980</v>
      </c>
    </row>
    <row r="623" s="2" customFormat="1">
      <c r="A623" s="41"/>
      <c r="B623" s="42"/>
      <c r="C623" s="43"/>
      <c r="D623" s="222" t="s">
        <v>135</v>
      </c>
      <c r="E623" s="43"/>
      <c r="F623" s="223" t="s">
        <v>979</v>
      </c>
      <c r="G623" s="43"/>
      <c r="H623" s="43"/>
      <c r="I623" s="224"/>
      <c r="J623" s="43"/>
      <c r="K623" s="43"/>
      <c r="L623" s="47"/>
      <c r="M623" s="225"/>
      <c r="N623" s="226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9" t="s">
        <v>135</v>
      </c>
      <c r="AU623" s="19" t="s">
        <v>91</v>
      </c>
    </row>
    <row r="624" s="15" customFormat="1">
      <c r="A624" s="15"/>
      <c r="B624" s="266"/>
      <c r="C624" s="267"/>
      <c r="D624" s="222" t="s">
        <v>141</v>
      </c>
      <c r="E624" s="268" t="s">
        <v>19</v>
      </c>
      <c r="F624" s="269" t="s">
        <v>954</v>
      </c>
      <c r="G624" s="267"/>
      <c r="H624" s="268" t="s">
        <v>19</v>
      </c>
      <c r="I624" s="270"/>
      <c r="J624" s="267"/>
      <c r="K624" s="267"/>
      <c r="L624" s="271"/>
      <c r="M624" s="272"/>
      <c r="N624" s="273"/>
      <c r="O624" s="273"/>
      <c r="P624" s="273"/>
      <c r="Q624" s="273"/>
      <c r="R624" s="273"/>
      <c r="S624" s="273"/>
      <c r="T624" s="27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5" t="s">
        <v>141</v>
      </c>
      <c r="AU624" s="275" t="s">
        <v>91</v>
      </c>
      <c r="AV624" s="15" t="s">
        <v>89</v>
      </c>
      <c r="AW624" s="15" t="s">
        <v>42</v>
      </c>
      <c r="AX624" s="15" t="s">
        <v>81</v>
      </c>
      <c r="AY624" s="275" t="s">
        <v>126</v>
      </c>
    </row>
    <row r="625" s="15" customFormat="1">
      <c r="A625" s="15"/>
      <c r="B625" s="266"/>
      <c r="C625" s="267"/>
      <c r="D625" s="222" t="s">
        <v>141</v>
      </c>
      <c r="E625" s="268" t="s">
        <v>19</v>
      </c>
      <c r="F625" s="269" t="s">
        <v>972</v>
      </c>
      <c r="G625" s="267"/>
      <c r="H625" s="268" t="s">
        <v>19</v>
      </c>
      <c r="I625" s="270"/>
      <c r="J625" s="267"/>
      <c r="K625" s="267"/>
      <c r="L625" s="271"/>
      <c r="M625" s="272"/>
      <c r="N625" s="273"/>
      <c r="O625" s="273"/>
      <c r="P625" s="273"/>
      <c r="Q625" s="273"/>
      <c r="R625" s="273"/>
      <c r="S625" s="273"/>
      <c r="T625" s="27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5" t="s">
        <v>141</v>
      </c>
      <c r="AU625" s="275" t="s">
        <v>91</v>
      </c>
      <c r="AV625" s="15" t="s">
        <v>89</v>
      </c>
      <c r="AW625" s="15" t="s">
        <v>42</v>
      </c>
      <c r="AX625" s="15" t="s">
        <v>81</v>
      </c>
      <c r="AY625" s="275" t="s">
        <v>126</v>
      </c>
    </row>
    <row r="626" s="13" customFormat="1">
      <c r="A626" s="13"/>
      <c r="B626" s="230"/>
      <c r="C626" s="231"/>
      <c r="D626" s="222" t="s">
        <v>141</v>
      </c>
      <c r="E626" s="232" t="s">
        <v>19</v>
      </c>
      <c r="F626" s="233" t="s">
        <v>91</v>
      </c>
      <c r="G626" s="231"/>
      <c r="H626" s="234">
        <v>2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141</v>
      </c>
      <c r="AU626" s="240" t="s">
        <v>91</v>
      </c>
      <c r="AV626" s="13" t="s">
        <v>91</v>
      </c>
      <c r="AW626" s="13" t="s">
        <v>42</v>
      </c>
      <c r="AX626" s="13" t="s">
        <v>81</v>
      </c>
      <c r="AY626" s="240" t="s">
        <v>126</v>
      </c>
    </row>
    <row r="627" s="14" customFormat="1">
      <c r="A627" s="14"/>
      <c r="B627" s="241"/>
      <c r="C627" s="242"/>
      <c r="D627" s="222" t="s">
        <v>141</v>
      </c>
      <c r="E627" s="243" t="s">
        <v>19</v>
      </c>
      <c r="F627" s="244" t="s">
        <v>144</v>
      </c>
      <c r="G627" s="242"/>
      <c r="H627" s="245">
        <v>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141</v>
      </c>
      <c r="AU627" s="251" t="s">
        <v>91</v>
      </c>
      <c r="AV627" s="14" t="s">
        <v>133</v>
      </c>
      <c r="AW627" s="14" t="s">
        <v>42</v>
      </c>
      <c r="AX627" s="14" t="s">
        <v>89</v>
      </c>
      <c r="AY627" s="251" t="s">
        <v>126</v>
      </c>
    </row>
    <row r="628" s="2" customFormat="1" ht="16.5" customHeight="1">
      <c r="A628" s="41"/>
      <c r="B628" s="42"/>
      <c r="C628" s="252" t="s">
        <v>981</v>
      </c>
      <c r="D628" s="252" t="s">
        <v>237</v>
      </c>
      <c r="E628" s="253" t="s">
        <v>982</v>
      </c>
      <c r="F628" s="254" t="s">
        <v>983</v>
      </c>
      <c r="G628" s="255" t="s">
        <v>624</v>
      </c>
      <c r="H628" s="256">
        <v>1</v>
      </c>
      <c r="I628" s="257"/>
      <c r="J628" s="258">
        <f>ROUND(I628*H628,2)</f>
        <v>0</v>
      </c>
      <c r="K628" s="254" t="s">
        <v>317</v>
      </c>
      <c r="L628" s="259"/>
      <c r="M628" s="260" t="s">
        <v>19</v>
      </c>
      <c r="N628" s="261" t="s">
        <v>52</v>
      </c>
      <c r="O628" s="87"/>
      <c r="P628" s="218">
        <f>O628*H628</f>
        <v>0</v>
      </c>
      <c r="Q628" s="218">
        <v>0</v>
      </c>
      <c r="R628" s="218">
        <f>Q628*H628</f>
        <v>0</v>
      </c>
      <c r="S628" s="218">
        <v>0</v>
      </c>
      <c r="T628" s="219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0" t="s">
        <v>733</v>
      </c>
      <c r="AT628" s="220" t="s">
        <v>237</v>
      </c>
      <c r="AU628" s="220" t="s">
        <v>91</v>
      </c>
      <c r="AY628" s="19" t="s">
        <v>126</v>
      </c>
      <c r="BE628" s="221">
        <f>IF(N628="základní",J628,0)</f>
        <v>0</v>
      </c>
      <c r="BF628" s="221">
        <f>IF(N628="snížená",J628,0)</f>
        <v>0</v>
      </c>
      <c r="BG628" s="221">
        <f>IF(N628="zákl. přenesená",J628,0)</f>
        <v>0</v>
      </c>
      <c r="BH628" s="221">
        <f>IF(N628="sníž. přenesená",J628,0)</f>
        <v>0</v>
      </c>
      <c r="BI628" s="221">
        <f>IF(N628="nulová",J628,0)</f>
        <v>0</v>
      </c>
      <c r="BJ628" s="19" t="s">
        <v>89</v>
      </c>
      <c r="BK628" s="221">
        <f>ROUND(I628*H628,2)</f>
        <v>0</v>
      </c>
      <c r="BL628" s="19" t="s">
        <v>717</v>
      </c>
      <c r="BM628" s="220" t="s">
        <v>984</v>
      </c>
    </row>
    <row r="629" s="2" customFormat="1">
      <c r="A629" s="41"/>
      <c r="B629" s="42"/>
      <c r="C629" s="43"/>
      <c r="D629" s="222" t="s">
        <v>135</v>
      </c>
      <c r="E629" s="43"/>
      <c r="F629" s="223" t="s">
        <v>983</v>
      </c>
      <c r="G629" s="43"/>
      <c r="H629" s="43"/>
      <c r="I629" s="224"/>
      <c r="J629" s="43"/>
      <c r="K629" s="43"/>
      <c r="L629" s="47"/>
      <c r="M629" s="225"/>
      <c r="N629" s="226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9" t="s">
        <v>135</v>
      </c>
      <c r="AU629" s="19" t="s">
        <v>91</v>
      </c>
    </row>
    <row r="630" s="15" customFormat="1">
      <c r="A630" s="15"/>
      <c r="B630" s="266"/>
      <c r="C630" s="267"/>
      <c r="D630" s="222" t="s">
        <v>141</v>
      </c>
      <c r="E630" s="268" t="s">
        <v>19</v>
      </c>
      <c r="F630" s="269" t="s">
        <v>954</v>
      </c>
      <c r="G630" s="267"/>
      <c r="H630" s="268" t="s">
        <v>19</v>
      </c>
      <c r="I630" s="270"/>
      <c r="J630" s="267"/>
      <c r="K630" s="267"/>
      <c r="L630" s="271"/>
      <c r="M630" s="272"/>
      <c r="N630" s="273"/>
      <c r="O630" s="273"/>
      <c r="P630" s="273"/>
      <c r="Q630" s="273"/>
      <c r="R630" s="273"/>
      <c r="S630" s="273"/>
      <c r="T630" s="27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5" t="s">
        <v>141</v>
      </c>
      <c r="AU630" s="275" t="s">
        <v>91</v>
      </c>
      <c r="AV630" s="15" t="s">
        <v>89</v>
      </c>
      <c r="AW630" s="15" t="s">
        <v>42</v>
      </c>
      <c r="AX630" s="15" t="s">
        <v>81</v>
      </c>
      <c r="AY630" s="275" t="s">
        <v>126</v>
      </c>
    </row>
    <row r="631" s="15" customFormat="1">
      <c r="A631" s="15"/>
      <c r="B631" s="266"/>
      <c r="C631" s="267"/>
      <c r="D631" s="222" t="s">
        <v>141</v>
      </c>
      <c r="E631" s="268" t="s">
        <v>19</v>
      </c>
      <c r="F631" s="269" t="s">
        <v>973</v>
      </c>
      <c r="G631" s="267"/>
      <c r="H631" s="268" t="s">
        <v>19</v>
      </c>
      <c r="I631" s="270"/>
      <c r="J631" s="267"/>
      <c r="K631" s="267"/>
      <c r="L631" s="271"/>
      <c r="M631" s="272"/>
      <c r="N631" s="273"/>
      <c r="O631" s="273"/>
      <c r="P631" s="273"/>
      <c r="Q631" s="273"/>
      <c r="R631" s="273"/>
      <c r="S631" s="273"/>
      <c r="T631" s="27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5" t="s">
        <v>141</v>
      </c>
      <c r="AU631" s="275" t="s">
        <v>91</v>
      </c>
      <c r="AV631" s="15" t="s">
        <v>89</v>
      </c>
      <c r="AW631" s="15" t="s">
        <v>42</v>
      </c>
      <c r="AX631" s="15" t="s">
        <v>81</v>
      </c>
      <c r="AY631" s="275" t="s">
        <v>126</v>
      </c>
    </row>
    <row r="632" s="13" customFormat="1">
      <c r="A632" s="13"/>
      <c r="B632" s="230"/>
      <c r="C632" s="231"/>
      <c r="D632" s="222" t="s">
        <v>141</v>
      </c>
      <c r="E632" s="232" t="s">
        <v>19</v>
      </c>
      <c r="F632" s="233" t="s">
        <v>89</v>
      </c>
      <c r="G632" s="231"/>
      <c r="H632" s="234">
        <v>1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0" t="s">
        <v>141</v>
      </c>
      <c r="AU632" s="240" t="s">
        <v>91</v>
      </c>
      <c r="AV632" s="13" t="s">
        <v>91</v>
      </c>
      <c r="AW632" s="13" t="s">
        <v>42</v>
      </c>
      <c r="AX632" s="13" t="s">
        <v>81</v>
      </c>
      <c r="AY632" s="240" t="s">
        <v>126</v>
      </c>
    </row>
    <row r="633" s="14" customFormat="1">
      <c r="A633" s="14"/>
      <c r="B633" s="241"/>
      <c r="C633" s="242"/>
      <c r="D633" s="222" t="s">
        <v>141</v>
      </c>
      <c r="E633" s="243" t="s">
        <v>19</v>
      </c>
      <c r="F633" s="244" t="s">
        <v>144</v>
      </c>
      <c r="G633" s="242"/>
      <c r="H633" s="245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1" t="s">
        <v>141</v>
      </c>
      <c r="AU633" s="251" t="s">
        <v>91</v>
      </c>
      <c r="AV633" s="14" t="s">
        <v>133</v>
      </c>
      <c r="AW633" s="14" t="s">
        <v>42</v>
      </c>
      <c r="AX633" s="14" t="s">
        <v>89</v>
      </c>
      <c r="AY633" s="251" t="s">
        <v>126</v>
      </c>
    </row>
    <row r="634" s="2" customFormat="1" ht="16.5" customHeight="1">
      <c r="A634" s="41"/>
      <c r="B634" s="42"/>
      <c r="C634" s="209" t="s">
        <v>985</v>
      </c>
      <c r="D634" s="209" t="s">
        <v>128</v>
      </c>
      <c r="E634" s="210" t="s">
        <v>986</v>
      </c>
      <c r="F634" s="211" t="s">
        <v>987</v>
      </c>
      <c r="G634" s="212" t="s">
        <v>624</v>
      </c>
      <c r="H634" s="213">
        <v>6</v>
      </c>
      <c r="I634" s="214"/>
      <c r="J634" s="215">
        <f>ROUND(I634*H634,2)</f>
        <v>0</v>
      </c>
      <c r="K634" s="211" t="s">
        <v>132</v>
      </c>
      <c r="L634" s="47"/>
      <c r="M634" s="216" t="s">
        <v>19</v>
      </c>
      <c r="N634" s="217" t="s">
        <v>52</v>
      </c>
      <c r="O634" s="87"/>
      <c r="P634" s="218">
        <f>O634*H634</f>
        <v>0</v>
      </c>
      <c r="Q634" s="218">
        <v>0</v>
      </c>
      <c r="R634" s="218">
        <f>Q634*H634</f>
        <v>0</v>
      </c>
      <c r="S634" s="218">
        <v>0</v>
      </c>
      <c r="T634" s="219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0" t="s">
        <v>717</v>
      </c>
      <c r="AT634" s="220" t="s">
        <v>128</v>
      </c>
      <c r="AU634" s="220" t="s">
        <v>91</v>
      </c>
      <c r="AY634" s="19" t="s">
        <v>126</v>
      </c>
      <c r="BE634" s="221">
        <f>IF(N634="základní",J634,0)</f>
        <v>0</v>
      </c>
      <c r="BF634" s="221">
        <f>IF(N634="snížená",J634,0)</f>
        <v>0</v>
      </c>
      <c r="BG634" s="221">
        <f>IF(N634="zákl. přenesená",J634,0)</f>
        <v>0</v>
      </c>
      <c r="BH634" s="221">
        <f>IF(N634="sníž. přenesená",J634,0)</f>
        <v>0</v>
      </c>
      <c r="BI634" s="221">
        <f>IF(N634="nulová",J634,0)</f>
        <v>0</v>
      </c>
      <c r="BJ634" s="19" t="s">
        <v>89</v>
      </c>
      <c r="BK634" s="221">
        <f>ROUND(I634*H634,2)</f>
        <v>0</v>
      </c>
      <c r="BL634" s="19" t="s">
        <v>717</v>
      </c>
      <c r="BM634" s="220" t="s">
        <v>988</v>
      </c>
    </row>
    <row r="635" s="2" customFormat="1">
      <c r="A635" s="41"/>
      <c r="B635" s="42"/>
      <c r="C635" s="43"/>
      <c r="D635" s="222" t="s">
        <v>135</v>
      </c>
      <c r="E635" s="43"/>
      <c r="F635" s="223" t="s">
        <v>989</v>
      </c>
      <c r="G635" s="43"/>
      <c r="H635" s="43"/>
      <c r="I635" s="224"/>
      <c r="J635" s="43"/>
      <c r="K635" s="43"/>
      <c r="L635" s="47"/>
      <c r="M635" s="225"/>
      <c r="N635" s="226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19" t="s">
        <v>135</v>
      </c>
      <c r="AU635" s="19" t="s">
        <v>91</v>
      </c>
    </row>
    <row r="636" s="2" customFormat="1">
      <c r="A636" s="41"/>
      <c r="B636" s="42"/>
      <c r="C636" s="43"/>
      <c r="D636" s="227" t="s">
        <v>137</v>
      </c>
      <c r="E636" s="43"/>
      <c r="F636" s="228" t="s">
        <v>990</v>
      </c>
      <c r="G636" s="43"/>
      <c r="H636" s="43"/>
      <c r="I636" s="224"/>
      <c r="J636" s="43"/>
      <c r="K636" s="43"/>
      <c r="L636" s="47"/>
      <c r="M636" s="225"/>
      <c r="N636" s="226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19" t="s">
        <v>137</v>
      </c>
      <c r="AU636" s="19" t="s">
        <v>91</v>
      </c>
    </row>
    <row r="637" s="2" customFormat="1">
      <c r="A637" s="41"/>
      <c r="B637" s="42"/>
      <c r="C637" s="43"/>
      <c r="D637" s="222" t="s">
        <v>139</v>
      </c>
      <c r="E637" s="43"/>
      <c r="F637" s="229" t="s">
        <v>991</v>
      </c>
      <c r="G637" s="43"/>
      <c r="H637" s="43"/>
      <c r="I637" s="224"/>
      <c r="J637" s="43"/>
      <c r="K637" s="43"/>
      <c r="L637" s="47"/>
      <c r="M637" s="225"/>
      <c r="N637" s="226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19" t="s">
        <v>139</v>
      </c>
      <c r="AU637" s="19" t="s">
        <v>91</v>
      </c>
    </row>
    <row r="638" s="15" customFormat="1">
      <c r="A638" s="15"/>
      <c r="B638" s="266"/>
      <c r="C638" s="267"/>
      <c r="D638" s="222" t="s">
        <v>141</v>
      </c>
      <c r="E638" s="268" t="s">
        <v>19</v>
      </c>
      <c r="F638" s="269" t="s">
        <v>954</v>
      </c>
      <c r="G638" s="267"/>
      <c r="H638" s="268" t="s">
        <v>19</v>
      </c>
      <c r="I638" s="270"/>
      <c r="J638" s="267"/>
      <c r="K638" s="267"/>
      <c r="L638" s="271"/>
      <c r="M638" s="272"/>
      <c r="N638" s="273"/>
      <c r="O638" s="273"/>
      <c r="P638" s="273"/>
      <c r="Q638" s="273"/>
      <c r="R638" s="273"/>
      <c r="S638" s="273"/>
      <c r="T638" s="274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5" t="s">
        <v>141</v>
      </c>
      <c r="AU638" s="275" t="s">
        <v>91</v>
      </c>
      <c r="AV638" s="15" t="s">
        <v>89</v>
      </c>
      <c r="AW638" s="15" t="s">
        <v>42</v>
      </c>
      <c r="AX638" s="15" t="s">
        <v>81</v>
      </c>
      <c r="AY638" s="275" t="s">
        <v>126</v>
      </c>
    </row>
    <row r="639" s="15" customFormat="1">
      <c r="A639" s="15"/>
      <c r="B639" s="266"/>
      <c r="C639" s="267"/>
      <c r="D639" s="222" t="s">
        <v>141</v>
      </c>
      <c r="E639" s="268" t="s">
        <v>19</v>
      </c>
      <c r="F639" s="269" t="s">
        <v>992</v>
      </c>
      <c r="G639" s="267"/>
      <c r="H639" s="268" t="s">
        <v>19</v>
      </c>
      <c r="I639" s="270"/>
      <c r="J639" s="267"/>
      <c r="K639" s="267"/>
      <c r="L639" s="271"/>
      <c r="M639" s="272"/>
      <c r="N639" s="273"/>
      <c r="O639" s="273"/>
      <c r="P639" s="273"/>
      <c r="Q639" s="273"/>
      <c r="R639" s="273"/>
      <c r="S639" s="273"/>
      <c r="T639" s="27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5" t="s">
        <v>141</v>
      </c>
      <c r="AU639" s="275" t="s">
        <v>91</v>
      </c>
      <c r="AV639" s="15" t="s">
        <v>89</v>
      </c>
      <c r="AW639" s="15" t="s">
        <v>42</v>
      </c>
      <c r="AX639" s="15" t="s">
        <v>81</v>
      </c>
      <c r="AY639" s="275" t="s">
        <v>126</v>
      </c>
    </row>
    <row r="640" s="13" customFormat="1">
      <c r="A640" s="13"/>
      <c r="B640" s="230"/>
      <c r="C640" s="231"/>
      <c r="D640" s="222" t="s">
        <v>141</v>
      </c>
      <c r="E640" s="232" t="s">
        <v>19</v>
      </c>
      <c r="F640" s="233" t="s">
        <v>178</v>
      </c>
      <c r="G640" s="231"/>
      <c r="H640" s="234">
        <v>6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0" t="s">
        <v>141</v>
      </c>
      <c r="AU640" s="240" t="s">
        <v>91</v>
      </c>
      <c r="AV640" s="13" t="s">
        <v>91</v>
      </c>
      <c r="AW640" s="13" t="s">
        <v>42</v>
      </c>
      <c r="AX640" s="13" t="s">
        <v>81</v>
      </c>
      <c r="AY640" s="240" t="s">
        <v>126</v>
      </c>
    </row>
    <row r="641" s="14" customFormat="1">
      <c r="A641" s="14"/>
      <c r="B641" s="241"/>
      <c r="C641" s="242"/>
      <c r="D641" s="222" t="s">
        <v>141</v>
      </c>
      <c r="E641" s="243" t="s">
        <v>19</v>
      </c>
      <c r="F641" s="244" t="s">
        <v>144</v>
      </c>
      <c r="G641" s="242"/>
      <c r="H641" s="245">
        <v>6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1" t="s">
        <v>141</v>
      </c>
      <c r="AU641" s="251" t="s">
        <v>91</v>
      </c>
      <c r="AV641" s="14" t="s">
        <v>133</v>
      </c>
      <c r="AW641" s="14" t="s">
        <v>42</v>
      </c>
      <c r="AX641" s="14" t="s">
        <v>89</v>
      </c>
      <c r="AY641" s="251" t="s">
        <v>126</v>
      </c>
    </row>
    <row r="642" s="2" customFormat="1" ht="16.5" customHeight="1">
      <c r="A642" s="41"/>
      <c r="B642" s="42"/>
      <c r="C642" s="252" t="s">
        <v>993</v>
      </c>
      <c r="D642" s="252" t="s">
        <v>237</v>
      </c>
      <c r="E642" s="253" t="s">
        <v>994</v>
      </c>
      <c r="F642" s="254" t="s">
        <v>995</v>
      </c>
      <c r="G642" s="255" t="s">
        <v>624</v>
      </c>
      <c r="H642" s="256">
        <v>6</v>
      </c>
      <c r="I642" s="257"/>
      <c r="J642" s="258">
        <f>ROUND(I642*H642,2)</f>
        <v>0</v>
      </c>
      <c r="K642" s="254" t="s">
        <v>317</v>
      </c>
      <c r="L642" s="259"/>
      <c r="M642" s="260" t="s">
        <v>19</v>
      </c>
      <c r="N642" s="261" t="s">
        <v>52</v>
      </c>
      <c r="O642" s="87"/>
      <c r="P642" s="218">
        <f>O642*H642</f>
        <v>0</v>
      </c>
      <c r="Q642" s="218">
        <v>0</v>
      </c>
      <c r="R642" s="218">
        <f>Q642*H642</f>
        <v>0</v>
      </c>
      <c r="S642" s="218">
        <v>0</v>
      </c>
      <c r="T642" s="219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0" t="s">
        <v>733</v>
      </c>
      <c r="AT642" s="220" t="s">
        <v>237</v>
      </c>
      <c r="AU642" s="220" t="s">
        <v>91</v>
      </c>
      <c r="AY642" s="19" t="s">
        <v>126</v>
      </c>
      <c r="BE642" s="221">
        <f>IF(N642="základní",J642,0)</f>
        <v>0</v>
      </c>
      <c r="BF642" s="221">
        <f>IF(N642="snížená",J642,0)</f>
        <v>0</v>
      </c>
      <c r="BG642" s="221">
        <f>IF(N642="zákl. přenesená",J642,0)</f>
        <v>0</v>
      </c>
      <c r="BH642" s="221">
        <f>IF(N642="sníž. přenesená",J642,0)</f>
        <v>0</v>
      </c>
      <c r="BI642" s="221">
        <f>IF(N642="nulová",J642,0)</f>
        <v>0</v>
      </c>
      <c r="BJ642" s="19" t="s">
        <v>89</v>
      </c>
      <c r="BK642" s="221">
        <f>ROUND(I642*H642,2)</f>
        <v>0</v>
      </c>
      <c r="BL642" s="19" t="s">
        <v>717</v>
      </c>
      <c r="BM642" s="220" t="s">
        <v>996</v>
      </c>
    </row>
    <row r="643" s="2" customFormat="1">
      <c r="A643" s="41"/>
      <c r="B643" s="42"/>
      <c r="C643" s="43"/>
      <c r="D643" s="222" t="s">
        <v>135</v>
      </c>
      <c r="E643" s="43"/>
      <c r="F643" s="223" t="s">
        <v>995</v>
      </c>
      <c r="G643" s="43"/>
      <c r="H643" s="43"/>
      <c r="I643" s="224"/>
      <c r="J643" s="43"/>
      <c r="K643" s="43"/>
      <c r="L643" s="47"/>
      <c r="M643" s="225"/>
      <c r="N643" s="226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19" t="s">
        <v>135</v>
      </c>
      <c r="AU643" s="19" t="s">
        <v>91</v>
      </c>
    </row>
    <row r="644" s="15" customFormat="1">
      <c r="A644" s="15"/>
      <c r="B644" s="266"/>
      <c r="C644" s="267"/>
      <c r="D644" s="222" t="s">
        <v>141</v>
      </c>
      <c r="E644" s="268" t="s">
        <v>19</v>
      </c>
      <c r="F644" s="269" t="s">
        <v>997</v>
      </c>
      <c r="G644" s="267"/>
      <c r="H644" s="268" t="s">
        <v>19</v>
      </c>
      <c r="I644" s="270"/>
      <c r="J644" s="267"/>
      <c r="K644" s="267"/>
      <c r="L644" s="271"/>
      <c r="M644" s="272"/>
      <c r="N644" s="273"/>
      <c r="O644" s="273"/>
      <c r="P644" s="273"/>
      <c r="Q644" s="273"/>
      <c r="R644" s="273"/>
      <c r="S644" s="273"/>
      <c r="T644" s="27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5" t="s">
        <v>141</v>
      </c>
      <c r="AU644" s="275" t="s">
        <v>91</v>
      </c>
      <c r="AV644" s="15" t="s">
        <v>89</v>
      </c>
      <c r="AW644" s="15" t="s">
        <v>42</v>
      </c>
      <c r="AX644" s="15" t="s">
        <v>81</v>
      </c>
      <c r="AY644" s="275" t="s">
        <v>126</v>
      </c>
    </row>
    <row r="645" s="15" customFormat="1">
      <c r="A645" s="15"/>
      <c r="B645" s="266"/>
      <c r="C645" s="267"/>
      <c r="D645" s="222" t="s">
        <v>141</v>
      </c>
      <c r="E645" s="268" t="s">
        <v>19</v>
      </c>
      <c r="F645" s="269" t="s">
        <v>998</v>
      </c>
      <c r="G645" s="267"/>
      <c r="H645" s="268" t="s">
        <v>19</v>
      </c>
      <c r="I645" s="270"/>
      <c r="J645" s="267"/>
      <c r="K645" s="267"/>
      <c r="L645" s="271"/>
      <c r="M645" s="272"/>
      <c r="N645" s="273"/>
      <c r="O645" s="273"/>
      <c r="P645" s="273"/>
      <c r="Q645" s="273"/>
      <c r="R645" s="273"/>
      <c r="S645" s="273"/>
      <c r="T645" s="27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5" t="s">
        <v>141</v>
      </c>
      <c r="AU645" s="275" t="s">
        <v>91</v>
      </c>
      <c r="AV645" s="15" t="s">
        <v>89</v>
      </c>
      <c r="AW645" s="15" t="s">
        <v>42</v>
      </c>
      <c r="AX645" s="15" t="s">
        <v>81</v>
      </c>
      <c r="AY645" s="275" t="s">
        <v>126</v>
      </c>
    </row>
    <row r="646" s="13" customFormat="1">
      <c r="A646" s="13"/>
      <c r="B646" s="230"/>
      <c r="C646" s="231"/>
      <c r="D646" s="222" t="s">
        <v>141</v>
      </c>
      <c r="E646" s="232" t="s">
        <v>19</v>
      </c>
      <c r="F646" s="233" t="s">
        <v>178</v>
      </c>
      <c r="G646" s="231"/>
      <c r="H646" s="234">
        <v>6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0" t="s">
        <v>141</v>
      </c>
      <c r="AU646" s="240" t="s">
        <v>91</v>
      </c>
      <c r="AV646" s="13" t="s">
        <v>91</v>
      </c>
      <c r="AW646" s="13" t="s">
        <v>42</v>
      </c>
      <c r="AX646" s="13" t="s">
        <v>81</v>
      </c>
      <c r="AY646" s="240" t="s">
        <v>126</v>
      </c>
    </row>
    <row r="647" s="14" customFormat="1">
      <c r="A647" s="14"/>
      <c r="B647" s="241"/>
      <c r="C647" s="242"/>
      <c r="D647" s="222" t="s">
        <v>141</v>
      </c>
      <c r="E647" s="243" t="s">
        <v>19</v>
      </c>
      <c r="F647" s="244" t="s">
        <v>144</v>
      </c>
      <c r="G647" s="242"/>
      <c r="H647" s="245">
        <v>6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1" t="s">
        <v>141</v>
      </c>
      <c r="AU647" s="251" t="s">
        <v>91</v>
      </c>
      <c r="AV647" s="14" t="s">
        <v>133</v>
      </c>
      <c r="AW647" s="14" t="s">
        <v>42</v>
      </c>
      <c r="AX647" s="14" t="s">
        <v>89</v>
      </c>
      <c r="AY647" s="251" t="s">
        <v>126</v>
      </c>
    </row>
    <row r="648" s="2" customFormat="1" ht="16.5" customHeight="1">
      <c r="A648" s="41"/>
      <c r="B648" s="42"/>
      <c r="C648" s="209" t="s">
        <v>999</v>
      </c>
      <c r="D648" s="209" t="s">
        <v>128</v>
      </c>
      <c r="E648" s="210" t="s">
        <v>1000</v>
      </c>
      <c r="F648" s="211" t="s">
        <v>1001</v>
      </c>
      <c r="G648" s="212" t="s">
        <v>624</v>
      </c>
      <c r="H648" s="213">
        <v>2</v>
      </c>
      <c r="I648" s="214"/>
      <c r="J648" s="215">
        <f>ROUND(I648*H648,2)</f>
        <v>0</v>
      </c>
      <c r="K648" s="211" t="s">
        <v>132</v>
      </c>
      <c r="L648" s="47"/>
      <c r="M648" s="216" t="s">
        <v>19</v>
      </c>
      <c r="N648" s="217" t="s">
        <v>52</v>
      </c>
      <c r="O648" s="87"/>
      <c r="P648" s="218">
        <f>O648*H648</f>
        <v>0</v>
      </c>
      <c r="Q648" s="218">
        <v>0</v>
      </c>
      <c r="R648" s="218">
        <f>Q648*H648</f>
        <v>0</v>
      </c>
      <c r="S648" s="218">
        <v>0</v>
      </c>
      <c r="T648" s="219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0" t="s">
        <v>717</v>
      </c>
      <c r="AT648" s="220" t="s">
        <v>128</v>
      </c>
      <c r="AU648" s="220" t="s">
        <v>91</v>
      </c>
      <c r="AY648" s="19" t="s">
        <v>126</v>
      </c>
      <c r="BE648" s="221">
        <f>IF(N648="základní",J648,0)</f>
        <v>0</v>
      </c>
      <c r="BF648" s="221">
        <f>IF(N648="snížená",J648,0)</f>
        <v>0</v>
      </c>
      <c r="BG648" s="221">
        <f>IF(N648="zákl. přenesená",J648,0)</f>
        <v>0</v>
      </c>
      <c r="BH648" s="221">
        <f>IF(N648="sníž. přenesená",J648,0)</f>
        <v>0</v>
      </c>
      <c r="BI648" s="221">
        <f>IF(N648="nulová",J648,0)</f>
        <v>0</v>
      </c>
      <c r="BJ648" s="19" t="s">
        <v>89</v>
      </c>
      <c r="BK648" s="221">
        <f>ROUND(I648*H648,2)</f>
        <v>0</v>
      </c>
      <c r="BL648" s="19" t="s">
        <v>717</v>
      </c>
      <c r="BM648" s="220" t="s">
        <v>1002</v>
      </c>
    </row>
    <row r="649" s="2" customFormat="1">
      <c r="A649" s="41"/>
      <c r="B649" s="42"/>
      <c r="C649" s="43"/>
      <c r="D649" s="222" t="s">
        <v>135</v>
      </c>
      <c r="E649" s="43"/>
      <c r="F649" s="223" t="s">
        <v>1003</v>
      </c>
      <c r="G649" s="43"/>
      <c r="H649" s="43"/>
      <c r="I649" s="224"/>
      <c r="J649" s="43"/>
      <c r="K649" s="43"/>
      <c r="L649" s="47"/>
      <c r="M649" s="225"/>
      <c r="N649" s="226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135</v>
      </c>
      <c r="AU649" s="19" t="s">
        <v>91</v>
      </c>
    </row>
    <row r="650" s="2" customFormat="1">
      <c r="A650" s="41"/>
      <c r="B650" s="42"/>
      <c r="C650" s="43"/>
      <c r="D650" s="227" t="s">
        <v>137</v>
      </c>
      <c r="E650" s="43"/>
      <c r="F650" s="228" t="s">
        <v>1004</v>
      </c>
      <c r="G650" s="43"/>
      <c r="H650" s="43"/>
      <c r="I650" s="224"/>
      <c r="J650" s="43"/>
      <c r="K650" s="43"/>
      <c r="L650" s="47"/>
      <c r="M650" s="225"/>
      <c r="N650" s="226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137</v>
      </c>
      <c r="AU650" s="19" t="s">
        <v>91</v>
      </c>
    </row>
    <row r="651" s="2" customFormat="1">
      <c r="A651" s="41"/>
      <c r="B651" s="42"/>
      <c r="C651" s="43"/>
      <c r="D651" s="222" t="s">
        <v>139</v>
      </c>
      <c r="E651" s="43"/>
      <c r="F651" s="229" t="s">
        <v>1005</v>
      </c>
      <c r="G651" s="43"/>
      <c r="H651" s="43"/>
      <c r="I651" s="224"/>
      <c r="J651" s="43"/>
      <c r="K651" s="43"/>
      <c r="L651" s="47"/>
      <c r="M651" s="225"/>
      <c r="N651" s="226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19" t="s">
        <v>139</v>
      </c>
      <c r="AU651" s="19" t="s">
        <v>91</v>
      </c>
    </row>
    <row r="652" s="15" customFormat="1">
      <c r="A652" s="15"/>
      <c r="B652" s="266"/>
      <c r="C652" s="267"/>
      <c r="D652" s="222" t="s">
        <v>141</v>
      </c>
      <c r="E652" s="268" t="s">
        <v>19</v>
      </c>
      <c r="F652" s="269" t="s">
        <v>954</v>
      </c>
      <c r="G652" s="267"/>
      <c r="H652" s="268" t="s">
        <v>19</v>
      </c>
      <c r="I652" s="270"/>
      <c r="J652" s="267"/>
      <c r="K652" s="267"/>
      <c r="L652" s="271"/>
      <c r="M652" s="272"/>
      <c r="N652" s="273"/>
      <c r="O652" s="273"/>
      <c r="P652" s="273"/>
      <c r="Q652" s="273"/>
      <c r="R652" s="273"/>
      <c r="S652" s="273"/>
      <c r="T652" s="274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5" t="s">
        <v>141</v>
      </c>
      <c r="AU652" s="275" t="s">
        <v>91</v>
      </c>
      <c r="AV652" s="15" t="s">
        <v>89</v>
      </c>
      <c r="AW652" s="15" t="s">
        <v>42</v>
      </c>
      <c r="AX652" s="15" t="s">
        <v>81</v>
      </c>
      <c r="AY652" s="275" t="s">
        <v>126</v>
      </c>
    </row>
    <row r="653" s="15" customFormat="1">
      <c r="A653" s="15"/>
      <c r="B653" s="266"/>
      <c r="C653" s="267"/>
      <c r="D653" s="222" t="s">
        <v>141</v>
      </c>
      <c r="E653" s="268" t="s">
        <v>19</v>
      </c>
      <c r="F653" s="269" t="s">
        <v>1006</v>
      </c>
      <c r="G653" s="267"/>
      <c r="H653" s="268" t="s">
        <v>19</v>
      </c>
      <c r="I653" s="270"/>
      <c r="J653" s="267"/>
      <c r="K653" s="267"/>
      <c r="L653" s="271"/>
      <c r="M653" s="272"/>
      <c r="N653" s="273"/>
      <c r="O653" s="273"/>
      <c r="P653" s="273"/>
      <c r="Q653" s="273"/>
      <c r="R653" s="273"/>
      <c r="S653" s="273"/>
      <c r="T653" s="27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5" t="s">
        <v>141</v>
      </c>
      <c r="AU653" s="275" t="s">
        <v>91</v>
      </c>
      <c r="AV653" s="15" t="s">
        <v>89</v>
      </c>
      <c r="AW653" s="15" t="s">
        <v>42</v>
      </c>
      <c r="AX653" s="15" t="s">
        <v>81</v>
      </c>
      <c r="AY653" s="275" t="s">
        <v>126</v>
      </c>
    </row>
    <row r="654" s="13" customFormat="1">
      <c r="A654" s="13"/>
      <c r="B654" s="230"/>
      <c r="C654" s="231"/>
      <c r="D654" s="222" t="s">
        <v>141</v>
      </c>
      <c r="E654" s="232" t="s">
        <v>19</v>
      </c>
      <c r="F654" s="233" t="s">
        <v>89</v>
      </c>
      <c r="G654" s="231"/>
      <c r="H654" s="234">
        <v>1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141</v>
      </c>
      <c r="AU654" s="240" t="s">
        <v>91</v>
      </c>
      <c r="AV654" s="13" t="s">
        <v>91</v>
      </c>
      <c r="AW654" s="13" t="s">
        <v>42</v>
      </c>
      <c r="AX654" s="13" t="s">
        <v>81</v>
      </c>
      <c r="AY654" s="240" t="s">
        <v>126</v>
      </c>
    </row>
    <row r="655" s="15" customFormat="1">
      <c r="A655" s="15"/>
      <c r="B655" s="266"/>
      <c r="C655" s="267"/>
      <c r="D655" s="222" t="s">
        <v>141</v>
      </c>
      <c r="E655" s="268" t="s">
        <v>19</v>
      </c>
      <c r="F655" s="269" t="s">
        <v>1007</v>
      </c>
      <c r="G655" s="267"/>
      <c r="H655" s="268" t="s">
        <v>19</v>
      </c>
      <c r="I655" s="270"/>
      <c r="J655" s="267"/>
      <c r="K655" s="267"/>
      <c r="L655" s="271"/>
      <c r="M655" s="272"/>
      <c r="N655" s="273"/>
      <c r="O655" s="273"/>
      <c r="P655" s="273"/>
      <c r="Q655" s="273"/>
      <c r="R655" s="273"/>
      <c r="S655" s="273"/>
      <c r="T655" s="27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5" t="s">
        <v>141</v>
      </c>
      <c r="AU655" s="275" t="s">
        <v>91</v>
      </c>
      <c r="AV655" s="15" t="s">
        <v>89</v>
      </c>
      <c r="AW655" s="15" t="s">
        <v>42</v>
      </c>
      <c r="AX655" s="15" t="s">
        <v>81</v>
      </c>
      <c r="AY655" s="275" t="s">
        <v>126</v>
      </c>
    </row>
    <row r="656" s="13" customFormat="1">
      <c r="A656" s="13"/>
      <c r="B656" s="230"/>
      <c r="C656" s="231"/>
      <c r="D656" s="222" t="s">
        <v>141</v>
      </c>
      <c r="E656" s="232" t="s">
        <v>19</v>
      </c>
      <c r="F656" s="233" t="s">
        <v>89</v>
      </c>
      <c r="G656" s="231"/>
      <c r="H656" s="234">
        <v>1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0" t="s">
        <v>141</v>
      </c>
      <c r="AU656" s="240" t="s">
        <v>91</v>
      </c>
      <c r="AV656" s="13" t="s">
        <v>91</v>
      </c>
      <c r="AW656" s="13" t="s">
        <v>42</v>
      </c>
      <c r="AX656" s="13" t="s">
        <v>81</v>
      </c>
      <c r="AY656" s="240" t="s">
        <v>126</v>
      </c>
    </row>
    <row r="657" s="14" customFormat="1">
      <c r="A657" s="14"/>
      <c r="B657" s="241"/>
      <c r="C657" s="242"/>
      <c r="D657" s="222" t="s">
        <v>141</v>
      </c>
      <c r="E657" s="243" t="s">
        <v>19</v>
      </c>
      <c r="F657" s="244" t="s">
        <v>144</v>
      </c>
      <c r="G657" s="242"/>
      <c r="H657" s="245">
        <v>2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1" t="s">
        <v>141</v>
      </c>
      <c r="AU657" s="251" t="s">
        <v>91</v>
      </c>
      <c r="AV657" s="14" t="s">
        <v>133</v>
      </c>
      <c r="AW657" s="14" t="s">
        <v>42</v>
      </c>
      <c r="AX657" s="14" t="s">
        <v>89</v>
      </c>
      <c r="AY657" s="251" t="s">
        <v>126</v>
      </c>
    </row>
    <row r="658" s="2" customFormat="1" ht="16.5" customHeight="1">
      <c r="A658" s="41"/>
      <c r="B658" s="42"/>
      <c r="C658" s="252" t="s">
        <v>1008</v>
      </c>
      <c r="D658" s="252" t="s">
        <v>237</v>
      </c>
      <c r="E658" s="253" t="s">
        <v>1009</v>
      </c>
      <c r="F658" s="254" t="s">
        <v>1010</v>
      </c>
      <c r="G658" s="255" t="s">
        <v>624</v>
      </c>
      <c r="H658" s="256">
        <v>2</v>
      </c>
      <c r="I658" s="257"/>
      <c r="J658" s="258">
        <f>ROUND(I658*H658,2)</f>
        <v>0</v>
      </c>
      <c r="K658" s="254" t="s">
        <v>317</v>
      </c>
      <c r="L658" s="259"/>
      <c r="M658" s="260" t="s">
        <v>19</v>
      </c>
      <c r="N658" s="261" t="s">
        <v>52</v>
      </c>
      <c r="O658" s="87"/>
      <c r="P658" s="218">
        <f>O658*H658</f>
        <v>0</v>
      </c>
      <c r="Q658" s="218">
        <v>0</v>
      </c>
      <c r="R658" s="218">
        <f>Q658*H658</f>
        <v>0</v>
      </c>
      <c r="S658" s="218">
        <v>0</v>
      </c>
      <c r="T658" s="219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0" t="s">
        <v>733</v>
      </c>
      <c r="AT658" s="220" t="s">
        <v>237</v>
      </c>
      <c r="AU658" s="220" t="s">
        <v>91</v>
      </c>
      <c r="AY658" s="19" t="s">
        <v>126</v>
      </c>
      <c r="BE658" s="221">
        <f>IF(N658="základní",J658,0)</f>
        <v>0</v>
      </c>
      <c r="BF658" s="221">
        <f>IF(N658="snížená",J658,0)</f>
        <v>0</v>
      </c>
      <c r="BG658" s="221">
        <f>IF(N658="zákl. přenesená",J658,0)</f>
        <v>0</v>
      </c>
      <c r="BH658" s="221">
        <f>IF(N658="sníž. přenesená",J658,0)</f>
        <v>0</v>
      </c>
      <c r="BI658" s="221">
        <f>IF(N658="nulová",J658,0)</f>
        <v>0</v>
      </c>
      <c r="BJ658" s="19" t="s">
        <v>89</v>
      </c>
      <c r="BK658" s="221">
        <f>ROUND(I658*H658,2)</f>
        <v>0</v>
      </c>
      <c r="BL658" s="19" t="s">
        <v>717</v>
      </c>
      <c r="BM658" s="220" t="s">
        <v>1011</v>
      </c>
    </row>
    <row r="659" s="2" customFormat="1">
      <c r="A659" s="41"/>
      <c r="B659" s="42"/>
      <c r="C659" s="43"/>
      <c r="D659" s="222" t="s">
        <v>135</v>
      </c>
      <c r="E659" s="43"/>
      <c r="F659" s="223" t="s">
        <v>1010</v>
      </c>
      <c r="G659" s="43"/>
      <c r="H659" s="43"/>
      <c r="I659" s="224"/>
      <c r="J659" s="43"/>
      <c r="K659" s="43"/>
      <c r="L659" s="47"/>
      <c r="M659" s="225"/>
      <c r="N659" s="226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19" t="s">
        <v>135</v>
      </c>
      <c r="AU659" s="19" t="s">
        <v>91</v>
      </c>
    </row>
    <row r="660" s="15" customFormat="1">
      <c r="A660" s="15"/>
      <c r="B660" s="266"/>
      <c r="C660" s="267"/>
      <c r="D660" s="222" t="s">
        <v>141</v>
      </c>
      <c r="E660" s="268" t="s">
        <v>19</v>
      </c>
      <c r="F660" s="269" t="s">
        <v>954</v>
      </c>
      <c r="G660" s="267"/>
      <c r="H660" s="268" t="s">
        <v>19</v>
      </c>
      <c r="I660" s="270"/>
      <c r="J660" s="267"/>
      <c r="K660" s="267"/>
      <c r="L660" s="271"/>
      <c r="M660" s="272"/>
      <c r="N660" s="273"/>
      <c r="O660" s="273"/>
      <c r="P660" s="273"/>
      <c r="Q660" s="273"/>
      <c r="R660" s="273"/>
      <c r="S660" s="273"/>
      <c r="T660" s="27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5" t="s">
        <v>141</v>
      </c>
      <c r="AU660" s="275" t="s">
        <v>91</v>
      </c>
      <c r="AV660" s="15" t="s">
        <v>89</v>
      </c>
      <c r="AW660" s="15" t="s">
        <v>42</v>
      </c>
      <c r="AX660" s="15" t="s">
        <v>81</v>
      </c>
      <c r="AY660" s="275" t="s">
        <v>126</v>
      </c>
    </row>
    <row r="661" s="15" customFormat="1">
      <c r="A661" s="15"/>
      <c r="B661" s="266"/>
      <c r="C661" s="267"/>
      <c r="D661" s="222" t="s">
        <v>141</v>
      </c>
      <c r="E661" s="268" t="s">
        <v>19</v>
      </c>
      <c r="F661" s="269" t="s">
        <v>1006</v>
      </c>
      <c r="G661" s="267"/>
      <c r="H661" s="268" t="s">
        <v>19</v>
      </c>
      <c r="I661" s="270"/>
      <c r="J661" s="267"/>
      <c r="K661" s="267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141</v>
      </c>
      <c r="AU661" s="275" t="s">
        <v>91</v>
      </c>
      <c r="AV661" s="15" t="s">
        <v>89</v>
      </c>
      <c r="AW661" s="15" t="s">
        <v>42</v>
      </c>
      <c r="AX661" s="15" t="s">
        <v>81</v>
      </c>
      <c r="AY661" s="275" t="s">
        <v>126</v>
      </c>
    </row>
    <row r="662" s="13" customFormat="1">
      <c r="A662" s="13"/>
      <c r="B662" s="230"/>
      <c r="C662" s="231"/>
      <c r="D662" s="222" t="s">
        <v>141</v>
      </c>
      <c r="E662" s="232" t="s">
        <v>19</v>
      </c>
      <c r="F662" s="233" t="s">
        <v>89</v>
      </c>
      <c r="G662" s="231"/>
      <c r="H662" s="234">
        <v>1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141</v>
      </c>
      <c r="AU662" s="240" t="s">
        <v>91</v>
      </c>
      <c r="AV662" s="13" t="s">
        <v>91</v>
      </c>
      <c r="AW662" s="13" t="s">
        <v>42</v>
      </c>
      <c r="AX662" s="13" t="s">
        <v>81</v>
      </c>
      <c r="AY662" s="240" t="s">
        <v>126</v>
      </c>
    </row>
    <row r="663" s="15" customFormat="1">
      <c r="A663" s="15"/>
      <c r="B663" s="266"/>
      <c r="C663" s="267"/>
      <c r="D663" s="222" t="s">
        <v>141</v>
      </c>
      <c r="E663" s="268" t="s">
        <v>19</v>
      </c>
      <c r="F663" s="269" t="s">
        <v>1007</v>
      </c>
      <c r="G663" s="267"/>
      <c r="H663" s="268" t="s">
        <v>19</v>
      </c>
      <c r="I663" s="270"/>
      <c r="J663" s="267"/>
      <c r="K663" s="267"/>
      <c r="L663" s="271"/>
      <c r="M663" s="272"/>
      <c r="N663" s="273"/>
      <c r="O663" s="273"/>
      <c r="P663" s="273"/>
      <c r="Q663" s="273"/>
      <c r="R663" s="273"/>
      <c r="S663" s="273"/>
      <c r="T663" s="27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5" t="s">
        <v>141</v>
      </c>
      <c r="AU663" s="275" t="s">
        <v>91</v>
      </c>
      <c r="AV663" s="15" t="s">
        <v>89</v>
      </c>
      <c r="AW663" s="15" t="s">
        <v>42</v>
      </c>
      <c r="AX663" s="15" t="s">
        <v>81</v>
      </c>
      <c r="AY663" s="275" t="s">
        <v>126</v>
      </c>
    </row>
    <row r="664" s="13" customFormat="1">
      <c r="A664" s="13"/>
      <c r="B664" s="230"/>
      <c r="C664" s="231"/>
      <c r="D664" s="222" t="s">
        <v>141</v>
      </c>
      <c r="E664" s="232" t="s">
        <v>19</v>
      </c>
      <c r="F664" s="233" t="s">
        <v>89</v>
      </c>
      <c r="G664" s="231"/>
      <c r="H664" s="234">
        <v>1</v>
      </c>
      <c r="I664" s="235"/>
      <c r="J664" s="231"/>
      <c r="K664" s="231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141</v>
      </c>
      <c r="AU664" s="240" t="s">
        <v>91</v>
      </c>
      <c r="AV664" s="13" t="s">
        <v>91</v>
      </c>
      <c r="AW664" s="13" t="s">
        <v>42</v>
      </c>
      <c r="AX664" s="13" t="s">
        <v>81</v>
      </c>
      <c r="AY664" s="240" t="s">
        <v>126</v>
      </c>
    </row>
    <row r="665" s="14" customFormat="1">
      <c r="A665" s="14"/>
      <c r="B665" s="241"/>
      <c r="C665" s="242"/>
      <c r="D665" s="222" t="s">
        <v>141</v>
      </c>
      <c r="E665" s="243" t="s">
        <v>19</v>
      </c>
      <c r="F665" s="244" t="s">
        <v>144</v>
      </c>
      <c r="G665" s="242"/>
      <c r="H665" s="245">
        <v>2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1" t="s">
        <v>141</v>
      </c>
      <c r="AU665" s="251" t="s">
        <v>91</v>
      </c>
      <c r="AV665" s="14" t="s">
        <v>133</v>
      </c>
      <c r="AW665" s="14" t="s">
        <v>42</v>
      </c>
      <c r="AX665" s="14" t="s">
        <v>89</v>
      </c>
      <c r="AY665" s="251" t="s">
        <v>126</v>
      </c>
    </row>
    <row r="666" s="2" customFormat="1" ht="16.5" customHeight="1">
      <c r="A666" s="41"/>
      <c r="B666" s="42"/>
      <c r="C666" s="252" t="s">
        <v>1012</v>
      </c>
      <c r="D666" s="252" t="s">
        <v>237</v>
      </c>
      <c r="E666" s="253" t="s">
        <v>1013</v>
      </c>
      <c r="F666" s="254" t="s">
        <v>1014</v>
      </c>
      <c r="G666" s="255" t="s">
        <v>624</v>
      </c>
      <c r="H666" s="256">
        <v>1</v>
      </c>
      <c r="I666" s="257"/>
      <c r="J666" s="258">
        <f>ROUND(I666*H666,2)</f>
        <v>0</v>
      </c>
      <c r="K666" s="254" t="s">
        <v>317</v>
      </c>
      <c r="L666" s="259"/>
      <c r="M666" s="260" t="s">
        <v>19</v>
      </c>
      <c r="N666" s="261" t="s">
        <v>52</v>
      </c>
      <c r="O666" s="87"/>
      <c r="P666" s="218">
        <f>O666*H666</f>
        <v>0</v>
      </c>
      <c r="Q666" s="218">
        <v>0</v>
      </c>
      <c r="R666" s="218">
        <f>Q666*H666</f>
        <v>0</v>
      </c>
      <c r="S666" s="218">
        <v>0</v>
      </c>
      <c r="T666" s="219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0" t="s">
        <v>733</v>
      </c>
      <c r="AT666" s="220" t="s">
        <v>237</v>
      </c>
      <c r="AU666" s="220" t="s">
        <v>91</v>
      </c>
      <c r="AY666" s="19" t="s">
        <v>126</v>
      </c>
      <c r="BE666" s="221">
        <f>IF(N666="základní",J666,0)</f>
        <v>0</v>
      </c>
      <c r="BF666" s="221">
        <f>IF(N666="snížená",J666,0)</f>
        <v>0</v>
      </c>
      <c r="BG666" s="221">
        <f>IF(N666="zákl. přenesená",J666,0)</f>
        <v>0</v>
      </c>
      <c r="BH666" s="221">
        <f>IF(N666="sníž. přenesená",J666,0)</f>
        <v>0</v>
      </c>
      <c r="BI666" s="221">
        <f>IF(N666="nulová",J666,0)</f>
        <v>0</v>
      </c>
      <c r="BJ666" s="19" t="s">
        <v>89</v>
      </c>
      <c r="BK666" s="221">
        <f>ROUND(I666*H666,2)</f>
        <v>0</v>
      </c>
      <c r="BL666" s="19" t="s">
        <v>717</v>
      </c>
      <c r="BM666" s="220" t="s">
        <v>1015</v>
      </c>
    </row>
    <row r="667" s="2" customFormat="1">
      <c r="A667" s="41"/>
      <c r="B667" s="42"/>
      <c r="C667" s="43"/>
      <c r="D667" s="222" t="s">
        <v>135</v>
      </c>
      <c r="E667" s="43"/>
      <c r="F667" s="223" t="s">
        <v>1014</v>
      </c>
      <c r="G667" s="43"/>
      <c r="H667" s="43"/>
      <c r="I667" s="224"/>
      <c r="J667" s="43"/>
      <c r="K667" s="43"/>
      <c r="L667" s="47"/>
      <c r="M667" s="225"/>
      <c r="N667" s="226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19" t="s">
        <v>135</v>
      </c>
      <c r="AU667" s="19" t="s">
        <v>91</v>
      </c>
    </row>
    <row r="668" s="15" customFormat="1">
      <c r="A668" s="15"/>
      <c r="B668" s="266"/>
      <c r="C668" s="267"/>
      <c r="D668" s="222" t="s">
        <v>141</v>
      </c>
      <c r="E668" s="268" t="s">
        <v>19</v>
      </c>
      <c r="F668" s="269" t="s">
        <v>954</v>
      </c>
      <c r="G668" s="267"/>
      <c r="H668" s="268" t="s">
        <v>19</v>
      </c>
      <c r="I668" s="270"/>
      <c r="J668" s="267"/>
      <c r="K668" s="267"/>
      <c r="L668" s="271"/>
      <c r="M668" s="272"/>
      <c r="N668" s="273"/>
      <c r="O668" s="273"/>
      <c r="P668" s="273"/>
      <c r="Q668" s="273"/>
      <c r="R668" s="273"/>
      <c r="S668" s="273"/>
      <c r="T668" s="27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5" t="s">
        <v>141</v>
      </c>
      <c r="AU668" s="275" t="s">
        <v>91</v>
      </c>
      <c r="AV668" s="15" t="s">
        <v>89</v>
      </c>
      <c r="AW668" s="15" t="s">
        <v>42</v>
      </c>
      <c r="AX668" s="15" t="s">
        <v>81</v>
      </c>
      <c r="AY668" s="275" t="s">
        <v>126</v>
      </c>
    </row>
    <row r="669" s="15" customFormat="1">
      <c r="A669" s="15"/>
      <c r="B669" s="266"/>
      <c r="C669" s="267"/>
      <c r="D669" s="222" t="s">
        <v>141</v>
      </c>
      <c r="E669" s="268" t="s">
        <v>19</v>
      </c>
      <c r="F669" s="269" t="s">
        <v>1006</v>
      </c>
      <c r="G669" s="267"/>
      <c r="H669" s="268" t="s">
        <v>19</v>
      </c>
      <c r="I669" s="270"/>
      <c r="J669" s="267"/>
      <c r="K669" s="267"/>
      <c r="L669" s="271"/>
      <c r="M669" s="272"/>
      <c r="N669" s="273"/>
      <c r="O669" s="273"/>
      <c r="P669" s="273"/>
      <c r="Q669" s="273"/>
      <c r="R669" s="273"/>
      <c r="S669" s="273"/>
      <c r="T669" s="27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5" t="s">
        <v>141</v>
      </c>
      <c r="AU669" s="275" t="s">
        <v>91</v>
      </c>
      <c r="AV669" s="15" t="s">
        <v>89</v>
      </c>
      <c r="AW669" s="15" t="s">
        <v>42</v>
      </c>
      <c r="AX669" s="15" t="s">
        <v>81</v>
      </c>
      <c r="AY669" s="275" t="s">
        <v>126</v>
      </c>
    </row>
    <row r="670" s="13" customFormat="1">
      <c r="A670" s="13"/>
      <c r="B670" s="230"/>
      <c r="C670" s="231"/>
      <c r="D670" s="222" t="s">
        <v>141</v>
      </c>
      <c r="E670" s="232" t="s">
        <v>19</v>
      </c>
      <c r="F670" s="233" t="s">
        <v>89</v>
      </c>
      <c r="G670" s="231"/>
      <c r="H670" s="234">
        <v>1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141</v>
      </c>
      <c r="AU670" s="240" t="s">
        <v>91</v>
      </c>
      <c r="AV670" s="13" t="s">
        <v>91</v>
      </c>
      <c r="AW670" s="13" t="s">
        <v>42</v>
      </c>
      <c r="AX670" s="13" t="s">
        <v>81</v>
      </c>
      <c r="AY670" s="240" t="s">
        <v>126</v>
      </c>
    </row>
    <row r="671" s="14" customFormat="1">
      <c r="A671" s="14"/>
      <c r="B671" s="241"/>
      <c r="C671" s="242"/>
      <c r="D671" s="222" t="s">
        <v>141</v>
      </c>
      <c r="E671" s="243" t="s">
        <v>19</v>
      </c>
      <c r="F671" s="244" t="s">
        <v>144</v>
      </c>
      <c r="G671" s="242"/>
      <c r="H671" s="245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1" t="s">
        <v>141</v>
      </c>
      <c r="AU671" s="251" t="s">
        <v>91</v>
      </c>
      <c r="AV671" s="14" t="s">
        <v>133</v>
      </c>
      <c r="AW671" s="14" t="s">
        <v>42</v>
      </c>
      <c r="AX671" s="14" t="s">
        <v>89</v>
      </c>
      <c r="AY671" s="251" t="s">
        <v>126</v>
      </c>
    </row>
    <row r="672" s="2" customFormat="1" ht="16.5" customHeight="1">
      <c r="A672" s="41"/>
      <c r="B672" s="42"/>
      <c r="C672" s="252" t="s">
        <v>1016</v>
      </c>
      <c r="D672" s="252" t="s">
        <v>237</v>
      </c>
      <c r="E672" s="253" t="s">
        <v>1017</v>
      </c>
      <c r="F672" s="254" t="s">
        <v>1018</v>
      </c>
      <c r="G672" s="255" t="s">
        <v>624</v>
      </c>
      <c r="H672" s="256">
        <v>1</v>
      </c>
      <c r="I672" s="257"/>
      <c r="J672" s="258">
        <f>ROUND(I672*H672,2)</f>
        <v>0</v>
      </c>
      <c r="K672" s="254" t="s">
        <v>317</v>
      </c>
      <c r="L672" s="259"/>
      <c r="M672" s="260" t="s">
        <v>19</v>
      </c>
      <c r="N672" s="261" t="s">
        <v>52</v>
      </c>
      <c r="O672" s="87"/>
      <c r="P672" s="218">
        <f>O672*H672</f>
        <v>0</v>
      </c>
      <c r="Q672" s="218">
        <v>0</v>
      </c>
      <c r="R672" s="218">
        <f>Q672*H672</f>
        <v>0</v>
      </c>
      <c r="S672" s="218">
        <v>0</v>
      </c>
      <c r="T672" s="219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0" t="s">
        <v>733</v>
      </c>
      <c r="AT672" s="220" t="s">
        <v>237</v>
      </c>
      <c r="AU672" s="220" t="s">
        <v>91</v>
      </c>
      <c r="AY672" s="19" t="s">
        <v>126</v>
      </c>
      <c r="BE672" s="221">
        <f>IF(N672="základní",J672,0)</f>
        <v>0</v>
      </c>
      <c r="BF672" s="221">
        <f>IF(N672="snížená",J672,0)</f>
        <v>0</v>
      </c>
      <c r="BG672" s="221">
        <f>IF(N672="zákl. přenesená",J672,0)</f>
        <v>0</v>
      </c>
      <c r="BH672" s="221">
        <f>IF(N672="sníž. přenesená",J672,0)</f>
        <v>0</v>
      </c>
      <c r="BI672" s="221">
        <f>IF(N672="nulová",J672,0)</f>
        <v>0</v>
      </c>
      <c r="BJ672" s="19" t="s">
        <v>89</v>
      </c>
      <c r="BK672" s="221">
        <f>ROUND(I672*H672,2)</f>
        <v>0</v>
      </c>
      <c r="BL672" s="19" t="s">
        <v>717</v>
      </c>
      <c r="BM672" s="220" t="s">
        <v>1019</v>
      </c>
    </row>
    <row r="673" s="2" customFormat="1">
      <c r="A673" s="41"/>
      <c r="B673" s="42"/>
      <c r="C673" s="43"/>
      <c r="D673" s="222" t="s">
        <v>135</v>
      </c>
      <c r="E673" s="43"/>
      <c r="F673" s="223" t="s">
        <v>1018</v>
      </c>
      <c r="G673" s="43"/>
      <c r="H673" s="43"/>
      <c r="I673" s="224"/>
      <c r="J673" s="43"/>
      <c r="K673" s="43"/>
      <c r="L673" s="47"/>
      <c r="M673" s="225"/>
      <c r="N673" s="226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135</v>
      </c>
      <c r="AU673" s="19" t="s">
        <v>91</v>
      </c>
    </row>
    <row r="674" s="15" customFormat="1">
      <c r="A674" s="15"/>
      <c r="B674" s="266"/>
      <c r="C674" s="267"/>
      <c r="D674" s="222" t="s">
        <v>141</v>
      </c>
      <c r="E674" s="268" t="s">
        <v>19</v>
      </c>
      <c r="F674" s="269" t="s">
        <v>954</v>
      </c>
      <c r="G674" s="267"/>
      <c r="H674" s="268" t="s">
        <v>19</v>
      </c>
      <c r="I674" s="270"/>
      <c r="J674" s="267"/>
      <c r="K674" s="267"/>
      <c r="L674" s="271"/>
      <c r="M674" s="272"/>
      <c r="N674" s="273"/>
      <c r="O674" s="273"/>
      <c r="P674" s="273"/>
      <c r="Q674" s="273"/>
      <c r="R674" s="273"/>
      <c r="S674" s="273"/>
      <c r="T674" s="27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5" t="s">
        <v>141</v>
      </c>
      <c r="AU674" s="275" t="s">
        <v>91</v>
      </c>
      <c r="AV674" s="15" t="s">
        <v>89</v>
      </c>
      <c r="AW674" s="15" t="s">
        <v>42</v>
      </c>
      <c r="AX674" s="15" t="s">
        <v>81</v>
      </c>
      <c r="AY674" s="275" t="s">
        <v>126</v>
      </c>
    </row>
    <row r="675" s="15" customFormat="1">
      <c r="A675" s="15"/>
      <c r="B675" s="266"/>
      <c r="C675" s="267"/>
      <c r="D675" s="222" t="s">
        <v>141</v>
      </c>
      <c r="E675" s="268" t="s">
        <v>19</v>
      </c>
      <c r="F675" s="269" t="s">
        <v>1007</v>
      </c>
      <c r="G675" s="267"/>
      <c r="H675" s="268" t="s">
        <v>19</v>
      </c>
      <c r="I675" s="270"/>
      <c r="J675" s="267"/>
      <c r="K675" s="267"/>
      <c r="L675" s="271"/>
      <c r="M675" s="272"/>
      <c r="N675" s="273"/>
      <c r="O675" s="273"/>
      <c r="P675" s="273"/>
      <c r="Q675" s="273"/>
      <c r="R675" s="273"/>
      <c r="S675" s="273"/>
      <c r="T675" s="27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5" t="s">
        <v>141</v>
      </c>
      <c r="AU675" s="275" t="s">
        <v>91</v>
      </c>
      <c r="AV675" s="15" t="s">
        <v>89</v>
      </c>
      <c r="AW675" s="15" t="s">
        <v>42</v>
      </c>
      <c r="AX675" s="15" t="s">
        <v>81</v>
      </c>
      <c r="AY675" s="275" t="s">
        <v>126</v>
      </c>
    </row>
    <row r="676" s="13" customFormat="1">
      <c r="A676" s="13"/>
      <c r="B676" s="230"/>
      <c r="C676" s="231"/>
      <c r="D676" s="222" t="s">
        <v>141</v>
      </c>
      <c r="E676" s="232" t="s">
        <v>19</v>
      </c>
      <c r="F676" s="233" t="s">
        <v>89</v>
      </c>
      <c r="G676" s="231"/>
      <c r="H676" s="234">
        <v>1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141</v>
      </c>
      <c r="AU676" s="240" t="s">
        <v>91</v>
      </c>
      <c r="AV676" s="13" t="s">
        <v>91</v>
      </c>
      <c r="AW676" s="13" t="s">
        <v>42</v>
      </c>
      <c r="AX676" s="13" t="s">
        <v>81</v>
      </c>
      <c r="AY676" s="240" t="s">
        <v>126</v>
      </c>
    </row>
    <row r="677" s="14" customFormat="1">
      <c r="A677" s="14"/>
      <c r="B677" s="241"/>
      <c r="C677" s="242"/>
      <c r="D677" s="222" t="s">
        <v>141</v>
      </c>
      <c r="E677" s="243" t="s">
        <v>19</v>
      </c>
      <c r="F677" s="244" t="s">
        <v>144</v>
      </c>
      <c r="G677" s="242"/>
      <c r="H677" s="245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141</v>
      </c>
      <c r="AU677" s="251" t="s">
        <v>91</v>
      </c>
      <c r="AV677" s="14" t="s">
        <v>133</v>
      </c>
      <c r="AW677" s="14" t="s">
        <v>42</v>
      </c>
      <c r="AX677" s="14" t="s">
        <v>89</v>
      </c>
      <c r="AY677" s="251" t="s">
        <v>126</v>
      </c>
    </row>
    <row r="678" s="2" customFormat="1" ht="16.5" customHeight="1">
      <c r="A678" s="41"/>
      <c r="B678" s="42"/>
      <c r="C678" s="252" t="s">
        <v>1020</v>
      </c>
      <c r="D678" s="252" t="s">
        <v>237</v>
      </c>
      <c r="E678" s="253" t="s">
        <v>1021</v>
      </c>
      <c r="F678" s="254" t="s">
        <v>1022</v>
      </c>
      <c r="G678" s="255" t="s">
        <v>624</v>
      </c>
      <c r="H678" s="256">
        <v>1</v>
      </c>
      <c r="I678" s="257"/>
      <c r="J678" s="258">
        <f>ROUND(I678*H678,2)</f>
        <v>0</v>
      </c>
      <c r="K678" s="254" t="s">
        <v>317</v>
      </c>
      <c r="L678" s="259"/>
      <c r="M678" s="260" t="s">
        <v>19</v>
      </c>
      <c r="N678" s="261" t="s">
        <v>52</v>
      </c>
      <c r="O678" s="87"/>
      <c r="P678" s="218">
        <f>O678*H678</f>
        <v>0</v>
      </c>
      <c r="Q678" s="218">
        <v>0</v>
      </c>
      <c r="R678" s="218">
        <f>Q678*H678</f>
        <v>0</v>
      </c>
      <c r="S678" s="218">
        <v>0</v>
      </c>
      <c r="T678" s="219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0" t="s">
        <v>733</v>
      </c>
      <c r="AT678" s="220" t="s">
        <v>237</v>
      </c>
      <c r="AU678" s="220" t="s">
        <v>91</v>
      </c>
      <c r="AY678" s="19" t="s">
        <v>126</v>
      </c>
      <c r="BE678" s="221">
        <f>IF(N678="základní",J678,0)</f>
        <v>0</v>
      </c>
      <c r="BF678" s="221">
        <f>IF(N678="snížená",J678,0)</f>
        <v>0</v>
      </c>
      <c r="BG678" s="221">
        <f>IF(N678="zákl. přenesená",J678,0)</f>
        <v>0</v>
      </c>
      <c r="BH678" s="221">
        <f>IF(N678="sníž. přenesená",J678,0)</f>
        <v>0</v>
      </c>
      <c r="BI678" s="221">
        <f>IF(N678="nulová",J678,0)</f>
        <v>0</v>
      </c>
      <c r="BJ678" s="19" t="s">
        <v>89</v>
      </c>
      <c r="BK678" s="221">
        <f>ROUND(I678*H678,2)</f>
        <v>0</v>
      </c>
      <c r="BL678" s="19" t="s">
        <v>717</v>
      </c>
      <c r="BM678" s="220" t="s">
        <v>1023</v>
      </c>
    </row>
    <row r="679" s="2" customFormat="1">
      <c r="A679" s="41"/>
      <c r="B679" s="42"/>
      <c r="C679" s="43"/>
      <c r="D679" s="222" t="s">
        <v>135</v>
      </c>
      <c r="E679" s="43"/>
      <c r="F679" s="223" t="s">
        <v>1022</v>
      </c>
      <c r="G679" s="43"/>
      <c r="H679" s="43"/>
      <c r="I679" s="224"/>
      <c r="J679" s="43"/>
      <c r="K679" s="43"/>
      <c r="L679" s="47"/>
      <c r="M679" s="225"/>
      <c r="N679" s="226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135</v>
      </c>
      <c r="AU679" s="19" t="s">
        <v>91</v>
      </c>
    </row>
    <row r="680" s="15" customFormat="1">
      <c r="A680" s="15"/>
      <c r="B680" s="266"/>
      <c r="C680" s="267"/>
      <c r="D680" s="222" t="s">
        <v>141</v>
      </c>
      <c r="E680" s="268" t="s">
        <v>19</v>
      </c>
      <c r="F680" s="269" t="s">
        <v>954</v>
      </c>
      <c r="G680" s="267"/>
      <c r="H680" s="268" t="s">
        <v>19</v>
      </c>
      <c r="I680" s="270"/>
      <c r="J680" s="267"/>
      <c r="K680" s="267"/>
      <c r="L680" s="271"/>
      <c r="M680" s="272"/>
      <c r="N680" s="273"/>
      <c r="O680" s="273"/>
      <c r="P680" s="273"/>
      <c r="Q680" s="273"/>
      <c r="R680" s="273"/>
      <c r="S680" s="273"/>
      <c r="T680" s="27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5" t="s">
        <v>141</v>
      </c>
      <c r="AU680" s="275" t="s">
        <v>91</v>
      </c>
      <c r="AV680" s="15" t="s">
        <v>89</v>
      </c>
      <c r="AW680" s="15" t="s">
        <v>42</v>
      </c>
      <c r="AX680" s="15" t="s">
        <v>81</v>
      </c>
      <c r="AY680" s="275" t="s">
        <v>126</v>
      </c>
    </row>
    <row r="681" s="15" customFormat="1">
      <c r="A681" s="15"/>
      <c r="B681" s="266"/>
      <c r="C681" s="267"/>
      <c r="D681" s="222" t="s">
        <v>141</v>
      </c>
      <c r="E681" s="268" t="s">
        <v>19</v>
      </c>
      <c r="F681" s="269" t="s">
        <v>1006</v>
      </c>
      <c r="G681" s="267"/>
      <c r="H681" s="268" t="s">
        <v>19</v>
      </c>
      <c r="I681" s="270"/>
      <c r="J681" s="267"/>
      <c r="K681" s="267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141</v>
      </c>
      <c r="AU681" s="275" t="s">
        <v>91</v>
      </c>
      <c r="AV681" s="15" t="s">
        <v>89</v>
      </c>
      <c r="AW681" s="15" t="s">
        <v>42</v>
      </c>
      <c r="AX681" s="15" t="s">
        <v>81</v>
      </c>
      <c r="AY681" s="275" t="s">
        <v>126</v>
      </c>
    </row>
    <row r="682" s="13" customFormat="1">
      <c r="A682" s="13"/>
      <c r="B682" s="230"/>
      <c r="C682" s="231"/>
      <c r="D682" s="222" t="s">
        <v>141</v>
      </c>
      <c r="E682" s="232" t="s">
        <v>19</v>
      </c>
      <c r="F682" s="233" t="s">
        <v>89</v>
      </c>
      <c r="G682" s="231"/>
      <c r="H682" s="234">
        <v>1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141</v>
      </c>
      <c r="AU682" s="240" t="s">
        <v>91</v>
      </c>
      <c r="AV682" s="13" t="s">
        <v>91</v>
      </c>
      <c r="AW682" s="13" t="s">
        <v>42</v>
      </c>
      <c r="AX682" s="13" t="s">
        <v>81</v>
      </c>
      <c r="AY682" s="240" t="s">
        <v>126</v>
      </c>
    </row>
    <row r="683" s="14" customFormat="1">
      <c r="A683" s="14"/>
      <c r="B683" s="241"/>
      <c r="C683" s="242"/>
      <c r="D683" s="222" t="s">
        <v>141</v>
      </c>
      <c r="E683" s="243" t="s">
        <v>19</v>
      </c>
      <c r="F683" s="244" t="s">
        <v>144</v>
      </c>
      <c r="G683" s="242"/>
      <c r="H683" s="245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1" t="s">
        <v>141</v>
      </c>
      <c r="AU683" s="251" t="s">
        <v>91</v>
      </c>
      <c r="AV683" s="14" t="s">
        <v>133</v>
      </c>
      <c r="AW683" s="14" t="s">
        <v>42</v>
      </c>
      <c r="AX683" s="14" t="s">
        <v>89</v>
      </c>
      <c r="AY683" s="251" t="s">
        <v>126</v>
      </c>
    </row>
    <row r="684" s="2" customFormat="1" ht="16.5" customHeight="1">
      <c r="A684" s="41"/>
      <c r="B684" s="42"/>
      <c r="C684" s="209" t="s">
        <v>1024</v>
      </c>
      <c r="D684" s="209" t="s">
        <v>128</v>
      </c>
      <c r="E684" s="210" t="s">
        <v>1025</v>
      </c>
      <c r="F684" s="211" t="s">
        <v>1026</v>
      </c>
      <c r="G684" s="212" t="s">
        <v>624</v>
      </c>
      <c r="H684" s="213">
        <v>7</v>
      </c>
      <c r="I684" s="214"/>
      <c r="J684" s="215">
        <f>ROUND(I684*H684,2)</f>
        <v>0</v>
      </c>
      <c r="K684" s="211" t="s">
        <v>132</v>
      </c>
      <c r="L684" s="47"/>
      <c r="M684" s="216" t="s">
        <v>19</v>
      </c>
      <c r="N684" s="217" t="s">
        <v>52</v>
      </c>
      <c r="O684" s="87"/>
      <c r="P684" s="218">
        <f>O684*H684</f>
        <v>0</v>
      </c>
      <c r="Q684" s="218">
        <v>0</v>
      </c>
      <c r="R684" s="218">
        <f>Q684*H684</f>
        <v>0</v>
      </c>
      <c r="S684" s="218">
        <v>0</v>
      </c>
      <c r="T684" s="219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0" t="s">
        <v>717</v>
      </c>
      <c r="AT684" s="220" t="s">
        <v>128</v>
      </c>
      <c r="AU684" s="220" t="s">
        <v>91</v>
      </c>
      <c r="AY684" s="19" t="s">
        <v>126</v>
      </c>
      <c r="BE684" s="221">
        <f>IF(N684="základní",J684,0)</f>
        <v>0</v>
      </c>
      <c r="BF684" s="221">
        <f>IF(N684="snížená",J684,0)</f>
        <v>0</v>
      </c>
      <c r="BG684" s="221">
        <f>IF(N684="zákl. přenesená",J684,0)</f>
        <v>0</v>
      </c>
      <c r="BH684" s="221">
        <f>IF(N684="sníž. přenesená",J684,0)</f>
        <v>0</v>
      </c>
      <c r="BI684" s="221">
        <f>IF(N684="nulová",J684,0)</f>
        <v>0</v>
      </c>
      <c r="BJ684" s="19" t="s">
        <v>89</v>
      </c>
      <c r="BK684" s="221">
        <f>ROUND(I684*H684,2)</f>
        <v>0</v>
      </c>
      <c r="BL684" s="19" t="s">
        <v>717</v>
      </c>
      <c r="BM684" s="220" t="s">
        <v>1027</v>
      </c>
    </row>
    <row r="685" s="2" customFormat="1">
      <c r="A685" s="41"/>
      <c r="B685" s="42"/>
      <c r="C685" s="43"/>
      <c r="D685" s="222" t="s">
        <v>135</v>
      </c>
      <c r="E685" s="43"/>
      <c r="F685" s="223" t="s">
        <v>1028</v>
      </c>
      <c r="G685" s="43"/>
      <c r="H685" s="43"/>
      <c r="I685" s="224"/>
      <c r="J685" s="43"/>
      <c r="K685" s="43"/>
      <c r="L685" s="47"/>
      <c r="M685" s="225"/>
      <c r="N685" s="226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135</v>
      </c>
      <c r="AU685" s="19" t="s">
        <v>91</v>
      </c>
    </row>
    <row r="686" s="2" customFormat="1">
      <c r="A686" s="41"/>
      <c r="B686" s="42"/>
      <c r="C686" s="43"/>
      <c r="D686" s="227" t="s">
        <v>137</v>
      </c>
      <c r="E686" s="43"/>
      <c r="F686" s="228" t="s">
        <v>1029</v>
      </c>
      <c r="G686" s="43"/>
      <c r="H686" s="43"/>
      <c r="I686" s="224"/>
      <c r="J686" s="43"/>
      <c r="K686" s="43"/>
      <c r="L686" s="47"/>
      <c r="M686" s="225"/>
      <c r="N686" s="226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19" t="s">
        <v>137</v>
      </c>
      <c r="AU686" s="19" t="s">
        <v>91</v>
      </c>
    </row>
    <row r="687" s="2" customFormat="1">
      <c r="A687" s="41"/>
      <c r="B687" s="42"/>
      <c r="C687" s="43"/>
      <c r="D687" s="222" t="s">
        <v>139</v>
      </c>
      <c r="E687" s="43"/>
      <c r="F687" s="229" t="s">
        <v>1030</v>
      </c>
      <c r="G687" s="43"/>
      <c r="H687" s="43"/>
      <c r="I687" s="224"/>
      <c r="J687" s="43"/>
      <c r="K687" s="43"/>
      <c r="L687" s="47"/>
      <c r="M687" s="225"/>
      <c r="N687" s="226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19" t="s">
        <v>139</v>
      </c>
      <c r="AU687" s="19" t="s">
        <v>91</v>
      </c>
    </row>
    <row r="688" s="15" customFormat="1">
      <c r="A688" s="15"/>
      <c r="B688" s="266"/>
      <c r="C688" s="267"/>
      <c r="D688" s="222" t="s">
        <v>141</v>
      </c>
      <c r="E688" s="268" t="s">
        <v>19</v>
      </c>
      <c r="F688" s="269" t="s">
        <v>1031</v>
      </c>
      <c r="G688" s="267"/>
      <c r="H688" s="268" t="s">
        <v>19</v>
      </c>
      <c r="I688" s="270"/>
      <c r="J688" s="267"/>
      <c r="K688" s="267"/>
      <c r="L688" s="271"/>
      <c r="M688" s="272"/>
      <c r="N688" s="273"/>
      <c r="O688" s="273"/>
      <c r="P688" s="273"/>
      <c r="Q688" s="273"/>
      <c r="R688" s="273"/>
      <c r="S688" s="273"/>
      <c r="T688" s="274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5" t="s">
        <v>141</v>
      </c>
      <c r="AU688" s="275" t="s">
        <v>91</v>
      </c>
      <c r="AV688" s="15" t="s">
        <v>89</v>
      </c>
      <c r="AW688" s="15" t="s">
        <v>42</v>
      </c>
      <c r="AX688" s="15" t="s">
        <v>81</v>
      </c>
      <c r="AY688" s="275" t="s">
        <v>126</v>
      </c>
    </row>
    <row r="689" s="15" customFormat="1">
      <c r="A689" s="15"/>
      <c r="B689" s="266"/>
      <c r="C689" s="267"/>
      <c r="D689" s="222" t="s">
        <v>141</v>
      </c>
      <c r="E689" s="268" t="s">
        <v>19</v>
      </c>
      <c r="F689" s="269" t="s">
        <v>1032</v>
      </c>
      <c r="G689" s="267"/>
      <c r="H689" s="268" t="s">
        <v>19</v>
      </c>
      <c r="I689" s="270"/>
      <c r="J689" s="267"/>
      <c r="K689" s="267"/>
      <c r="L689" s="271"/>
      <c r="M689" s="272"/>
      <c r="N689" s="273"/>
      <c r="O689" s="273"/>
      <c r="P689" s="273"/>
      <c r="Q689" s="273"/>
      <c r="R689" s="273"/>
      <c r="S689" s="273"/>
      <c r="T689" s="274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5" t="s">
        <v>141</v>
      </c>
      <c r="AU689" s="275" t="s">
        <v>91</v>
      </c>
      <c r="AV689" s="15" t="s">
        <v>89</v>
      </c>
      <c r="AW689" s="15" t="s">
        <v>42</v>
      </c>
      <c r="AX689" s="15" t="s">
        <v>81</v>
      </c>
      <c r="AY689" s="275" t="s">
        <v>126</v>
      </c>
    </row>
    <row r="690" s="13" customFormat="1">
      <c r="A690" s="13"/>
      <c r="B690" s="230"/>
      <c r="C690" s="231"/>
      <c r="D690" s="222" t="s">
        <v>141</v>
      </c>
      <c r="E690" s="232" t="s">
        <v>19</v>
      </c>
      <c r="F690" s="233" t="s">
        <v>89</v>
      </c>
      <c r="G690" s="231"/>
      <c r="H690" s="234">
        <v>1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141</v>
      </c>
      <c r="AU690" s="240" t="s">
        <v>91</v>
      </c>
      <c r="AV690" s="13" t="s">
        <v>91</v>
      </c>
      <c r="AW690" s="13" t="s">
        <v>42</v>
      </c>
      <c r="AX690" s="13" t="s">
        <v>81</v>
      </c>
      <c r="AY690" s="240" t="s">
        <v>126</v>
      </c>
    </row>
    <row r="691" s="15" customFormat="1">
      <c r="A691" s="15"/>
      <c r="B691" s="266"/>
      <c r="C691" s="267"/>
      <c r="D691" s="222" t="s">
        <v>141</v>
      </c>
      <c r="E691" s="268" t="s">
        <v>19</v>
      </c>
      <c r="F691" s="269" t="s">
        <v>1033</v>
      </c>
      <c r="G691" s="267"/>
      <c r="H691" s="268" t="s">
        <v>19</v>
      </c>
      <c r="I691" s="270"/>
      <c r="J691" s="267"/>
      <c r="K691" s="267"/>
      <c r="L691" s="271"/>
      <c r="M691" s="272"/>
      <c r="N691" s="273"/>
      <c r="O691" s="273"/>
      <c r="P691" s="273"/>
      <c r="Q691" s="273"/>
      <c r="R691" s="273"/>
      <c r="S691" s="273"/>
      <c r="T691" s="27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5" t="s">
        <v>141</v>
      </c>
      <c r="AU691" s="275" t="s">
        <v>91</v>
      </c>
      <c r="AV691" s="15" t="s">
        <v>89</v>
      </c>
      <c r="AW691" s="15" t="s">
        <v>42</v>
      </c>
      <c r="AX691" s="15" t="s">
        <v>81</v>
      </c>
      <c r="AY691" s="275" t="s">
        <v>126</v>
      </c>
    </row>
    <row r="692" s="13" customFormat="1">
      <c r="A692" s="13"/>
      <c r="B692" s="230"/>
      <c r="C692" s="231"/>
      <c r="D692" s="222" t="s">
        <v>141</v>
      </c>
      <c r="E692" s="232" t="s">
        <v>19</v>
      </c>
      <c r="F692" s="233" t="s">
        <v>89</v>
      </c>
      <c r="G692" s="231"/>
      <c r="H692" s="234">
        <v>1</v>
      </c>
      <c r="I692" s="235"/>
      <c r="J692" s="231"/>
      <c r="K692" s="231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141</v>
      </c>
      <c r="AU692" s="240" t="s">
        <v>91</v>
      </c>
      <c r="AV692" s="13" t="s">
        <v>91</v>
      </c>
      <c r="AW692" s="13" t="s">
        <v>42</v>
      </c>
      <c r="AX692" s="13" t="s">
        <v>81</v>
      </c>
      <c r="AY692" s="240" t="s">
        <v>126</v>
      </c>
    </row>
    <row r="693" s="15" customFormat="1">
      <c r="A693" s="15"/>
      <c r="B693" s="266"/>
      <c r="C693" s="267"/>
      <c r="D693" s="222" t="s">
        <v>141</v>
      </c>
      <c r="E693" s="268" t="s">
        <v>19</v>
      </c>
      <c r="F693" s="269" t="s">
        <v>1034</v>
      </c>
      <c r="G693" s="267"/>
      <c r="H693" s="268" t="s">
        <v>19</v>
      </c>
      <c r="I693" s="270"/>
      <c r="J693" s="267"/>
      <c r="K693" s="267"/>
      <c r="L693" s="271"/>
      <c r="M693" s="272"/>
      <c r="N693" s="273"/>
      <c r="O693" s="273"/>
      <c r="P693" s="273"/>
      <c r="Q693" s="273"/>
      <c r="R693" s="273"/>
      <c r="S693" s="273"/>
      <c r="T693" s="27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5" t="s">
        <v>141</v>
      </c>
      <c r="AU693" s="275" t="s">
        <v>91</v>
      </c>
      <c r="AV693" s="15" t="s">
        <v>89</v>
      </c>
      <c r="AW693" s="15" t="s">
        <v>42</v>
      </c>
      <c r="AX693" s="15" t="s">
        <v>81</v>
      </c>
      <c r="AY693" s="275" t="s">
        <v>126</v>
      </c>
    </row>
    <row r="694" s="13" customFormat="1">
      <c r="A694" s="13"/>
      <c r="B694" s="230"/>
      <c r="C694" s="231"/>
      <c r="D694" s="222" t="s">
        <v>141</v>
      </c>
      <c r="E694" s="232" t="s">
        <v>19</v>
      </c>
      <c r="F694" s="233" t="s">
        <v>89</v>
      </c>
      <c r="G694" s="231"/>
      <c r="H694" s="234">
        <v>1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141</v>
      </c>
      <c r="AU694" s="240" t="s">
        <v>91</v>
      </c>
      <c r="AV694" s="13" t="s">
        <v>91</v>
      </c>
      <c r="AW694" s="13" t="s">
        <v>42</v>
      </c>
      <c r="AX694" s="13" t="s">
        <v>81</v>
      </c>
      <c r="AY694" s="240" t="s">
        <v>126</v>
      </c>
    </row>
    <row r="695" s="15" customFormat="1">
      <c r="A695" s="15"/>
      <c r="B695" s="266"/>
      <c r="C695" s="267"/>
      <c r="D695" s="222" t="s">
        <v>141</v>
      </c>
      <c r="E695" s="268" t="s">
        <v>19</v>
      </c>
      <c r="F695" s="269" t="s">
        <v>1035</v>
      </c>
      <c r="G695" s="267"/>
      <c r="H695" s="268" t="s">
        <v>19</v>
      </c>
      <c r="I695" s="270"/>
      <c r="J695" s="267"/>
      <c r="K695" s="267"/>
      <c r="L695" s="271"/>
      <c r="M695" s="272"/>
      <c r="N695" s="273"/>
      <c r="O695" s="273"/>
      <c r="P695" s="273"/>
      <c r="Q695" s="273"/>
      <c r="R695" s="273"/>
      <c r="S695" s="273"/>
      <c r="T695" s="274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5" t="s">
        <v>141</v>
      </c>
      <c r="AU695" s="275" t="s">
        <v>91</v>
      </c>
      <c r="AV695" s="15" t="s">
        <v>89</v>
      </c>
      <c r="AW695" s="15" t="s">
        <v>42</v>
      </c>
      <c r="AX695" s="15" t="s">
        <v>81</v>
      </c>
      <c r="AY695" s="275" t="s">
        <v>126</v>
      </c>
    </row>
    <row r="696" s="13" customFormat="1">
      <c r="A696" s="13"/>
      <c r="B696" s="230"/>
      <c r="C696" s="231"/>
      <c r="D696" s="222" t="s">
        <v>141</v>
      </c>
      <c r="E696" s="232" t="s">
        <v>19</v>
      </c>
      <c r="F696" s="233" t="s">
        <v>89</v>
      </c>
      <c r="G696" s="231"/>
      <c r="H696" s="234">
        <v>1</v>
      </c>
      <c r="I696" s="235"/>
      <c r="J696" s="231"/>
      <c r="K696" s="231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141</v>
      </c>
      <c r="AU696" s="240" t="s">
        <v>91</v>
      </c>
      <c r="AV696" s="13" t="s">
        <v>91</v>
      </c>
      <c r="AW696" s="13" t="s">
        <v>42</v>
      </c>
      <c r="AX696" s="13" t="s">
        <v>81</v>
      </c>
      <c r="AY696" s="240" t="s">
        <v>126</v>
      </c>
    </row>
    <row r="697" s="15" customFormat="1">
      <c r="A697" s="15"/>
      <c r="B697" s="266"/>
      <c r="C697" s="267"/>
      <c r="D697" s="222" t="s">
        <v>141</v>
      </c>
      <c r="E697" s="268" t="s">
        <v>19</v>
      </c>
      <c r="F697" s="269" t="s">
        <v>1036</v>
      </c>
      <c r="G697" s="267"/>
      <c r="H697" s="268" t="s">
        <v>19</v>
      </c>
      <c r="I697" s="270"/>
      <c r="J697" s="267"/>
      <c r="K697" s="267"/>
      <c r="L697" s="271"/>
      <c r="M697" s="272"/>
      <c r="N697" s="273"/>
      <c r="O697" s="273"/>
      <c r="P697" s="273"/>
      <c r="Q697" s="273"/>
      <c r="R697" s="273"/>
      <c r="S697" s="273"/>
      <c r="T697" s="27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5" t="s">
        <v>141</v>
      </c>
      <c r="AU697" s="275" t="s">
        <v>91</v>
      </c>
      <c r="AV697" s="15" t="s">
        <v>89</v>
      </c>
      <c r="AW697" s="15" t="s">
        <v>42</v>
      </c>
      <c r="AX697" s="15" t="s">
        <v>81</v>
      </c>
      <c r="AY697" s="275" t="s">
        <v>126</v>
      </c>
    </row>
    <row r="698" s="13" customFormat="1">
      <c r="A698" s="13"/>
      <c r="B698" s="230"/>
      <c r="C698" s="231"/>
      <c r="D698" s="222" t="s">
        <v>141</v>
      </c>
      <c r="E698" s="232" t="s">
        <v>19</v>
      </c>
      <c r="F698" s="233" t="s">
        <v>706</v>
      </c>
      <c r="G698" s="231"/>
      <c r="H698" s="234">
        <v>2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141</v>
      </c>
      <c r="AU698" s="240" t="s">
        <v>91</v>
      </c>
      <c r="AV698" s="13" t="s">
        <v>91</v>
      </c>
      <c r="AW698" s="13" t="s">
        <v>42</v>
      </c>
      <c r="AX698" s="13" t="s">
        <v>81</v>
      </c>
      <c r="AY698" s="240" t="s">
        <v>126</v>
      </c>
    </row>
    <row r="699" s="15" customFormat="1">
      <c r="A699" s="15"/>
      <c r="B699" s="266"/>
      <c r="C699" s="267"/>
      <c r="D699" s="222" t="s">
        <v>141</v>
      </c>
      <c r="E699" s="268" t="s">
        <v>19</v>
      </c>
      <c r="F699" s="269" t="s">
        <v>1037</v>
      </c>
      <c r="G699" s="267"/>
      <c r="H699" s="268" t="s">
        <v>19</v>
      </c>
      <c r="I699" s="270"/>
      <c r="J699" s="267"/>
      <c r="K699" s="267"/>
      <c r="L699" s="271"/>
      <c r="M699" s="272"/>
      <c r="N699" s="273"/>
      <c r="O699" s="273"/>
      <c r="P699" s="273"/>
      <c r="Q699" s="273"/>
      <c r="R699" s="273"/>
      <c r="S699" s="273"/>
      <c r="T699" s="27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5" t="s">
        <v>141</v>
      </c>
      <c r="AU699" s="275" t="s">
        <v>91</v>
      </c>
      <c r="AV699" s="15" t="s">
        <v>89</v>
      </c>
      <c r="AW699" s="15" t="s">
        <v>42</v>
      </c>
      <c r="AX699" s="15" t="s">
        <v>81</v>
      </c>
      <c r="AY699" s="275" t="s">
        <v>126</v>
      </c>
    </row>
    <row r="700" s="13" customFormat="1">
      <c r="A700" s="13"/>
      <c r="B700" s="230"/>
      <c r="C700" s="231"/>
      <c r="D700" s="222" t="s">
        <v>141</v>
      </c>
      <c r="E700" s="232" t="s">
        <v>19</v>
      </c>
      <c r="F700" s="233" t="s">
        <v>89</v>
      </c>
      <c r="G700" s="231"/>
      <c r="H700" s="234">
        <v>1</v>
      </c>
      <c r="I700" s="235"/>
      <c r="J700" s="231"/>
      <c r="K700" s="231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141</v>
      </c>
      <c r="AU700" s="240" t="s">
        <v>91</v>
      </c>
      <c r="AV700" s="13" t="s">
        <v>91</v>
      </c>
      <c r="AW700" s="13" t="s">
        <v>42</v>
      </c>
      <c r="AX700" s="13" t="s">
        <v>81</v>
      </c>
      <c r="AY700" s="240" t="s">
        <v>126</v>
      </c>
    </row>
    <row r="701" s="14" customFormat="1">
      <c r="A701" s="14"/>
      <c r="B701" s="241"/>
      <c r="C701" s="242"/>
      <c r="D701" s="222" t="s">
        <v>141</v>
      </c>
      <c r="E701" s="243" t="s">
        <v>19</v>
      </c>
      <c r="F701" s="244" t="s">
        <v>144</v>
      </c>
      <c r="G701" s="242"/>
      <c r="H701" s="245">
        <v>7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141</v>
      </c>
      <c r="AU701" s="251" t="s">
        <v>91</v>
      </c>
      <c r="AV701" s="14" t="s">
        <v>133</v>
      </c>
      <c r="AW701" s="14" t="s">
        <v>42</v>
      </c>
      <c r="AX701" s="14" t="s">
        <v>89</v>
      </c>
      <c r="AY701" s="251" t="s">
        <v>126</v>
      </c>
    </row>
    <row r="702" s="2" customFormat="1" ht="16.5" customHeight="1">
      <c r="A702" s="41"/>
      <c r="B702" s="42"/>
      <c r="C702" s="252" t="s">
        <v>1038</v>
      </c>
      <c r="D702" s="252" t="s">
        <v>237</v>
      </c>
      <c r="E702" s="253" t="s">
        <v>1039</v>
      </c>
      <c r="F702" s="254" t="s">
        <v>1040</v>
      </c>
      <c r="G702" s="255" t="s">
        <v>624</v>
      </c>
      <c r="H702" s="256">
        <v>7</v>
      </c>
      <c r="I702" s="257"/>
      <c r="J702" s="258">
        <f>ROUND(I702*H702,2)</f>
        <v>0</v>
      </c>
      <c r="K702" s="254" t="s">
        <v>317</v>
      </c>
      <c r="L702" s="259"/>
      <c r="M702" s="260" t="s">
        <v>19</v>
      </c>
      <c r="N702" s="261" t="s">
        <v>52</v>
      </c>
      <c r="O702" s="87"/>
      <c r="P702" s="218">
        <f>O702*H702</f>
        <v>0</v>
      </c>
      <c r="Q702" s="218">
        <v>0</v>
      </c>
      <c r="R702" s="218">
        <f>Q702*H702</f>
        <v>0</v>
      </c>
      <c r="S702" s="218">
        <v>0</v>
      </c>
      <c r="T702" s="219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0" t="s">
        <v>733</v>
      </c>
      <c r="AT702" s="220" t="s">
        <v>237</v>
      </c>
      <c r="AU702" s="220" t="s">
        <v>91</v>
      </c>
      <c r="AY702" s="19" t="s">
        <v>126</v>
      </c>
      <c r="BE702" s="221">
        <f>IF(N702="základní",J702,0)</f>
        <v>0</v>
      </c>
      <c r="BF702" s="221">
        <f>IF(N702="snížená",J702,0)</f>
        <v>0</v>
      </c>
      <c r="BG702" s="221">
        <f>IF(N702="zákl. přenesená",J702,0)</f>
        <v>0</v>
      </c>
      <c r="BH702" s="221">
        <f>IF(N702="sníž. přenesená",J702,0)</f>
        <v>0</v>
      </c>
      <c r="BI702" s="221">
        <f>IF(N702="nulová",J702,0)</f>
        <v>0</v>
      </c>
      <c r="BJ702" s="19" t="s">
        <v>89</v>
      </c>
      <c r="BK702" s="221">
        <f>ROUND(I702*H702,2)</f>
        <v>0</v>
      </c>
      <c r="BL702" s="19" t="s">
        <v>717</v>
      </c>
      <c r="BM702" s="220" t="s">
        <v>1041</v>
      </c>
    </row>
    <row r="703" s="2" customFormat="1">
      <c r="A703" s="41"/>
      <c r="B703" s="42"/>
      <c r="C703" s="43"/>
      <c r="D703" s="222" t="s">
        <v>135</v>
      </c>
      <c r="E703" s="43"/>
      <c r="F703" s="223" t="s">
        <v>1040</v>
      </c>
      <c r="G703" s="43"/>
      <c r="H703" s="43"/>
      <c r="I703" s="224"/>
      <c r="J703" s="43"/>
      <c r="K703" s="43"/>
      <c r="L703" s="47"/>
      <c r="M703" s="225"/>
      <c r="N703" s="226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19" t="s">
        <v>135</v>
      </c>
      <c r="AU703" s="19" t="s">
        <v>91</v>
      </c>
    </row>
    <row r="704" s="15" customFormat="1">
      <c r="A704" s="15"/>
      <c r="B704" s="266"/>
      <c r="C704" s="267"/>
      <c r="D704" s="222" t="s">
        <v>141</v>
      </c>
      <c r="E704" s="268" t="s">
        <v>19</v>
      </c>
      <c r="F704" s="269" t="s">
        <v>1031</v>
      </c>
      <c r="G704" s="267"/>
      <c r="H704" s="268" t="s">
        <v>19</v>
      </c>
      <c r="I704" s="270"/>
      <c r="J704" s="267"/>
      <c r="K704" s="267"/>
      <c r="L704" s="271"/>
      <c r="M704" s="272"/>
      <c r="N704" s="273"/>
      <c r="O704" s="273"/>
      <c r="P704" s="273"/>
      <c r="Q704" s="273"/>
      <c r="R704" s="273"/>
      <c r="S704" s="273"/>
      <c r="T704" s="27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5" t="s">
        <v>141</v>
      </c>
      <c r="AU704" s="275" t="s">
        <v>91</v>
      </c>
      <c r="AV704" s="15" t="s">
        <v>89</v>
      </c>
      <c r="AW704" s="15" t="s">
        <v>42</v>
      </c>
      <c r="AX704" s="15" t="s">
        <v>81</v>
      </c>
      <c r="AY704" s="275" t="s">
        <v>126</v>
      </c>
    </row>
    <row r="705" s="15" customFormat="1">
      <c r="A705" s="15"/>
      <c r="B705" s="266"/>
      <c r="C705" s="267"/>
      <c r="D705" s="222" t="s">
        <v>141</v>
      </c>
      <c r="E705" s="268" t="s">
        <v>19</v>
      </c>
      <c r="F705" s="269" t="s">
        <v>1042</v>
      </c>
      <c r="G705" s="267"/>
      <c r="H705" s="268" t="s">
        <v>19</v>
      </c>
      <c r="I705" s="270"/>
      <c r="J705" s="267"/>
      <c r="K705" s="267"/>
      <c r="L705" s="271"/>
      <c r="M705" s="272"/>
      <c r="N705" s="273"/>
      <c r="O705" s="273"/>
      <c r="P705" s="273"/>
      <c r="Q705" s="273"/>
      <c r="R705" s="273"/>
      <c r="S705" s="273"/>
      <c r="T705" s="27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5" t="s">
        <v>141</v>
      </c>
      <c r="AU705" s="275" t="s">
        <v>91</v>
      </c>
      <c r="AV705" s="15" t="s">
        <v>89</v>
      </c>
      <c r="AW705" s="15" t="s">
        <v>42</v>
      </c>
      <c r="AX705" s="15" t="s">
        <v>81</v>
      </c>
      <c r="AY705" s="275" t="s">
        <v>126</v>
      </c>
    </row>
    <row r="706" s="13" customFormat="1">
      <c r="A706" s="13"/>
      <c r="B706" s="230"/>
      <c r="C706" s="231"/>
      <c r="D706" s="222" t="s">
        <v>141</v>
      </c>
      <c r="E706" s="232" t="s">
        <v>19</v>
      </c>
      <c r="F706" s="233" t="s">
        <v>89</v>
      </c>
      <c r="G706" s="231"/>
      <c r="H706" s="234">
        <v>1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141</v>
      </c>
      <c r="AU706" s="240" t="s">
        <v>91</v>
      </c>
      <c r="AV706" s="13" t="s">
        <v>91</v>
      </c>
      <c r="AW706" s="13" t="s">
        <v>42</v>
      </c>
      <c r="AX706" s="13" t="s">
        <v>81</v>
      </c>
      <c r="AY706" s="240" t="s">
        <v>126</v>
      </c>
    </row>
    <row r="707" s="15" customFormat="1">
      <c r="A707" s="15"/>
      <c r="B707" s="266"/>
      <c r="C707" s="267"/>
      <c r="D707" s="222" t="s">
        <v>141</v>
      </c>
      <c r="E707" s="268" t="s">
        <v>19</v>
      </c>
      <c r="F707" s="269" t="s">
        <v>1033</v>
      </c>
      <c r="G707" s="267"/>
      <c r="H707" s="268" t="s">
        <v>19</v>
      </c>
      <c r="I707" s="270"/>
      <c r="J707" s="267"/>
      <c r="K707" s="267"/>
      <c r="L707" s="271"/>
      <c r="M707" s="272"/>
      <c r="N707" s="273"/>
      <c r="O707" s="273"/>
      <c r="P707" s="273"/>
      <c r="Q707" s="273"/>
      <c r="R707" s="273"/>
      <c r="S707" s="273"/>
      <c r="T707" s="27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5" t="s">
        <v>141</v>
      </c>
      <c r="AU707" s="275" t="s">
        <v>91</v>
      </c>
      <c r="AV707" s="15" t="s">
        <v>89</v>
      </c>
      <c r="AW707" s="15" t="s">
        <v>42</v>
      </c>
      <c r="AX707" s="15" t="s">
        <v>81</v>
      </c>
      <c r="AY707" s="275" t="s">
        <v>126</v>
      </c>
    </row>
    <row r="708" s="13" customFormat="1">
      <c r="A708" s="13"/>
      <c r="B708" s="230"/>
      <c r="C708" s="231"/>
      <c r="D708" s="222" t="s">
        <v>141</v>
      </c>
      <c r="E708" s="232" t="s">
        <v>19</v>
      </c>
      <c r="F708" s="233" t="s">
        <v>89</v>
      </c>
      <c r="G708" s="231"/>
      <c r="H708" s="234">
        <v>1</v>
      </c>
      <c r="I708" s="235"/>
      <c r="J708" s="231"/>
      <c r="K708" s="231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141</v>
      </c>
      <c r="AU708" s="240" t="s">
        <v>91</v>
      </c>
      <c r="AV708" s="13" t="s">
        <v>91</v>
      </c>
      <c r="AW708" s="13" t="s">
        <v>42</v>
      </c>
      <c r="AX708" s="13" t="s">
        <v>81</v>
      </c>
      <c r="AY708" s="240" t="s">
        <v>126</v>
      </c>
    </row>
    <row r="709" s="15" customFormat="1">
      <c r="A709" s="15"/>
      <c r="B709" s="266"/>
      <c r="C709" s="267"/>
      <c r="D709" s="222" t="s">
        <v>141</v>
      </c>
      <c r="E709" s="268" t="s">
        <v>19</v>
      </c>
      <c r="F709" s="269" t="s">
        <v>1034</v>
      </c>
      <c r="G709" s="267"/>
      <c r="H709" s="268" t="s">
        <v>19</v>
      </c>
      <c r="I709" s="270"/>
      <c r="J709" s="267"/>
      <c r="K709" s="267"/>
      <c r="L709" s="271"/>
      <c r="M709" s="272"/>
      <c r="N709" s="273"/>
      <c r="O709" s="273"/>
      <c r="P709" s="273"/>
      <c r="Q709" s="273"/>
      <c r="R709" s="273"/>
      <c r="S709" s="273"/>
      <c r="T709" s="27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5" t="s">
        <v>141</v>
      </c>
      <c r="AU709" s="275" t="s">
        <v>91</v>
      </c>
      <c r="AV709" s="15" t="s">
        <v>89</v>
      </c>
      <c r="AW709" s="15" t="s">
        <v>42</v>
      </c>
      <c r="AX709" s="15" t="s">
        <v>81</v>
      </c>
      <c r="AY709" s="275" t="s">
        <v>126</v>
      </c>
    </row>
    <row r="710" s="13" customFormat="1">
      <c r="A710" s="13"/>
      <c r="B710" s="230"/>
      <c r="C710" s="231"/>
      <c r="D710" s="222" t="s">
        <v>141</v>
      </c>
      <c r="E710" s="232" t="s">
        <v>19</v>
      </c>
      <c r="F710" s="233" t="s">
        <v>89</v>
      </c>
      <c r="G710" s="231"/>
      <c r="H710" s="234">
        <v>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0" t="s">
        <v>141</v>
      </c>
      <c r="AU710" s="240" t="s">
        <v>91</v>
      </c>
      <c r="AV710" s="13" t="s">
        <v>91</v>
      </c>
      <c r="AW710" s="13" t="s">
        <v>42</v>
      </c>
      <c r="AX710" s="13" t="s">
        <v>81</v>
      </c>
      <c r="AY710" s="240" t="s">
        <v>126</v>
      </c>
    </row>
    <row r="711" s="15" customFormat="1">
      <c r="A711" s="15"/>
      <c r="B711" s="266"/>
      <c r="C711" s="267"/>
      <c r="D711" s="222" t="s">
        <v>141</v>
      </c>
      <c r="E711" s="268" t="s">
        <v>19</v>
      </c>
      <c r="F711" s="269" t="s">
        <v>1035</v>
      </c>
      <c r="G711" s="267"/>
      <c r="H711" s="268" t="s">
        <v>19</v>
      </c>
      <c r="I711" s="270"/>
      <c r="J711" s="267"/>
      <c r="K711" s="267"/>
      <c r="L711" s="271"/>
      <c r="M711" s="272"/>
      <c r="N711" s="273"/>
      <c r="O711" s="273"/>
      <c r="P711" s="273"/>
      <c r="Q711" s="273"/>
      <c r="R711" s="273"/>
      <c r="S711" s="273"/>
      <c r="T711" s="274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5" t="s">
        <v>141</v>
      </c>
      <c r="AU711" s="275" t="s">
        <v>91</v>
      </c>
      <c r="AV711" s="15" t="s">
        <v>89</v>
      </c>
      <c r="AW711" s="15" t="s">
        <v>42</v>
      </c>
      <c r="AX711" s="15" t="s">
        <v>81</v>
      </c>
      <c r="AY711" s="275" t="s">
        <v>126</v>
      </c>
    </row>
    <row r="712" s="13" customFormat="1">
      <c r="A712" s="13"/>
      <c r="B712" s="230"/>
      <c r="C712" s="231"/>
      <c r="D712" s="222" t="s">
        <v>141</v>
      </c>
      <c r="E712" s="232" t="s">
        <v>19</v>
      </c>
      <c r="F712" s="233" t="s">
        <v>89</v>
      </c>
      <c r="G712" s="231"/>
      <c r="H712" s="234">
        <v>1</v>
      </c>
      <c r="I712" s="235"/>
      <c r="J712" s="231"/>
      <c r="K712" s="231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141</v>
      </c>
      <c r="AU712" s="240" t="s">
        <v>91</v>
      </c>
      <c r="AV712" s="13" t="s">
        <v>91</v>
      </c>
      <c r="AW712" s="13" t="s">
        <v>42</v>
      </c>
      <c r="AX712" s="13" t="s">
        <v>81</v>
      </c>
      <c r="AY712" s="240" t="s">
        <v>126</v>
      </c>
    </row>
    <row r="713" s="15" customFormat="1">
      <c r="A713" s="15"/>
      <c r="B713" s="266"/>
      <c r="C713" s="267"/>
      <c r="D713" s="222" t="s">
        <v>141</v>
      </c>
      <c r="E713" s="268" t="s">
        <v>19</v>
      </c>
      <c r="F713" s="269" t="s">
        <v>1036</v>
      </c>
      <c r="G713" s="267"/>
      <c r="H713" s="268" t="s">
        <v>19</v>
      </c>
      <c r="I713" s="270"/>
      <c r="J713" s="267"/>
      <c r="K713" s="267"/>
      <c r="L713" s="271"/>
      <c r="M713" s="272"/>
      <c r="N713" s="273"/>
      <c r="O713" s="273"/>
      <c r="P713" s="273"/>
      <c r="Q713" s="273"/>
      <c r="R713" s="273"/>
      <c r="S713" s="273"/>
      <c r="T713" s="27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5" t="s">
        <v>141</v>
      </c>
      <c r="AU713" s="275" t="s">
        <v>91</v>
      </c>
      <c r="AV713" s="15" t="s">
        <v>89</v>
      </c>
      <c r="AW713" s="15" t="s">
        <v>42</v>
      </c>
      <c r="AX713" s="15" t="s">
        <v>81</v>
      </c>
      <c r="AY713" s="275" t="s">
        <v>126</v>
      </c>
    </row>
    <row r="714" s="13" customFormat="1">
      <c r="A714" s="13"/>
      <c r="B714" s="230"/>
      <c r="C714" s="231"/>
      <c r="D714" s="222" t="s">
        <v>141</v>
      </c>
      <c r="E714" s="232" t="s">
        <v>19</v>
      </c>
      <c r="F714" s="233" t="s">
        <v>706</v>
      </c>
      <c r="G714" s="231"/>
      <c r="H714" s="234">
        <v>2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141</v>
      </c>
      <c r="AU714" s="240" t="s">
        <v>91</v>
      </c>
      <c r="AV714" s="13" t="s">
        <v>91</v>
      </c>
      <c r="AW714" s="13" t="s">
        <v>42</v>
      </c>
      <c r="AX714" s="13" t="s">
        <v>81</v>
      </c>
      <c r="AY714" s="240" t="s">
        <v>126</v>
      </c>
    </row>
    <row r="715" s="15" customFormat="1">
      <c r="A715" s="15"/>
      <c r="B715" s="266"/>
      <c r="C715" s="267"/>
      <c r="D715" s="222" t="s">
        <v>141</v>
      </c>
      <c r="E715" s="268" t="s">
        <v>19</v>
      </c>
      <c r="F715" s="269" t="s">
        <v>1037</v>
      </c>
      <c r="G715" s="267"/>
      <c r="H715" s="268" t="s">
        <v>19</v>
      </c>
      <c r="I715" s="270"/>
      <c r="J715" s="267"/>
      <c r="K715" s="267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141</v>
      </c>
      <c r="AU715" s="275" t="s">
        <v>91</v>
      </c>
      <c r="AV715" s="15" t="s">
        <v>89</v>
      </c>
      <c r="AW715" s="15" t="s">
        <v>42</v>
      </c>
      <c r="AX715" s="15" t="s">
        <v>81</v>
      </c>
      <c r="AY715" s="275" t="s">
        <v>126</v>
      </c>
    </row>
    <row r="716" s="13" customFormat="1">
      <c r="A716" s="13"/>
      <c r="B716" s="230"/>
      <c r="C716" s="231"/>
      <c r="D716" s="222" t="s">
        <v>141</v>
      </c>
      <c r="E716" s="232" t="s">
        <v>19</v>
      </c>
      <c r="F716" s="233" t="s">
        <v>89</v>
      </c>
      <c r="G716" s="231"/>
      <c r="H716" s="234">
        <v>1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141</v>
      </c>
      <c r="AU716" s="240" t="s">
        <v>91</v>
      </c>
      <c r="AV716" s="13" t="s">
        <v>91</v>
      </c>
      <c r="AW716" s="13" t="s">
        <v>42</v>
      </c>
      <c r="AX716" s="13" t="s">
        <v>81</v>
      </c>
      <c r="AY716" s="240" t="s">
        <v>126</v>
      </c>
    </row>
    <row r="717" s="14" customFormat="1">
      <c r="A717" s="14"/>
      <c r="B717" s="241"/>
      <c r="C717" s="242"/>
      <c r="D717" s="222" t="s">
        <v>141</v>
      </c>
      <c r="E717" s="243" t="s">
        <v>19</v>
      </c>
      <c r="F717" s="244" t="s">
        <v>144</v>
      </c>
      <c r="G717" s="242"/>
      <c r="H717" s="245">
        <v>7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1" t="s">
        <v>141</v>
      </c>
      <c r="AU717" s="251" t="s">
        <v>91</v>
      </c>
      <c r="AV717" s="14" t="s">
        <v>133</v>
      </c>
      <c r="AW717" s="14" t="s">
        <v>42</v>
      </c>
      <c r="AX717" s="14" t="s">
        <v>89</v>
      </c>
      <c r="AY717" s="251" t="s">
        <v>126</v>
      </c>
    </row>
    <row r="718" s="2" customFormat="1" ht="16.5" customHeight="1">
      <c r="A718" s="41"/>
      <c r="B718" s="42"/>
      <c r="C718" s="252" t="s">
        <v>1043</v>
      </c>
      <c r="D718" s="252" t="s">
        <v>237</v>
      </c>
      <c r="E718" s="253" t="s">
        <v>1044</v>
      </c>
      <c r="F718" s="254" t="s">
        <v>1045</v>
      </c>
      <c r="G718" s="255" t="s">
        <v>624</v>
      </c>
      <c r="H718" s="256">
        <v>2</v>
      </c>
      <c r="I718" s="257"/>
      <c r="J718" s="258">
        <f>ROUND(I718*H718,2)</f>
        <v>0</v>
      </c>
      <c r="K718" s="254" t="s">
        <v>317</v>
      </c>
      <c r="L718" s="259"/>
      <c r="M718" s="260" t="s">
        <v>19</v>
      </c>
      <c r="N718" s="261" t="s">
        <v>52</v>
      </c>
      <c r="O718" s="87"/>
      <c r="P718" s="218">
        <f>O718*H718</f>
        <v>0</v>
      </c>
      <c r="Q718" s="218">
        <v>0</v>
      </c>
      <c r="R718" s="218">
        <f>Q718*H718</f>
        <v>0</v>
      </c>
      <c r="S718" s="218">
        <v>0</v>
      </c>
      <c r="T718" s="219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0" t="s">
        <v>733</v>
      </c>
      <c r="AT718" s="220" t="s">
        <v>237</v>
      </c>
      <c r="AU718" s="220" t="s">
        <v>91</v>
      </c>
      <c r="AY718" s="19" t="s">
        <v>126</v>
      </c>
      <c r="BE718" s="221">
        <f>IF(N718="základní",J718,0)</f>
        <v>0</v>
      </c>
      <c r="BF718" s="221">
        <f>IF(N718="snížená",J718,0)</f>
        <v>0</v>
      </c>
      <c r="BG718" s="221">
        <f>IF(N718="zákl. přenesená",J718,0)</f>
        <v>0</v>
      </c>
      <c r="BH718" s="221">
        <f>IF(N718="sníž. přenesená",J718,0)</f>
        <v>0</v>
      </c>
      <c r="BI718" s="221">
        <f>IF(N718="nulová",J718,0)</f>
        <v>0</v>
      </c>
      <c r="BJ718" s="19" t="s">
        <v>89</v>
      </c>
      <c r="BK718" s="221">
        <f>ROUND(I718*H718,2)</f>
        <v>0</v>
      </c>
      <c r="BL718" s="19" t="s">
        <v>717</v>
      </c>
      <c r="BM718" s="220" t="s">
        <v>1046</v>
      </c>
    </row>
    <row r="719" s="2" customFormat="1">
      <c r="A719" s="41"/>
      <c r="B719" s="42"/>
      <c r="C719" s="43"/>
      <c r="D719" s="222" t="s">
        <v>135</v>
      </c>
      <c r="E719" s="43"/>
      <c r="F719" s="223" t="s">
        <v>1045</v>
      </c>
      <c r="G719" s="43"/>
      <c r="H719" s="43"/>
      <c r="I719" s="224"/>
      <c r="J719" s="43"/>
      <c r="K719" s="43"/>
      <c r="L719" s="47"/>
      <c r="M719" s="225"/>
      <c r="N719" s="226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19" t="s">
        <v>135</v>
      </c>
      <c r="AU719" s="19" t="s">
        <v>91</v>
      </c>
    </row>
    <row r="720" s="15" customFormat="1">
      <c r="A720" s="15"/>
      <c r="B720" s="266"/>
      <c r="C720" s="267"/>
      <c r="D720" s="222" t="s">
        <v>141</v>
      </c>
      <c r="E720" s="268" t="s">
        <v>19</v>
      </c>
      <c r="F720" s="269" t="s">
        <v>1031</v>
      </c>
      <c r="G720" s="267"/>
      <c r="H720" s="268" t="s">
        <v>19</v>
      </c>
      <c r="I720" s="270"/>
      <c r="J720" s="267"/>
      <c r="K720" s="267"/>
      <c r="L720" s="271"/>
      <c r="M720" s="272"/>
      <c r="N720" s="273"/>
      <c r="O720" s="273"/>
      <c r="P720" s="273"/>
      <c r="Q720" s="273"/>
      <c r="R720" s="273"/>
      <c r="S720" s="273"/>
      <c r="T720" s="27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5" t="s">
        <v>141</v>
      </c>
      <c r="AU720" s="275" t="s">
        <v>91</v>
      </c>
      <c r="AV720" s="15" t="s">
        <v>89</v>
      </c>
      <c r="AW720" s="15" t="s">
        <v>42</v>
      </c>
      <c r="AX720" s="15" t="s">
        <v>81</v>
      </c>
      <c r="AY720" s="275" t="s">
        <v>126</v>
      </c>
    </row>
    <row r="721" s="15" customFormat="1">
      <c r="A721" s="15"/>
      <c r="B721" s="266"/>
      <c r="C721" s="267"/>
      <c r="D721" s="222" t="s">
        <v>141</v>
      </c>
      <c r="E721" s="268" t="s">
        <v>19</v>
      </c>
      <c r="F721" s="269" t="s">
        <v>1047</v>
      </c>
      <c r="G721" s="267"/>
      <c r="H721" s="268" t="s">
        <v>19</v>
      </c>
      <c r="I721" s="270"/>
      <c r="J721" s="267"/>
      <c r="K721" s="267"/>
      <c r="L721" s="271"/>
      <c r="M721" s="272"/>
      <c r="N721" s="273"/>
      <c r="O721" s="273"/>
      <c r="P721" s="273"/>
      <c r="Q721" s="273"/>
      <c r="R721" s="273"/>
      <c r="S721" s="273"/>
      <c r="T721" s="27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5" t="s">
        <v>141</v>
      </c>
      <c r="AU721" s="275" t="s">
        <v>91</v>
      </c>
      <c r="AV721" s="15" t="s">
        <v>89</v>
      </c>
      <c r="AW721" s="15" t="s">
        <v>42</v>
      </c>
      <c r="AX721" s="15" t="s">
        <v>81</v>
      </c>
      <c r="AY721" s="275" t="s">
        <v>126</v>
      </c>
    </row>
    <row r="722" s="13" customFormat="1">
      <c r="A722" s="13"/>
      <c r="B722" s="230"/>
      <c r="C722" s="231"/>
      <c r="D722" s="222" t="s">
        <v>141</v>
      </c>
      <c r="E722" s="232" t="s">
        <v>19</v>
      </c>
      <c r="F722" s="233" t="s">
        <v>89</v>
      </c>
      <c r="G722" s="231"/>
      <c r="H722" s="234">
        <v>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141</v>
      </c>
      <c r="AU722" s="240" t="s">
        <v>91</v>
      </c>
      <c r="AV722" s="13" t="s">
        <v>91</v>
      </c>
      <c r="AW722" s="13" t="s">
        <v>42</v>
      </c>
      <c r="AX722" s="13" t="s">
        <v>81</v>
      </c>
      <c r="AY722" s="240" t="s">
        <v>126</v>
      </c>
    </row>
    <row r="723" s="15" customFormat="1">
      <c r="A723" s="15"/>
      <c r="B723" s="266"/>
      <c r="C723" s="267"/>
      <c r="D723" s="222" t="s">
        <v>141</v>
      </c>
      <c r="E723" s="268" t="s">
        <v>19</v>
      </c>
      <c r="F723" s="269" t="s">
        <v>1048</v>
      </c>
      <c r="G723" s="267"/>
      <c r="H723" s="268" t="s">
        <v>19</v>
      </c>
      <c r="I723" s="270"/>
      <c r="J723" s="267"/>
      <c r="K723" s="267"/>
      <c r="L723" s="271"/>
      <c r="M723" s="272"/>
      <c r="N723" s="273"/>
      <c r="O723" s="273"/>
      <c r="P723" s="273"/>
      <c r="Q723" s="273"/>
      <c r="R723" s="273"/>
      <c r="S723" s="273"/>
      <c r="T723" s="274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5" t="s">
        <v>141</v>
      </c>
      <c r="AU723" s="275" t="s">
        <v>91</v>
      </c>
      <c r="AV723" s="15" t="s">
        <v>89</v>
      </c>
      <c r="AW723" s="15" t="s">
        <v>42</v>
      </c>
      <c r="AX723" s="15" t="s">
        <v>81</v>
      </c>
      <c r="AY723" s="275" t="s">
        <v>126</v>
      </c>
    </row>
    <row r="724" s="13" customFormat="1">
      <c r="A724" s="13"/>
      <c r="B724" s="230"/>
      <c r="C724" s="231"/>
      <c r="D724" s="222" t="s">
        <v>141</v>
      </c>
      <c r="E724" s="232" t="s">
        <v>19</v>
      </c>
      <c r="F724" s="233" t="s">
        <v>89</v>
      </c>
      <c r="G724" s="231"/>
      <c r="H724" s="234">
        <v>1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0" t="s">
        <v>141</v>
      </c>
      <c r="AU724" s="240" t="s">
        <v>91</v>
      </c>
      <c r="AV724" s="13" t="s">
        <v>91</v>
      </c>
      <c r="AW724" s="13" t="s">
        <v>42</v>
      </c>
      <c r="AX724" s="13" t="s">
        <v>81</v>
      </c>
      <c r="AY724" s="240" t="s">
        <v>126</v>
      </c>
    </row>
    <row r="725" s="14" customFormat="1">
      <c r="A725" s="14"/>
      <c r="B725" s="241"/>
      <c r="C725" s="242"/>
      <c r="D725" s="222" t="s">
        <v>141</v>
      </c>
      <c r="E725" s="243" t="s">
        <v>19</v>
      </c>
      <c r="F725" s="244" t="s">
        <v>144</v>
      </c>
      <c r="G725" s="242"/>
      <c r="H725" s="245">
        <v>2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141</v>
      </c>
      <c r="AU725" s="251" t="s">
        <v>91</v>
      </c>
      <c r="AV725" s="14" t="s">
        <v>133</v>
      </c>
      <c r="AW725" s="14" t="s">
        <v>42</v>
      </c>
      <c r="AX725" s="14" t="s">
        <v>89</v>
      </c>
      <c r="AY725" s="251" t="s">
        <v>126</v>
      </c>
    </row>
    <row r="726" s="2" customFormat="1" ht="16.5" customHeight="1">
      <c r="A726" s="41"/>
      <c r="B726" s="42"/>
      <c r="C726" s="252" t="s">
        <v>1049</v>
      </c>
      <c r="D726" s="252" t="s">
        <v>237</v>
      </c>
      <c r="E726" s="253" t="s">
        <v>1050</v>
      </c>
      <c r="F726" s="254" t="s">
        <v>1051</v>
      </c>
      <c r="G726" s="255" t="s">
        <v>624</v>
      </c>
      <c r="H726" s="256">
        <v>4</v>
      </c>
      <c r="I726" s="257"/>
      <c r="J726" s="258">
        <f>ROUND(I726*H726,2)</f>
        <v>0</v>
      </c>
      <c r="K726" s="254" t="s">
        <v>317</v>
      </c>
      <c r="L726" s="259"/>
      <c r="M726" s="260" t="s">
        <v>19</v>
      </c>
      <c r="N726" s="261" t="s">
        <v>52</v>
      </c>
      <c r="O726" s="87"/>
      <c r="P726" s="218">
        <f>O726*H726</f>
        <v>0</v>
      </c>
      <c r="Q726" s="218">
        <v>0</v>
      </c>
      <c r="R726" s="218">
        <f>Q726*H726</f>
        <v>0</v>
      </c>
      <c r="S726" s="218">
        <v>0</v>
      </c>
      <c r="T726" s="219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0" t="s">
        <v>733</v>
      </c>
      <c r="AT726" s="220" t="s">
        <v>237</v>
      </c>
      <c r="AU726" s="220" t="s">
        <v>91</v>
      </c>
      <c r="AY726" s="19" t="s">
        <v>126</v>
      </c>
      <c r="BE726" s="221">
        <f>IF(N726="základní",J726,0)</f>
        <v>0</v>
      </c>
      <c r="BF726" s="221">
        <f>IF(N726="snížená",J726,0)</f>
        <v>0</v>
      </c>
      <c r="BG726" s="221">
        <f>IF(N726="zákl. přenesená",J726,0)</f>
        <v>0</v>
      </c>
      <c r="BH726" s="221">
        <f>IF(N726="sníž. přenesená",J726,0)</f>
        <v>0</v>
      </c>
      <c r="BI726" s="221">
        <f>IF(N726="nulová",J726,0)</f>
        <v>0</v>
      </c>
      <c r="BJ726" s="19" t="s">
        <v>89</v>
      </c>
      <c r="BK726" s="221">
        <f>ROUND(I726*H726,2)</f>
        <v>0</v>
      </c>
      <c r="BL726" s="19" t="s">
        <v>717</v>
      </c>
      <c r="BM726" s="220" t="s">
        <v>1052</v>
      </c>
    </row>
    <row r="727" s="2" customFormat="1">
      <c r="A727" s="41"/>
      <c r="B727" s="42"/>
      <c r="C727" s="43"/>
      <c r="D727" s="222" t="s">
        <v>135</v>
      </c>
      <c r="E727" s="43"/>
      <c r="F727" s="223" t="s">
        <v>1051</v>
      </c>
      <c r="G727" s="43"/>
      <c r="H727" s="43"/>
      <c r="I727" s="224"/>
      <c r="J727" s="43"/>
      <c r="K727" s="43"/>
      <c r="L727" s="47"/>
      <c r="M727" s="225"/>
      <c r="N727" s="226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19" t="s">
        <v>135</v>
      </c>
      <c r="AU727" s="19" t="s">
        <v>91</v>
      </c>
    </row>
    <row r="728" s="15" customFormat="1">
      <c r="A728" s="15"/>
      <c r="B728" s="266"/>
      <c r="C728" s="267"/>
      <c r="D728" s="222" t="s">
        <v>141</v>
      </c>
      <c r="E728" s="268" t="s">
        <v>19</v>
      </c>
      <c r="F728" s="269" t="s">
        <v>1053</v>
      </c>
      <c r="G728" s="267"/>
      <c r="H728" s="268" t="s">
        <v>19</v>
      </c>
      <c r="I728" s="270"/>
      <c r="J728" s="267"/>
      <c r="K728" s="267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141</v>
      </c>
      <c r="AU728" s="275" t="s">
        <v>91</v>
      </c>
      <c r="AV728" s="15" t="s">
        <v>89</v>
      </c>
      <c r="AW728" s="15" t="s">
        <v>42</v>
      </c>
      <c r="AX728" s="15" t="s">
        <v>81</v>
      </c>
      <c r="AY728" s="275" t="s">
        <v>126</v>
      </c>
    </row>
    <row r="729" s="13" customFormat="1">
      <c r="A729" s="13"/>
      <c r="B729" s="230"/>
      <c r="C729" s="231"/>
      <c r="D729" s="222" t="s">
        <v>141</v>
      </c>
      <c r="E729" s="232" t="s">
        <v>19</v>
      </c>
      <c r="F729" s="233" t="s">
        <v>706</v>
      </c>
      <c r="G729" s="231"/>
      <c r="H729" s="234">
        <v>2</v>
      </c>
      <c r="I729" s="235"/>
      <c r="J729" s="231"/>
      <c r="K729" s="231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141</v>
      </c>
      <c r="AU729" s="240" t="s">
        <v>91</v>
      </c>
      <c r="AV729" s="13" t="s">
        <v>91</v>
      </c>
      <c r="AW729" s="13" t="s">
        <v>42</v>
      </c>
      <c r="AX729" s="13" t="s">
        <v>81</v>
      </c>
      <c r="AY729" s="240" t="s">
        <v>126</v>
      </c>
    </row>
    <row r="730" s="15" customFormat="1">
      <c r="A730" s="15"/>
      <c r="B730" s="266"/>
      <c r="C730" s="267"/>
      <c r="D730" s="222" t="s">
        <v>141</v>
      </c>
      <c r="E730" s="268" t="s">
        <v>19</v>
      </c>
      <c r="F730" s="269" t="s">
        <v>1054</v>
      </c>
      <c r="G730" s="267"/>
      <c r="H730" s="268" t="s">
        <v>19</v>
      </c>
      <c r="I730" s="270"/>
      <c r="J730" s="267"/>
      <c r="K730" s="267"/>
      <c r="L730" s="271"/>
      <c r="M730" s="272"/>
      <c r="N730" s="273"/>
      <c r="O730" s="273"/>
      <c r="P730" s="273"/>
      <c r="Q730" s="273"/>
      <c r="R730" s="273"/>
      <c r="S730" s="273"/>
      <c r="T730" s="27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5" t="s">
        <v>141</v>
      </c>
      <c r="AU730" s="275" t="s">
        <v>91</v>
      </c>
      <c r="AV730" s="15" t="s">
        <v>89</v>
      </c>
      <c r="AW730" s="15" t="s">
        <v>42</v>
      </c>
      <c r="AX730" s="15" t="s">
        <v>81</v>
      </c>
      <c r="AY730" s="275" t="s">
        <v>126</v>
      </c>
    </row>
    <row r="731" s="13" customFormat="1">
      <c r="A731" s="13"/>
      <c r="B731" s="230"/>
      <c r="C731" s="231"/>
      <c r="D731" s="222" t="s">
        <v>141</v>
      </c>
      <c r="E731" s="232" t="s">
        <v>19</v>
      </c>
      <c r="F731" s="233" t="s">
        <v>706</v>
      </c>
      <c r="G731" s="231"/>
      <c r="H731" s="234">
        <v>2</v>
      </c>
      <c r="I731" s="235"/>
      <c r="J731" s="231"/>
      <c r="K731" s="231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141</v>
      </c>
      <c r="AU731" s="240" t="s">
        <v>91</v>
      </c>
      <c r="AV731" s="13" t="s">
        <v>91</v>
      </c>
      <c r="AW731" s="13" t="s">
        <v>42</v>
      </c>
      <c r="AX731" s="13" t="s">
        <v>81</v>
      </c>
      <c r="AY731" s="240" t="s">
        <v>126</v>
      </c>
    </row>
    <row r="732" s="14" customFormat="1">
      <c r="A732" s="14"/>
      <c r="B732" s="241"/>
      <c r="C732" s="242"/>
      <c r="D732" s="222" t="s">
        <v>141</v>
      </c>
      <c r="E732" s="243" t="s">
        <v>19</v>
      </c>
      <c r="F732" s="244" t="s">
        <v>144</v>
      </c>
      <c r="G732" s="242"/>
      <c r="H732" s="245">
        <v>4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1" t="s">
        <v>141</v>
      </c>
      <c r="AU732" s="251" t="s">
        <v>91</v>
      </c>
      <c r="AV732" s="14" t="s">
        <v>133</v>
      </c>
      <c r="AW732" s="14" t="s">
        <v>42</v>
      </c>
      <c r="AX732" s="14" t="s">
        <v>89</v>
      </c>
      <c r="AY732" s="251" t="s">
        <v>126</v>
      </c>
    </row>
    <row r="733" s="2" customFormat="1" ht="16.5" customHeight="1">
      <c r="A733" s="41"/>
      <c r="B733" s="42"/>
      <c r="C733" s="209" t="s">
        <v>1055</v>
      </c>
      <c r="D733" s="209" t="s">
        <v>128</v>
      </c>
      <c r="E733" s="210" t="s">
        <v>1056</v>
      </c>
      <c r="F733" s="211" t="s">
        <v>1057</v>
      </c>
      <c r="G733" s="212" t="s">
        <v>624</v>
      </c>
      <c r="H733" s="213">
        <v>6</v>
      </c>
      <c r="I733" s="214"/>
      <c r="J733" s="215">
        <f>ROUND(I733*H733,2)</f>
        <v>0</v>
      </c>
      <c r="K733" s="211" t="s">
        <v>132</v>
      </c>
      <c r="L733" s="47"/>
      <c r="M733" s="216" t="s">
        <v>19</v>
      </c>
      <c r="N733" s="217" t="s">
        <v>52</v>
      </c>
      <c r="O733" s="87"/>
      <c r="P733" s="218">
        <f>O733*H733</f>
        <v>0</v>
      </c>
      <c r="Q733" s="218">
        <v>0</v>
      </c>
      <c r="R733" s="218">
        <f>Q733*H733</f>
        <v>0</v>
      </c>
      <c r="S733" s="218">
        <v>0</v>
      </c>
      <c r="T733" s="219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0" t="s">
        <v>717</v>
      </c>
      <c r="AT733" s="220" t="s">
        <v>128</v>
      </c>
      <c r="AU733" s="220" t="s">
        <v>91</v>
      </c>
      <c r="AY733" s="19" t="s">
        <v>126</v>
      </c>
      <c r="BE733" s="221">
        <f>IF(N733="základní",J733,0)</f>
        <v>0</v>
      </c>
      <c r="BF733" s="221">
        <f>IF(N733="snížená",J733,0)</f>
        <v>0</v>
      </c>
      <c r="BG733" s="221">
        <f>IF(N733="zákl. přenesená",J733,0)</f>
        <v>0</v>
      </c>
      <c r="BH733" s="221">
        <f>IF(N733="sníž. přenesená",J733,0)</f>
        <v>0</v>
      </c>
      <c r="BI733" s="221">
        <f>IF(N733="nulová",J733,0)</f>
        <v>0</v>
      </c>
      <c r="BJ733" s="19" t="s">
        <v>89</v>
      </c>
      <c r="BK733" s="221">
        <f>ROUND(I733*H733,2)</f>
        <v>0</v>
      </c>
      <c r="BL733" s="19" t="s">
        <v>717</v>
      </c>
      <c r="BM733" s="220" t="s">
        <v>1058</v>
      </c>
    </row>
    <row r="734" s="2" customFormat="1">
      <c r="A734" s="41"/>
      <c r="B734" s="42"/>
      <c r="C734" s="43"/>
      <c r="D734" s="222" t="s">
        <v>135</v>
      </c>
      <c r="E734" s="43"/>
      <c r="F734" s="223" t="s">
        <v>1059</v>
      </c>
      <c r="G734" s="43"/>
      <c r="H734" s="43"/>
      <c r="I734" s="224"/>
      <c r="J734" s="43"/>
      <c r="K734" s="43"/>
      <c r="L734" s="47"/>
      <c r="M734" s="225"/>
      <c r="N734" s="226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19" t="s">
        <v>135</v>
      </c>
      <c r="AU734" s="19" t="s">
        <v>91</v>
      </c>
    </row>
    <row r="735" s="2" customFormat="1">
      <c r="A735" s="41"/>
      <c r="B735" s="42"/>
      <c r="C735" s="43"/>
      <c r="D735" s="227" t="s">
        <v>137</v>
      </c>
      <c r="E735" s="43"/>
      <c r="F735" s="228" t="s">
        <v>1060</v>
      </c>
      <c r="G735" s="43"/>
      <c r="H735" s="43"/>
      <c r="I735" s="224"/>
      <c r="J735" s="43"/>
      <c r="K735" s="43"/>
      <c r="L735" s="47"/>
      <c r="M735" s="225"/>
      <c r="N735" s="226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19" t="s">
        <v>137</v>
      </c>
      <c r="AU735" s="19" t="s">
        <v>91</v>
      </c>
    </row>
    <row r="736" s="2" customFormat="1">
      <c r="A736" s="41"/>
      <c r="B736" s="42"/>
      <c r="C736" s="43"/>
      <c r="D736" s="222" t="s">
        <v>139</v>
      </c>
      <c r="E736" s="43"/>
      <c r="F736" s="229" t="s">
        <v>1061</v>
      </c>
      <c r="G736" s="43"/>
      <c r="H736" s="43"/>
      <c r="I736" s="224"/>
      <c r="J736" s="43"/>
      <c r="K736" s="43"/>
      <c r="L736" s="47"/>
      <c r="M736" s="225"/>
      <c r="N736" s="226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19" t="s">
        <v>139</v>
      </c>
      <c r="AU736" s="19" t="s">
        <v>91</v>
      </c>
    </row>
    <row r="737" s="15" customFormat="1">
      <c r="A737" s="15"/>
      <c r="B737" s="266"/>
      <c r="C737" s="267"/>
      <c r="D737" s="222" t="s">
        <v>141</v>
      </c>
      <c r="E737" s="268" t="s">
        <v>19</v>
      </c>
      <c r="F737" s="269" t="s">
        <v>1031</v>
      </c>
      <c r="G737" s="267"/>
      <c r="H737" s="268" t="s">
        <v>19</v>
      </c>
      <c r="I737" s="270"/>
      <c r="J737" s="267"/>
      <c r="K737" s="267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141</v>
      </c>
      <c r="AU737" s="275" t="s">
        <v>91</v>
      </c>
      <c r="AV737" s="15" t="s">
        <v>89</v>
      </c>
      <c r="AW737" s="15" t="s">
        <v>42</v>
      </c>
      <c r="AX737" s="15" t="s">
        <v>81</v>
      </c>
      <c r="AY737" s="275" t="s">
        <v>126</v>
      </c>
    </row>
    <row r="738" s="15" customFormat="1">
      <c r="A738" s="15"/>
      <c r="B738" s="266"/>
      <c r="C738" s="267"/>
      <c r="D738" s="222" t="s">
        <v>141</v>
      </c>
      <c r="E738" s="268" t="s">
        <v>19</v>
      </c>
      <c r="F738" s="269" t="s">
        <v>1062</v>
      </c>
      <c r="G738" s="267"/>
      <c r="H738" s="268" t="s">
        <v>19</v>
      </c>
      <c r="I738" s="270"/>
      <c r="J738" s="267"/>
      <c r="K738" s="267"/>
      <c r="L738" s="271"/>
      <c r="M738" s="272"/>
      <c r="N738" s="273"/>
      <c r="O738" s="273"/>
      <c r="P738" s="273"/>
      <c r="Q738" s="273"/>
      <c r="R738" s="273"/>
      <c r="S738" s="273"/>
      <c r="T738" s="27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5" t="s">
        <v>141</v>
      </c>
      <c r="AU738" s="275" t="s">
        <v>91</v>
      </c>
      <c r="AV738" s="15" t="s">
        <v>89</v>
      </c>
      <c r="AW738" s="15" t="s">
        <v>42</v>
      </c>
      <c r="AX738" s="15" t="s">
        <v>81</v>
      </c>
      <c r="AY738" s="275" t="s">
        <v>126</v>
      </c>
    </row>
    <row r="739" s="13" customFormat="1">
      <c r="A739" s="13"/>
      <c r="B739" s="230"/>
      <c r="C739" s="231"/>
      <c r="D739" s="222" t="s">
        <v>141</v>
      </c>
      <c r="E739" s="232" t="s">
        <v>19</v>
      </c>
      <c r="F739" s="233" t="s">
        <v>89</v>
      </c>
      <c r="G739" s="231"/>
      <c r="H739" s="234">
        <v>1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0" t="s">
        <v>141</v>
      </c>
      <c r="AU739" s="240" t="s">
        <v>91</v>
      </c>
      <c r="AV739" s="13" t="s">
        <v>91</v>
      </c>
      <c r="AW739" s="13" t="s">
        <v>42</v>
      </c>
      <c r="AX739" s="13" t="s">
        <v>81</v>
      </c>
      <c r="AY739" s="240" t="s">
        <v>126</v>
      </c>
    </row>
    <row r="740" s="15" customFormat="1">
      <c r="A740" s="15"/>
      <c r="B740" s="266"/>
      <c r="C740" s="267"/>
      <c r="D740" s="222" t="s">
        <v>141</v>
      </c>
      <c r="E740" s="268" t="s">
        <v>19</v>
      </c>
      <c r="F740" s="269" t="s">
        <v>1063</v>
      </c>
      <c r="G740" s="267"/>
      <c r="H740" s="268" t="s">
        <v>19</v>
      </c>
      <c r="I740" s="270"/>
      <c r="J740" s="267"/>
      <c r="K740" s="267"/>
      <c r="L740" s="271"/>
      <c r="M740" s="272"/>
      <c r="N740" s="273"/>
      <c r="O740" s="273"/>
      <c r="P740" s="273"/>
      <c r="Q740" s="273"/>
      <c r="R740" s="273"/>
      <c r="S740" s="273"/>
      <c r="T740" s="27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5" t="s">
        <v>141</v>
      </c>
      <c r="AU740" s="275" t="s">
        <v>91</v>
      </c>
      <c r="AV740" s="15" t="s">
        <v>89</v>
      </c>
      <c r="AW740" s="15" t="s">
        <v>42</v>
      </c>
      <c r="AX740" s="15" t="s">
        <v>81</v>
      </c>
      <c r="AY740" s="275" t="s">
        <v>126</v>
      </c>
    </row>
    <row r="741" s="13" customFormat="1">
      <c r="A741" s="13"/>
      <c r="B741" s="230"/>
      <c r="C741" s="231"/>
      <c r="D741" s="222" t="s">
        <v>141</v>
      </c>
      <c r="E741" s="232" t="s">
        <v>19</v>
      </c>
      <c r="F741" s="233" t="s">
        <v>89</v>
      </c>
      <c r="G741" s="231"/>
      <c r="H741" s="234">
        <v>1</v>
      </c>
      <c r="I741" s="235"/>
      <c r="J741" s="231"/>
      <c r="K741" s="231"/>
      <c r="L741" s="236"/>
      <c r="M741" s="237"/>
      <c r="N741" s="238"/>
      <c r="O741" s="238"/>
      <c r="P741" s="238"/>
      <c r="Q741" s="238"/>
      <c r="R741" s="238"/>
      <c r="S741" s="238"/>
      <c r="T741" s="23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0" t="s">
        <v>141</v>
      </c>
      <c r="AU741" s="240" t="s">
        <v>91</v>
      </c>
      <c r="AV741" s="13" t="s">
        <v>91</v>
      </c>
      <c r="AW741" s="13" t="s">
        <v>42</v>
      </c>
      <c r="AX741" s="13" t="s">
        <v>81</v>
      </c>
      <c r="AY741" s="240" t="s">
        <v>126</v>
      </c>
    </row>
    <row r="742" s="15" customFormat="1">
      <c r="A742" s="15"/>
      <c r="B742" s="266"/>
      <c r="C742" s="267"/>
      <c r="D742" s="222" t="s">
        <v>141</v>
      </c>
      <c r="E742" s="268" t="s">
        <v>19</v>
      </c>
      <c r="F742" s="269" t="s">
        <v>1064</v>
      </c>
      <c r="G742" s="267"/>
      <c r="H742" s="268" t="s">
        <v>19</v>
      </c>
      <c r="I742" s="270"/>
      <c r="J742" s="267"/>
      <c r="K742" s="267"/>
      <c r="L742" s="271"/>
      <c r="M742" s="272"/>
      <c r="N742" s="273"/>
      <c r="O742" s="273"/>
      <c r="P742" s="273"/>
      <c r="Q742" s="273"/>
      <c r="R742" s="273"/>
      <c r="S742" s="273"/>
      <c r="T742" s="27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5" t="s">
        <v>141</v>
      </c>
      <c r="AU742" s="275" t="s">
        <v>91</v>
      </c>
      <c r="AV742" s="15" t="s">
        <v>89</v>
      </c>
      <c r="AW742" s="15" t="s">
        <v>42</v>
      </c>
      <c r="AX742" s="15" t="s">
        <v>81</v>
      </c>
      <c r="AY742" s="275" t="s">
        <v>126</v>
      </c>
    </row>
    <row r="743" s="13" customFormat="1">
      <c r="A743" s="13"/>
      <c r="B743" s="230"/>
      <c r="C743" s="231"/>
      <c r="D743" s="222" t="s">
        <v>141</v>
      </c>
      <c r="E743" s="232" t="s">
        <v>19</v>
      </c>
      <c r="F743" s="233" t="s">
        <v>89</v>
      </c>
      <c r="G743" s="231"/>
      <c r="H743" s="234">
        <v>1</v>
      </c>
      <c r="I743" s="235"/>
      <c r="J743" s="231"/>
      <c r="K743" s="231"/>
      <c r="L743" s="236"/>
      <c r="M743" s="237"/>
      <c r="N743" s="238"/>
      <c r="O743" s="238"/>
      <c r="P743" s="238"/>
      <c r="Q743" s="238"/>
      <c r="R743" s="238"/>
      <c r="S743" s="238"/>
      <c r="T743" s="23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0" t="s">
        <v>141</v>
      </c>
      <c r="AU743" s="240" t="s">
        <v>91</v>
      </c>
      <c r="AV743" s="13" t="s">
        <v>91</v>
      </c>
      <c r="AW743" s="13" t="s">
        <v>42</v>
      </c>
      <c r="AX743" s="13" t="s">
        <v>81</v>
      </c>
      <c r="AY743" s="240" t="s">
        <v>126</v>
      </c>
    </row>
    <row r="744" s="15" customFormat="1">
      <c r="A744" s="15"/>
      <c r="B744" s="266"/>
      <c r="C744" s="267"/>
      <c r="D744" s="222" t="s">
        <v>141</v>
      </c>
      <c r="E744" s="268" t="s">
        <v>19</v>
      </c>
      <c r="F744" s="269" t="s">
        <v>1065</v>
      </c>
      <c r="G744" s="267"/>
      <c r="H744" s="268" t="s">
        <v>19</v>
      </c>
      <c r="I744" s="270"/>
      <c r="J744" s="267"/>
      <c r="K744" s="267"/>
      <c r="L744" s="271"/>
      <c r="M744" s="272"/>
      <c r="N744" s="273"/>
      <c r="O744" s="273"/>
      <c r="P744" s="273"/>
      <c r="Q744" s="273"/>
      <c r="R744" s="273"/>
      <c r="S744" s="273"/>
      <c r="T744" s="274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5" t="s">
        <v>141</v>
      </c>
      <c r="AU744" s="275" t="s">
        <v>91</v>
      </c>
      <c r="AV744" s="15" t="s">
        <v>89</v>
      </c>
      <c r="AW744" s="15" t="s">
        <v>42</v>
      </c>
      <c r="AX744" s="15" t="s">
        <v>81</v>
      </c>
      <c r="AY744" s="275" t="s">
        <v>126</v>
      </c>
    </row>
    <row r="745" s="13" customFormat="1">
      <c r="A745" s="13"/>
      <c r="B745" s="230"/>
      <c r="C745" s="231"/>
      <c r="D745" s="222" t="s">
        <v>141</v>
      </c>
      <c r="E745" s="232" t="s">
        <v>19</v>
      </c>
      <c r="F745" s="233" t="s">
        <v>706</v>
      </c>
      <c r="G745" s="231"/>
      <c r="H745" s="234">
        <v>2</v>
      </c>
      <c r="I745" s="235"/>
      <c r="J745" s="231"/>
      <c r="K745" s="231"/>
      <c r="L745" s="236"/>
      <c r="M745" s="237"/>
      <c r="N745" s="238"/>
      <c r="O745" s="238"/>
      <c r="P745" s="238"/>
      <c r="Q745" s="238"/>
      <c r="R745" s="238"/>
      <c r="S745" s="238"/>
      <c r="T745" s="23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0" t="s">
        <v>141</v>
      </c>
      <c r="AU745" s="240" t="s">
        <v>91</v>
      </c>
      <c r="AV745" s="13" t="s">
        <v>91</v>
      </c>
      <c r="AW745" s="13" t="s">
        <v>42</v>
      </c>
      <c r="AX745" s="13" t="s">
        <v>81</v>
      </c>
      <c r="AY745" s="240" t="s">
        <v>126</v>
      </c>
    </row>
    <row r="746" s="15" customFormat="1">
      <c r="A746" s="15"/>
      <c r="B746" s="266"/>
      <c r="C746" s="267"/>
      <c r="D746" s="222" t="s">
        <v>141</v>
      </c>
      <c r="E746" s="268" t="s">
        <v>19</v>
      </c>
      <c r="F746" s="269" t="s">
        <v>1066</v>
      </c>
      <c r="G746" s="267"/>
      <c r="H746" s="268" t="s">
        <v>19</v>
      </c>
      <c r="I746" s="270"/>
      <c r="J746" s="267"/>
      <c r="K746" s="267"/>
      <c r="L746" s="271"/>
      <c r="M746" s="272"/>
      <c r="N746" s="273"/>
      <c r="O746" s="273"/>
      <c r="P746" s="273"/>
      <c r="Q746" s="273"/>
      <c r="R746" s="273"/>
      <c r="S746" s="273"/>
      <c r="T746" s="27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5" t="s">
        <v>141</v>
      </c>
      <c r="AU746" s="275" t="s">
        <v>91</v>
      </c>
      <c r="AV746" s="15" t="s">
        <v>89</v>
      </c>
      <c r="AW746" s="15" t="s">
        <v>42</v>
      </c>
      <c r="AX746" s="15" t="s">
        <v>81</v>
      </c>
      <c r="AY746" s="275" t="s">
        <v>126</v>
      </c>
    </row>
    <row r="747" s="13" customFormat="1">
      <c r="A747" s="13"/>
      <c r="B747" s="230"/>
      <c r="C747" s="231"/>
      <c r="D747" s="222" t="s">
        <v>141</v>
      </c>
      <c r="E747" s="232" t="s">
        <v>19</v>
      </c>
      <c r="F747" s="233" t="s">
        <v>89</v>
      </c>
      <c r="G747" s="231"/>
      <c r="H747" s="234">
        <v>1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0" t="s">
        <v>141</v>
      </c>
      <c r="AU747" s="240" t="s">
        <v>91</v>
      </c>
      <c r="AV747" s="13" t="s">
        <v>91</v>
      </c>
      <c r="AW747" s="13" t="s">
        <v>42</v>
      </c>
      <c r="AX747" s="13" t="s">
        <v>81</v>
      </c>
      <c r="AY747" s="240" t="s">
        <v>126</v>
      </c>
    </row>
    <row r="748" s="14" customFormat="1">
      <c r="A748" s="14"/>
      <c r="B748" s="241"/>
      <c r="C748" s="242"/>
      <c r="D748" s="222" t="s">
        <v>141</v>
      </c>
      <c r="E748" s="243" t="s">
        <v>19</v>
      </c>
      <c r="F748" s="244" t="s">
        <v>144</v>
      </c>
      <c r="G748" s="242"/>
      <c r="H748" s="245">
        <v>6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1" t="s">
        <v>141</v>
      </c>
      <c r="AU748" s="251" t="s">
        <v>91</v>
      </c>
      <c r="AV748" s="14" t="s">
        <v>133</v>
      </c>
      <c r="AW748" s="14" t="s">
        <v>42</v>
      </c>
      <c r="AX748" s="14" t="s">
        <v>89</v>
      </c>
      <c r="AY748" s="251" t="s">
        <v>126</v>
      </c>
    </row>
    <row r="749" s="2" customFormat="1" ht="16.5" customHeight="1">
      <c r="A749" s="41"/>
      <c r="B749" s="42"/>
      <c r="C749" s="252" t="s">
        <v>1067</v>
      </c>
      <c r="D749" s="252" t="s">
        <v>237</v>
      </c>
      <c r="E749" s="253" t="s">
        <v>1068</v>
      </c>
      <c r="F749" s="254" t="s">
        <v>1069</v>
      </c>
      <c r="G749" s="255" t="s">
        <v>624</v>
      </c>
      <c r="H749" s="256">
        <v>6</v>
      </c>
      <c r="I749" s="257"/>
      <c r="J749" s="258">
        <f>ROUND(I749*H749,2)</f>
        <v>0</v>
      </c>
      <c r="K749" s="254" t="s">
        <v>317</v>
      </c>
      <c r="L749" s="259"/>
      <c r="M749" s="260" t="s">
        <v>19</v>
      </c>
      <c r="N749" s="261" t="s">
        <v>52</v>
      </c>
      <c r="O749" s="87"/>
      <c r="P749" s="218">
        <f>O749*H749</f>
        <v>0</v>
      </c>
      <c r="Q749" s="218">
        <v>0</v>
      </c>
      <c r="R749" s="218">
        <f>Q749*H749</f>
        <v>0</v>
      </c>
      <c r="S749" s="218">
        <v>0</v>
      </c>
      <c r="T749" s="219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0" t="s">
        <v>733</v>
      </c>
      <c r="AT749" s="220" t="s">
        <v>237</v>
      </c>
      <c r="AU749" s="220" t="s">
        <v>91</v>
      </c>
      <c r="AY749" s="19" t="s">
        <v>126</v>
      </c>
      <c r="BE749" s="221">
        <f>IF(N749="základní",J749,0)</f>
        <v>0</v>
      </c>
      <c r="BF749" s="221">
        <f>IF(N749="snížená",J749,0)</f>
        <v>0</v>
      </c>
      <c r="BG749" s="221">
        <f>IF(N749="zákl. přenesená",J749,0)</f>
        <v>0</v>
      </c>
      <c r="BH749" s="221">
        <f>IF(N749="sníž. přenesená",J749,0)</f>
        <v>0</v>
      </c>
      <c r="BI749" s="221">
        <f>IF(N749="nulová",J749,0)</f>
        <v>0</v>
      </c>
      <c r="BJ749" s="19" t="s">
        <v>89</v>
      </c>
      <c r="BK749" s="221">
        <f>ROUND(I749*H749,2)</f>
        <v>0</v>
      </c>
      <c r="BL749" s="19" t="s">
        <v>717</v>
      </c>
      <c r="BM749" s="220" t="s">
        <v>1070</v>
      </c>
    </row>
    <row r="750" s="2" customFormat="1">
      <c r="A750" s="41"/>
      <c r="B750" s="42"/>
      <c r="C750" s="43"/>
      <c r="D750" s="222" t="s">
        <v>135</v>
      </c>
      <c r="E750" s="43"/>
      <c r="F750" s="223" t="s">
        <v>1069</v>
      </c>
      <c r="G750" s="43"/>
      <c r="H750" s="43"/>
      <c r="I750" s="224"/>
      <c r="J750" s="43"/>
      <c r="K750" s="43"/>
      <c r="L750" s="47"/>
      <c r="M750" s="225"/>
      <c r="N750" s="226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19" t="s">
        <v>135</v>
      </c>
      <c r="AU750" s="19" t="s">
        <v>91</v>
      </c>
    </row>
    <row r="751" s="15" customFormat="1">
      <c r="A751" s="15"/>
      <c r="B751" s="266"/>
      <c r="C751" s="267"/>
      <c r="D751" s="222" t="s">
        <v>141</v>
      </c>
      <c r="E751" s="268" t="s">
        <v>19</v>
      </c>
      <c r="F751" s="269" t="s">
        <v>1031</v>
      </c>
      <c r="G751" s="267"/>
      <c r="H751" s="268" t="s">
        <v>19</v>
      </c>
      <c r="I751" s="270"/>
      <c r="J751" s="267"/>
      <c r="K751" s="267"/>
      <c r="L751" s="271"/>
      <c r="M751" s="272"/>
      <c r="N751" s="273"/>
      <c r="O751" s="273"/>
      <c r="P751" s="273"/>
      <c r="Q751" s="273"/>
      <c r="R751" s="273"/>
      <c r="S751" s="273"/>
      <c r="T751" s="27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5" t="s">
        <v>141</v>
      </c>
      <c r="AU751" s="275" t="s">
        <v>91</v>
      </c>
      <c r="AV751" s="15" t="s">
        <v>89</v>
      </c>
      <c r="AW751" s="15" t="s">
        <v>42</v>
      </c>
      <c r="AX751" s="15" t="s">
        <v>81</v>
      </c>
      <c r="AY751" s="275" t="s">
        <v>126</v>
      </c>
    </row>
    <row r="752" s="15" customFormat="1">
      <c r="A752" s="15"/>
      <c r="B752" s="266"/>
      <c r="C752" s="267"/>
      <c r="D752" s="222" t="s">
        <v>141</v>
      </c>
      <c r="E752" s="268" t="s">
        <v>19</v>
      </c>
      <c r="F752" s="269" t="s">
        <v>1062</v>
      </c>
      <c r="G752" s="267"/>
      <c r="H752" s="268" t="s">
        <v>19</v>
      </c>
      <c r="I752" s="270"/>
      <c r="J752" s="267"/>
      <c r="K752" s="267"/>
      <c r="L752" s="271"/>
      <c r="M752" s="272"/>
      <c r="N752" s="273"/>
      <c r="O752" s="273"/>
      <c r="P752" s="273"/>
      <c r="Q752" s="273"/>
      <c r="R752" s="273"/>
      <c r="S752" s="273"/>
      <c r="T752" s="27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5" t="s">
        <v>141</v>
      </c>
      <c r="AU752" s="275" t="s">
        <v>91</v>
      </c>
      <c r="AV752" s="15" t="s">
        <v>89</v>
      </c>
      <c r="AW752" s="15" t="s">
        <v>42</v>
      </c>
      <c r="AX752" s="15" t="s">
        <v>81</v>
      </c>
      <c r="AY752" s="275" t="s">
        <v>126</v>
      </c>
    </row>
    <row r="753" s="13" customFormat="1">
      <c r="A753" s="13"/>
      <c r="B753" s="230"/>
      <c r="C753" s="231"/>
      <c r="D753" s="222" t="s">
        <v>141</v>
      </c>
      <c r="E753" s="232" t="s">
        <v>19</v>
      </c>
      <c r="F753" s="233" t="s">
        <v>89</v>
      </c>
      <c r="G753" s="231"/>
      <c r="H753" s="234">
        <v>1</v>
      </c>
      <c r="I753" s="235"/>
      <c r="J753" s="231"/>
      <c r="K753" s="231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141</v>
      </c>
      <c r="AU753" s="240" t="s">
        <v>91</v>
      </c>
      <c r="AV753" s="13" t="s">
        <v>91</v>
      </c>
      <c r="AW753" s="13" t="s">
        <v>42</v>
      </c>
      <c r="AX753" s="13" t="s">
        <v>81</v>
      </c>
      <c r="AY753" s="240" t="s">
        <v>126</v>
      </c>
    </row>
    <row r="754" s="15" customFormat="1">
      <c r="A754" s="15"/>
      <c r="B754" s="266"/>
      <c r="C754" s="267"/>
      <c r="D754" s="222" t="s">
        <v>141</v>
      </c>
      <c r="E754" s="268" t="s">
        <v>19</v>
      </c>
      <c r="F754" s="269" t="s">
        <v>1063</v>
      </c>
      <c r="G754" s="267"/>
      <c r="H754" s="268" t="s">
        <v>19</v>
      </c>
      <c r="I754" s="270"/>
      <c r="J754" s="267"/>
      <c r="K754" s="267"/>
      <c r="L754" s="271"/>
      <c r="M754" s="272"/>
      <c r="N754" s="273"/>
      <c r="O754" s="273"/>
      <c r="P754" s="273"/>
      <c r="Q754" s="273"/>
      <c r="R754" s="273"/>
      <c r="S754" s="273"/>
      <c r="T754" s="274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5" t="s">
        <v>141</v>
      </c>
      <c r="AU754" s="275" t="s">
        <v>91</v>
      </c>
      <c r="AV754" s="15" t="s">
        <v>89</v>
      </c>
      <c r="AW754" s="15" t="s">
        <v>42</v>
      </c>
      <c r="AX754" s="15" t="s">
        <v>81</v>
      </c>
      <c r="AY754" s="275" t="s">
        <v>126</v>
      </c>
    </row>
    <row r="755" s="13" customFormat="1">
      <c r="A755" s="13"/>
      <c r="B755" s="230"/>
      <c r="C755" s="231"/>
      <c r="D755" s="222" t="s">
        <v>141</v>
      </c>
      <c r="E755" s="232" t="s">
        <v>19</v>
      </c>
      <c r="F755" s="233" t="s">
        <v>89</v>
      </c>
      <c r="G755" s="231"/>
      <c r="H755" s="234">
        <v>1</v>
      </c>
      <c r="I755" s="235"/>
      <c r="J755" s="231"/>
      <c r="K755" s="231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141</v>
      </c>
      <c r="AU755" s="240" t="s">
        <v>91</v>
      </c>
      <c r="AV755" s="13" t="s">
        <v>91</v>
      </c>
      <c r="AW755" s="13" t="s">
        <v>42</v>
      </c>
      <c r="AX755" s="13" t="s">
        <v>81</v>
      </c>
      <c r="AY755" s="240" t="s">
        <v>126</v>
      </c>
    </row>
    <row r="756" s="15" customFormat="1">
      <c r="A756" s="15"/>
      <c r="B756" s="266"/>
      <c r="C756" s="267"/>
      <c r="D756" s="222" t="s">
        <v>141</v>
      </c>
      <c r="E756" s="268" t="s">
        <v>19</v>
      </c>
      <c r="F756" s="269" t="s">
        <v>1064</v>
      </c>
      <c r="G756" s="267"/>
      <c r="H756" s="268" t="s">
        <v>19</v>
      </c>
      <c r="I756" s="270"/>
      <c r="J756" s="267"/>
      <c r="K756" s="267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141</v>
      </c>
      <c r="AU756" s="275" t="s">
        <v>91</v>
      </c>
      <c r="AV756" s="15" t="s">
        <v>89</v>
      </c>
      <c r="AW756" s="15" t="s">
        <v>42</v>
      </c>
      <c r="AX756" s="15" t="s">
        <v>81</v>
      </c>
      <c r="AY756" s="275" t="s">
        <v>126</v>
      </c>
    </row>
    <row r="757" s="13" customFormat="1">
      <c r="A757" s="13"/>
      <c r="B757" s="230"/>
      <c r="C757" s="231"/>
      <c r="D757" s="222" t="s">
        <v>141</v>
      </c>
      <c r="E757" s="232" t="s">
        <v>19</v>
      </c>
      <c r="F757" s="233" t="s">
        <v>89</v>
      </c>
      <c r="G757" s="231"/>
      <c r="H757" s="234">
        <v>1</v>
      </c>
      <c r="I757" s="235"/>
      <c r="J757" s="231"/>
      <c r="K757" s="231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141</v>
      </c>
      <c r="AU757" s="240" t="s">
        <v>91</v>
      </c>
      <c r="AV757" s="13" t="s">
        <v>91</v>
      </c>
      <c r="AW757" s="13" t="s">
        <v>42</v>
      </c>
      <c r="AX757" s="13" t="s">
        <v>81</v>
      </c>
      <c r="AY757" s="240" t="s">
        <v>126</v>
      </c>
    </row>
    <row r="758" s="15" customFormat="1">
      <c r="A758" s="15"/>
      <c r="B758" s="266"/>
      <c r="C758" s="267"/>
      <c r="D758" s="222" t="s">
        <v>141</v>
      </c>
      <c r="E758" s="268" t="s">
        <v>19</v>
      </c>
      <c r="F758" s="269" t="s">
        <v>1065</v>
      </c>
      <c r="G758" s="267"/>
      <c r="H758" s="268" t="s">
        <v>19</v>
      </c>
      <c r="I758" s="270"/>
      <c r="J758" s="267"/>
      <c r="K758" s="267"/>
      <c r="L758" s="271"/>
      <c r="M758" s="272"/>
      <c r="N758" s="273"/>
      <c r="O758" s="273"/>
      <c r="P758" s="273"/>
      <c r="Q758" s="273"/>
      <c r="R758" s="273"/>
      <c r="S758" s="273"/>
      <c r="T758" s="27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5" t="s">
        <v>141</v>
      </c>
      <c r="AU758" s="275" t="s">
        <v>91</v>
      </c>
      <c r="AV758" s="15" t="s">
        <v>89</v>
      </c>
      <c r="AW758" s="15" t="s">
        <v>42</v>
      </c>
      <c r="AX758" s="15" t="s">
        <v>81</v>
      </c>
      <c r="AY758" s="275" t="s">
        <v>126</v>
      </c>
    </row>
    <row r="759" s="13" customFormat="1">
      <c r="A759" s="13"/>
      <c r="B759" s="230"/>
      <c r="C759" s="231"/>
      <c r="D759" s="222" t="s">
        <v>141</v>
      </c>
      <c r="E759" s="232" t="s">
        <v>19</v>
      </c>
      <c r="F759" s="233" t="s">
        <v>706</v>
      </c>
      <c r="G759" s="231"/>
      <c r="H759" s="234">
        <v>2</v>
      </c>
      <c r="I759" s="235"/>
      <c r="J759" s="231"/>
      <c r="K759" s="231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141</v>
      </c>
      <c r="AU759" s="240" t="s">
        <v>91</v>
      </c>
      <c r="AV759" s="13" t="s">
        <v>91</v>
      </c>
      <c r="AW759" s="13" t="s">
        <v>42</v>
      </c>
      <c r="AX759" s="13" t="s">
        <v>81</v>
      </c>
      <c r="AY759" s="240" t="s">
        <v>126</v>
      </c>
    </row>
    <row r="760" s="15" customFormat="1">
      <c r="A760" s="15"/>
      <c r="B760" s="266"/>
      <c r="C760" s="267"/>
      <c r="D760" s="222" t="s">
        <v>141</v>
      </c>
      <c r="E760" s="268" t="s">
        <v>19</v>
      </c>
      <c r="F760" s="269" t="s">
        <v>1066</v>
      </c>
      <c r="G760" s="267"/>
      <c r="H760" s="268" t="s">
        <v>19</v>
      </c>
      <c r="I760" s="270"/>
      <c r="J760" s="267"/>
      <c r="K760" s="267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141</v>
      </c>
      <c r="AU760" s="275" t="s">
        <v>91</v>
      </c>
      <c r="AV760" s="15" t="s">
        <v>89</v>
      </c>
      <c r="AW760" s="15" t="s">
        <v>42</v>
      </c>
      <c r="AX760" s="15" t="s">
        <v>81</v>
      </c>
      <c r="AY760" s="275" t="s">
        <v>126</v>
      </c>
    </row>
    <row r="761" s="13" customFormat="1">
      <c r="A761" s="13"/>
      <c r="B761" s="230"/>
      <c r="C761" s="231"/>
      <c r="D761" s="222" t="s">
        <v>141</v>
      </c>
      <c r="E761" s="232" t="s">
        <v>19</v>
      </c>
      <c r="F761" s="233" t="s">
        <v>89</v>
      </c>
      <c r="G761" s="231"/>
      <c r="H761" s="234">
        <v>1</v>
      </c>
      <c r="I761" s="235"/>
      <c r="J761" s="231"/>
      <c r="K761" s="231"/>
      <c r="L761" s="236"/>
      <c r="M761" s="237"/>
      <c r="N761" s="238"/>
      <c r="O761" s="238"/>
      <c r="P761" s="238"/>
      <c r="Q761" s="238"/>
      <c r="R761" s="238"/>
      <c r="S761" s="238"/>
      <c r="T761" s="239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0" t="s">
        <v>141</v>
      </c>
      <c r="AU761" s="240" t="s">
        <v>91</v>
      </c>
      <c r="AV761" s="13" t="s">
        <v>91</v>
      </c>
      <c r="AW761" s="13" t="s">
        <v>42</v>
      </c>
      <c r="AX761" s="13" t="s">
        <v>81</v>
      </c>
      <c r="AY761" s="240" t="s">
        <v>126</v>
      </c>
    </row>
    <row r="762" s="14" customFormat="1">
      <c r="A762" s="14"/>
      <c r="B762" s="241"/>
      <c r="C762" s="242"/>
      <c r="D762" s="222" t="s">
        <v>141</v>
      </c>
      <c r="E762" s="243" t="s">
        <v>19</v>
      </c>
      <c r="F762" s="244" t="s">
        <v>144</v>
      </c>
      <c r="G762" s="242"/>
      <c r="H762" s="245">
        <v>6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1" t="s">
        <v>141</v>
      </c>
      <c r="AU762" s="251" t="s">
        <v>91</v>
      </c>
      <c r="AV762" s="14" t="s">
        <v>133</v>
      </c>
      <c r="AW762" s="14" t="s">
        <v>42</v>
      </c>
      <c r="AX762" s="14" t="s">
        <v>89</v>
      </c>
      <c r="AY762" s="251" t="s">
        <v>126</v>
      </c>
    </row>
    <row r="763" s="2" customFormat="1" ht="16.5" customHeight="1">
      <c r="A763" s="41"/>
      <c r="B763" s="42"/>
      <c r="C763" s="252" t="s">
        <v>1071</v>
      </c>
      <c r="D763" s="252" t="s">
        <v>237</v>
      </c>
      <c r="E763" s="253" t="s">
        <v>1072</v>
      </c>
      <c r="F763" s="254" t="s">
        <v>1073</v>
      </c>
      <c r="G763" s="255" t="s">
        <v>624</v>
      </c>
      <c r="H763" s="256">
        <v>2</v>
      </c>
      <c r="I763" s="257"/>
      <c r="J763" s="258">
        <f>ROUND(I763*H763,2)</f>
        <v>0</v>
      </c>
      <c r="K763" s="254" t="s">
        <v>317</v>
      </c>
      <c r="L763" s="259"/>
      <c r="M763" s="260" t="s">
        <v>19</v>
      </c>
      <c r="N763" s="261" t="s">
        <v>52</v>
      </c>
      <c r="O763" s="87"/>
      <c r="P763" s="218">
        <f>O763*H763</f>
        <v>0</v>
      </c>
      <c r="Q763" s="218">
        <v>0</v>
      </c>
      <c r="R763" s="218">
        <f>Q763*H763</f>
        <v>0</v>
      </c>
      <c r="S763" s="218">
        <v>0</v>
      </c>
      <c r="T763" s="219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0" t="s">
        <v>733</v>
      </c>
      <c r="AT763" s="220" t="s">
        <v>237</v>
      </c>
      <c r="AU763" s="220" t="s">
        <v>91</v>
      </c>
      <c r="AY763" s="19" t="s">
        <v>126</v>
      </c>
      <c r="BE763" s="221">
        <f>IF(N763="základní",J763,0)</f>
        <v>0</v>
      </c>
      <c r="BF763" s="221">
        <f>IF(N763="snížená",J763,0)</f>
        <v>0</v>
      </c>
      <c r="BG763" s="221">
        <f>IF(N763="zákl. přenesená",J763,0)</f>
        <v>0</v>
      </c>
      <c r="BH763" s="221">
        <f>IF(N763="sníž. přenesená",J763,0)</f>
        <v>0</v>
      </c>
      <c r="BI763" s="221">
        <f>IF(N763="nulová",J763,0)</f>
        <v>0</v>
      </c>
      <c r="BJ763" s="19" t="s">
        <v>89</v>
      </c>
      <c r="BK763" s="221">
        <f>ROUND(I763*H763,2)</f>
        <v>0</v>
      </c>
      <c r="BL763" s="19" t="s">
        <v>717</v>
      </c>
      <c r="BM763" s="220" t="s">
        <v>1074</v>
      </c>
    </row>
    <row r="764" s="2" customFormat="1">
      <c r="A764" s="41"/>
      <c r="B764" s="42"/>
      <c r="C764" s="43"/>
      <c r="D764" s="222" t="s">
        <v>135</v>
      </c>
      <c r="E764" s="43"/>
      <c r="F764" s="223" t="s">
        <v>1073</v>
      </c>
      <c r="G764" s="43"/>
      <c r="H764" s="43"/>
      <c r="I764" s="224"/>
      <c r="J764" s="43"/>
      <c r="K764" s="43"/>
      <c r="L764" s="47"/>
      <c r="M764" s="225"/>
      <c r="N764" s="226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19" t="s">
        <v>135</v>
      </c>
      <c r="AU764" s="19" t="s">
        <v>91</v>
      </c>
    </row>
    <row r="765" s="15" customFormat="1">
      <c r="A765" s="15"/>
      <c r="B765" s="266"/>
      <c r="C765" s="267"/>
      <c r="D765" s="222" t="s">
        <v>141</v>
      </c>
      <c r="E765" s="268" t="s">
        <v>19</v>
      </c>
      <c r="F765" s="269" t="s">
        <v>1031</v>
      </c>
      <c r="G765" s="267"/>
      <c r="H765" s="268" t="s">
        <v>19</v>
      </c>
      <c r="I765" s="270"/>
      <c r="J765" s="267"/>
      <c r="K765" s="267"/>
      <c r="L765" s="271"/>
      <c r="M765" s="272"/>
      <c r="N765" s="273"/>
      <c r="O765" s="273"/>
      <c r="P765" s="273"/>
      <c r="Q765" s="273"/>
      <c r="R765" s="273"/>
      <c r="S765" s="273"/>
      <c r="T765" s="27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5" t="s">
        <v>141</v>
      </c>
      <c r="AU765" s="275" t="s">
        <v>91</v>
      </c>
      <c r="AV765" s="15" t="s">
        <v>89</v>
      </c>
      <c r="AW765" s="15" t="s">
        <v>42</v>
      </c>
      <c r="AX765" s="15" t="s">
        <v>81</v>
      </c>
      <c r="AY765" s="275" t="s">
        <v>126</v>
      </c>
    </row>
    <row r="766" s="15" customFormat="1">
      <c r="A766" s="15"/>
      <c r="B766" s="266"/>
      <c r="C766" s="267"/>
      <c r="D766" s="222" t="s">
        <v>141</v>
      </c>
      <c r="E766" s="268" t="s">
        <v>19</v>
      </c>
      <c r="F766" s="269" t="s">
        <v>1075</v>
      </c>
      <c r="G766" s="267"/>
      <c r="H766" s="268" t="s">
        <v>19</v>
      </c>
      <c r="I766" s="270"/>
      <c r="J766" s="267"/>
      <c r="K766" s="267"/>
      <c r="L766" s="271"/>
      <c r="M766" s="272"/>
      <c r="N766" s="273"/>
      <c r="O766" s="273"/>
      <c r="P766" s="273"/>
      <c r="Q766" s="273"/>
      <c r="R766" s="273"/>
      <c r="S766" s="273"/>
      <c r="T766" s="27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5" t="s">
        <v>141</v>
      </c>
      <c r="AU766" s="275" t="s">
        <v>91</v>
      </c>
      <c r="AV766" s="15" t="s">
        <v>89</v>
      </c>
      <c r="AW766" s="15" t="s">
        <v>42</v>
      </c>
      <c r="AX766" s="15" t="s">
        <v>81</v>
      </c>
      <c r="AY766" s="275" t="s">
        <v>126</v>
      </c>
    </row>
    <row r="767" s="13" customFormat="1">
      <c r="A767" s="13"/>
      <c r="B767" s="230"/>
      <c r="C767" s="231"/>
      <c r="D767" s="222" t="s">
        <v>141</v>
      </c>
      <c r="E767" s="232" t="s">
        <v>19</v>
      </c>
      <c r="F767" s="233" t="s">
        <v>89</v>
      </c>
      <c r="G767" s="231"/>
      <c r="H767" s="234">
        <v>1</v>
      </c>
      <c r="I767" s="235"/>
      <c r="J767" s="231"/>
      <c r="K767" s="231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141</v>
      </c>
      <c r="AU767" s="240" t="s">
        <v>91</v>
      </c>
      <c r="AV767" s="13" t="s">
        <v>91</v>
      </c>
      <c r="AW767" s="13" t="s">
        <v>42</v>
      </c>
      <c r="AX767" s="13" t="s">
        <v>81</v>
      </c>
      <c r="AY767" s="240" t="s">
        <v>126</v>
      </c>
    </row>
    <row r="768" s="15" customFormat="1">
      <c r="A768" s="15"/>
      <c r="B768" s="266"/>
      <c r="C768" s="267"/>
      <c r="D768" s="222" t="s">
        <v>141</v>
      </c>
      <c r="E768" s="268" t="s">
        <v>19</v>
      </c>
      <c r="F768" s="269" t="s">
        <v>1076</v>
      </c>
      <c r="G768" s="267"/>
      <c r="H768" s="268" t="s">
        <v>19</v>
      </c>
      <c r="I768" s="270"/>
      <c r="J768" s="267"/>
      <c r="K768" s="267"/>
      <c r="L768" s="271"/>
      <c r="M768" s="272"/>
      <c r="N768" s="273"/>
      <c r="O768" s="273"/>
      <c r="P768" s="273"/>
      <c r="Q768" s="273"/>
      <c r="R768" s="273"/>
      <c r="S768" s="273"/>
      <c r="T768" s="27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5" t="s">
        <v>141</v>
      </c>
      <c r="AU768" s="275" t="s">
        <v>91</v>
      </c>
      <c r="AV768" s="15" t="s">
        <v>89</v>
      </c>
      <c r="AW768" s="15" t="s">
        <v>42</v>
      </c>
      <c r="AX768" s="15" t="s">
        <v>81</v>
      </c>
      <c r="AY768" s="275" t="s">
        <v>126</v>
      </c>
    </row>
    <row r="769" s="13" customFormat="1">
      <c r="A769" s="13"/>
      <c r="B769" s="230"/>
      <c r="C769" s="231"/>
      <c r="D769" s="222" t="s">
        <v>141</v>
      </c>
      <c r="E769" s="232" t="s">
        <v>19</v>
      </c>
      <c r="F769" s="233" t="s">
        <v>89</v>
      </c>
      <c r="G769" s="231"/>
      <c r="H769" s="234">
        <v>1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141</v>
      </c>
      <c r="AU769" s="240" t="s">
        <v>91</v>
      </c>
      <c r="AV769" s="13" t="s">
        <v>91</v>
      </c>
      <c r="AW769" s="13" t="s">
        <v>42</v>
      </c>
      <c r="AX769" s="13" t="s">
        <v>81</v>
      </c>
      <c r="AY769" s="240" t="s">
        <v>126</v>
      </c>
    </row>
    <row r="770" s="14" customFormat="1">
      <c r="A770" s="14"/>
      <c r="B770" s="241"/>
      <c r="C770" s="242"/>
      <c r="D770" s="222" t="s">
        <v>141</v>
      </c>
      <c r="E770" s="243" t="s">
        <v>19</v>
      </c>
      <c r="F770" s="244" t="s">
        <v>144</v>
      </c>
      <c r="G770" s="242"/>
      <c r="H770" s="245">
        <v>2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1" t="s">
        <v>141</v>
      </c>
      <c r="AU770" s="251" t="s">
        <v>91</v>
      </c>
      <c r="AV770" s="14" t="s">
        <v>133</v>
      </c>
      <c r="AW770" s="14" t="s">
        <v>42</v>
      </c>
      <c r="AX770" s="14" t="s">
        <v>89</v>
      </c>
      <c r="AY770" s="251" t="s">
        <v>126</v>
      </c>
    </row>
    <row r="771" s="2" customFormat="1" ht="16.5" customHeight="1">
      <c r="A771" s="41"/>
      <c r="B771" s="42"/>
      <c r="C771" s="252" t="s">
        <v>1077</v>
      </c>
      <c r="D771" s="252" t="s">
        <v>237</v>
      </c>
      <c r="E771" s="253" t="s">
        <v>1078</v>
      </c>
      <c r="F771" s="254" t="s">
        <v>1079</v>
      </c>
      <c r="G771" s="255" t="s">
        <v>624</v>
      </c>
      <c r="H771" s="256">
        <v>4</v>
      </c>
      <c r="I771" s="257"/>
      <c r="J771" s="258">
        <f>ROUND(I771*H771,2)</f>
        <v>0</v>
      </c>
      <c r="K771" s="254" t="s">
        <v>317</v>
      </c>
      <c r="L771" s="259"/>
      <c r="M771" s="260" t="s">
        <v>19</v>
      </c>
      <c r="N771" s="261" t="s">
        <v>52</v>
      </c>
      <c r="O771" s="87"/>
      <c r="P771" s="218">
        <f>O771*H771</f>
        <v>0</v>
      </c>
      <c r="Q771" s="218">
        <v>0</v>
      </c>
      <c r="R771" s="218">
        <f>Q771*H771</f>
        <v>0</v>
      </c>
      <c r="S771" s="218">
        <v>0</v>
      </c>
      <c r="T771" s="219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0" t="s">
        <v>733</v>
      </c>
      <c r="AT771" s="220" t="s">
        <v>237</v>
      </c>
      <c r="AU771" s="220" t="s">
        <v>91</v>
      </c>
      <c r="AY771" s="19" t="s">
        <v>126</v>
      </c>
      <c r="BE771" s="221">
        <f>IF(N771="základní",J771,0)</f>
        <v>0</v>
      </c>
      <c r="BF771" s="221">
        <f>IF(N771="snížená",J771,0)</f>
        <v>0</v>
      </c>
      <c r="BG771" s="221">
        <f>IF(N771="zákl. přenesená",J771,0)</f>
        <v>0</v>
      </c>
      <c r="BH771" s="221">
        <f>IF(N771="sníž. přenesená",J771,0)</f>
        <v>0</v>
      </c>
      <c r="BI771" s="221">
        <f>IF(N771="nulová",J771,0)</f>
        <v>0</v>
      </c>
      <c r="BJ771" s="19" t="s">
        <v>89</v>
      </c>
      <c r="BK771" s="221">
        <f>ROUND(I771*H771,2)</f>
        <v>0</v>
      </c>
      <c r="BL771" s="19" t="s">
        <v>717</v>
      </c>
      <c r="BM771" s="220" t="s">
        <v>1080</v>
      </c>
    </row>
    <row r="772" s="2" customFormat="1">
      <c r="A772" s="41"/>
      <c r="B772" s="42"/>
      <c r="C772" s="43"/>
      <c r="D772" s="222" t="s">
        <v>135</v>
      </c>
      <c r="E772" s="43"/>
      <c r="F772" s="223" t="s">
        <v>1079</v>
      </c>
      <c r="G772" s="43"/>
      <c r="H772" s="43"/>
      <c r="I772" s="224"/>
      <c r="J772" s="43"/>
      <c r="K772" s="43"/>
      <c r="L772" s="47"/>
      <c r="M772" s="225"/>
      <c r="N772" s="226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19" t="s">
        <v>135</v>
      </c>
      <c r="AU772" s="19" t="s">
        <v>91</v>
      </c>
    </row>
    <row r="773" s="15" customFormat="1">
      <c r="A773" s="15"/>
      <c r="B773" s="266"/>
      <c r="C773" s="267"/>
      <c r="D773" s="222" t="s">
        <v>141</v>
      </c>
      <c r="E773" s="268" t="s">
        <v>19</v>
      </c>
      <c r="F773" s="269" t="s">
        <v>1031</v>
      </c>
      <c r="G773" s="267"/>
      <c r="H773" s="268" t="s">
        <v>19</v>
      </c>
      <c r="I773" s="270"/>
      <c r="J773" s="267"/>
      <c r="K773" s="267"/>
      <c r="L773" s="271"/>
      <c r="M773" s="272"/>
      <c r="N773" s="273"/>
      <c r="O773" s="273"/>
      <c r="P773" s="273"/>
      <c r="Q773" s="273"/>
      <c r="R773" s="273"/>
      <c r="S773" s="273"/>
      <c r="T773" s="27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5" t="s">
        <v>141</v>
      </c>
      <c r="AU773" s="275" t="s">
        <v>91</v>
      </c>
      <c r="AV773" s="15" t="s">
        <v>89</v>
      </c>
      <c r="AW773" s="15" t="s">
        <v>42</v>
      </c>
      <c r="AX773" s="15" t="s">
        <v>81</v>
      </c>
      <c r="AY773" s="275" t="s">
        <v>126</v>
      </c>
    </row>
    <row r="774" s="15" customFormat="1">
      <c r="A774" s="15"/>
      <c r="B774" s="266"/>
      <c r="C774" s="267"/>
      <c r="D774" s="222" t="s">
        <v>141</v>
      </c>
      <c r="E774" s="268" t="s">
        <v>19</v>
      </c>
      <c r="F774" s="269" t="s">
        <v>1075</v>
      </c>
      <c r="G774" s="267"/>
      <c r="H774" s="268" t="s">
        <v>19</v>
      </c>
      <c r="I774" s="270"/>
      <c r="J774" s="267"/>
      <c r="K774" s="267"/>
      <c r="L774" s="271"/>
      <c r="M774" s="272"/>
      <c r="N774" s="273"/>
      <c r="O774" s="273"/>
      <c r="P774" s="273"/>
      <c r="Q774" s="273"/>
      <c r="R774" s="273"/>
      <c r="S774" s="273"/>
      <c r="T774" s="27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5" t="s">
        <v>141</v>
      </c>
      <c r="AU774" s="275" t="s">
        <v>91</v>
      </c>
      <c r="AV774" s="15" t="s">
        <v>89</v>
      </c>
      <c r="AW774" s="15" t="s">
        <v>42</v>
      </c>
      <c r="AX774" s="15" t="s">
        <v>81</v>
      </c>
      <c r="AY774" s="275" t="s">
        <v>126</v>
      </c>
    </row>
    <row r="775" s="13" customFormat="1">
      <c r="A775" s="13"/>
      <c r="B775" s="230"/>
      <c r="C775" s="231"/>
      <c r="D775" s="222" t="s">
        <v>141</v>
      </c>
      <c r="E775" s="232" t="s">
        <v>19</v>
      </c>
      <c r="F775" s="233" t="s">
        <v>706</v>
      </c>
      <c r="G775" s="231"/>
      <c r="H775" s="234">
        <v>2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141</v>
      </c>
      <c r="AU775" s="240" t="s">
        <v>91</v>
      </c>
      <c r="AV775" s="13" t="s">
        <v>91</v>
      </c>
      <c r="AW775" s="13" t="s">
        <v>42</v>
      </c>
      <c r="AX775" s="13" t="s">
        <v>81</v>
      </c>
      <c r="AY775" s="240" t="s">
        <v>126</v>
      </c>
    </row>
    <row r="776" s="15" customFormat="1">
      <c r="A776" s="15"/>
      <c r="B776" s="266"/>
      <c r="C776" s="267"/>
      <c r="D776" s="222" t="s">
        <v>141</v>
      </c>
      <c r="E776" s="268" t="s">
        <v>19</v>
      </c>
      <c r="F776" s="269" t="s">
        <v>1076</v>
      </c>
      <c r="G776" s="267"/>
      <c r="H776" s="268" t="s">
        <v>19</v>
      </c>
      <c r="I776" s="270"/>
      <c r="J776" s="267"/>
      <c r="K776" s="267"/>
      <c r="L776" s="271"/>
      <c r="M776" s="272"/>
      <c r="N776" s="273"/>
      <c r="O776" s="273"/>
      <c r="P776" s="273"/>
      <c r="Q776" s="273"/>
      <c r="R776" s="273"/>
      <c r="S776" s="273"/>
      <c r="T776" s="274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5" t="s">
        <v>141</v>
      </c>
      <c r="AU776" s="275" t="s">
        <v>91</v>
      </c>
      <c r="AV776" s="15" t="s">
        <v>89</v>
      </c>
      <c r="AW776" s="15" t="s">
        <v>42</v>
      </c>
      <c r="AX776" s="15" t="s">
        <v>81</v>
      </c>
      <c r="AY776" s="275" t="s">
        <v>126</v>
      </c>
    </row>
    <row r="777" s="13" customFormat="1">
      <c r="A777" s="13"/>
      <c r="B777" s="230"/>
      <c r="C777" s="231"/>
      <c r="D777" s="222" t="s">
        <v>141</v>
      </c>
      <c r="E777" s="232" t="s">
        <v>19</v>
      </c>
      <c r="F777" s="233" t="s">
        <v>706</v>
      </c>
      <c r="G777" s="231"/>
      <c r="H777" s="234">
        <v>2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0" t="s">
        <v>141</v>
      </c>
      <c r="AU777" s="240" t="s">
        <v>91</v>
      </c>
      <c r="AV777" s="13" t="s">
        <v>91</v>
      </c>
      <c r="AW777" s="13" t="s">
        <v>42</v>
      </c>
      <c r="AX777" s="13" t="s">
        <v>81</v>
      </c>
      <c r="AY777" s="240" t="s">
        <v>126</v>
      </c>
    </row>
    <row r="778" s="14" customFormat="1">
      <c r="A778" s="14"/>
      <c r="B778" s="241"/>
      <c r="C778" s="242"/>
      <c r="D778" s="222" t="s">
        <v>141</v>
      </c>
      <c r="E778" s="243" t="s">
        <v>19</v>
      </c>
      <c r="F778" s="244" t="s">
        <v>144</v>
      </c>
      <c r="G778" s="242"/>
      <c r="H778" s="245">
        <v>4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1" t="s">
        <v>141</v>
      </c>
      <c r="AU778" s="251" t="s">
        <v>91</v>
      </c>
      <c r="AV778" s="14" t="s">
        <v>133</v>
      </c>
      <c r="AW778" s="14" t="s">
        <v>42</v>
      </c>
      <c r="AX778" s="14" t="s">
        <v>89</v>
      </c>
      <c r="AY778" s="251" t="s">
        <v>126</v>
      </c>
    </row>
    <row r="779" s="2" customFormat="1" ht="16.5" customHeight="1">
      <c r="A779" s="41"/>
      <c r="B779" s="42"/>
      <c r="C779" s="252" t="s">
        <v>1081</v>
      </c>
      <c r="D779" s="252" t="s">
        <v>237</v>
      </c>
      <c r="E779" s="253" t="s">
        <v>1082</v>
      </c>
      <c r="F779" s="254" t="s">
        <v>1083</v>
      </c>
      <c r="G779" s="255" t="s">
        <v>624</v>
      </c>
      <c r="H779" s="256">
        <v>6</v>
      </c>
      <c r="I779" s="257"/>
      <c r="J779" s="258">
        <f>ROUND(I779*H779,2)</f>
        <v>0</v>
      </c>
      <c r="K779" s="254" t="s">
        <v>317</v>
      </c>
      <c r="L779" s="259"/>
      <c r="M779" s="260" t="s">
        <v>19</v>
      </c>
      <c r="N779" s="261" t="s">
        <v>52</v>
      </c>
      <c r="O779" s="87"/>
      <c r="P779" s="218">
        <f>O779*H779</f>
        <v>0</v>
      </c>
      <c r="Q779" s="218">
        <v>0</v>
      </c>
      <c r="R779" s="218">
        <f>Q779*H779</f>
        <v>0</v>
      </c>
      <c r="S779" s="218">
        <v>0</v>
      </c>
      <c r="T779" s="219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0" t="s">
        <v>733</v>
      </c>
      <c r="AT779" s="220" t="s">
        <v>237</v>
      </c>
      <c r="AU779" s="220" t="s">
        <v>91</v>
      </c>
      <c r="AY779" s="19" t="s">
        <v>126</v>
      </c>
      <c r="BE779" s="221">
        <f>IF(N779="základní",J779,0)</f>
        <v>0</v>
      </c>
      <c r="BF779" s="221">
        <f>IF(N779="snížená",J779,0)</f>
        <v>0</v>
      </c>
      <c r="BG779" s="221">
        <f>IF(N779="zákl. přenesená",J779,0)</f>
        <v>0</v>
      </c>
      <c r="BH779" s="221">
        <f>IF(N779="sníž. přenesená",J779,0)</f>
        <v>0</v>
      </c>
      <c r="BI779" s="221">
        <f>IF(N779="nulová",J779,0)</f>
        <v>0</v>
      </c>
      <c r="BJ779" s="19" t="s">
        <v>89</v>
      </c>
      <c r="BK779" s="221">
        <f>ROUND(I779*H779,2)</f>
        <v>0</v>
      </c>
      <c r="BL779" s="19" t="s">
        <v>717</v>
      </c>
      <c r="BM779" s="220" t="s">
        <v>1084</v>
      </c>
    </row>
    <row r="780" s="2" customFormat="1">
      <c r="A780" s="41"/>
      <c r="B780" s="42"/>
      <c r="C780" s="43"/>
      <c r="D780" s="222" t="s">
        <v>135</v>
      </c>
      <c r="E780" s="43"/>
      <c r="F780" s="223" t="s">
        <v>1083</v>
      </c>
      <c r="G780" s="43"/>
      <c r="H780" s="43"/>
      <c r="I780" s="224"/>
      <c r="J780" s="43"/>
      <c r="K780" s="43"/>
      <c r="L780" s="47"/>
      <c r="M780" s="225"/>
      <c r="N780" s="226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19" t="s">
        <v>135</v>
      </c>
      <c r="AU780" s="19" t="s">
        <v>91</v>
      </c>
    </row>
    <row r="781" s="15" customFormat="1">
      <c r="A781" s="15"/>
      <c r="B781" s="266"/>
      <c r="C781" s="267"/>
      <c r="D781" s="222" t="s">
        <v>141</v>
      </c>
      <c r="E781" s="268" t="s">
        <v>19</v>
      </c>
      <c r="F781" s="269" t="s">
        <v>1031</v>
      </c>
      <c r="G781" s="267"/>
      <c r="H781" s="268" t="s">
        <v>19</v>
      </c>
      <c r="I781" s="270"/>
      <c r="J781" s="267"/>
      <c r="K781" s="267"/>
      <c r="L781" s="271"/>
      <c r="M781" s="272"/>
      <c r="N781" s="273"/>
      <c r="O781" s="273"/>
      <c r="P781" s="273"/>
      <c r="Q781" s="273"/>
      <c r="R781" s="273"/>
      <c r="S781" s="273"/>
      <c r="T781" s="27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5" t="s">
        <v>141</v>
      </c>
      <c r="AU781" s="275" t="s">
        <v>91</v>
      </c>
      <c r="AV781" s="15" t="s">
        <v>89</v>
      </c>
      <c r="AW781" s="15" t="s">
        <v>42</v>
      </c>
      <c r="AX781" s="15" t="s">
        <v>81</v>
      </c>
      <c r="AY781" s="275" t="s">
        <v>126</v>
      </c>
    </row>
    <row r="782" s="15" customFormat="1">
      <c r="A782" s="15"/>
      <c r="B782" s="266"/>
      <c r="C782" s="267"/>
      <c r="D782" s="222" t="s">
        <v>141</v>
      </c>
      <c r="E782" s="268" t="s">
        <v>19</v>
      </c>
      <c r="F782" s="269" t="s">
        <v>1062</v>
      </c>
      <c r="G782" s="267"/>
      <c r="H782" s="268" t="s">
        <v>19</v>
      </c>
      <c r="I782" s="270"/>
      <c r="J782" s="267"/>
      <c r="K782" s="267"/>
      <c r="L782" s="271"/>
      <c r="M782" s="272"/>
      <c r="N782" s="273"/>
      <c r="O782" s="273"/>
      <c r="P782" s="273"/>
      <c r="Q782" s="273"/>
      <c r="R782" s="273"/>
      <c r="S782" s="273"/>
      <c r="T782" s="27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5" t="s">
        <v>141</v>
      </c>
      <c r="AU782" s="275" t="s">
        <v>91</v>
      </c>
      <c r="AV782" s="15" t="s">
        <v>89</v>
      </c>
      <c r="AW782" s="15" t="s">
        <v>42</v>
      </c>
      <c r="AX782" s="15" t="s">
        <v>81</v>
      </c>
      <c r="AY782" s="275" t="s">
        <v>126</v>
      </c>
    </row>
    <row r="783" s="13" customFormat="1">
      <c r="A783" s="13"/>
      <c r="B783" s="230"/>
      <c r="C783" s="231"/>
      <c r="D783" s="222" t="s">
        <v>141</v>
      </c>
      <c r="E783" s="232" t="s">
        <v>19</v>
      </c>
      <c r="F783" s="233" t="s">
        <v>89</v>
      </c>
      <c r="G783" s="231"/>
      <c r="H783" s="234">
        <v>1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0" t="s">
        <v>141</v>
      </c>
      <c r="AU783" s="240" t="s">
        <v>91</v>
      </c>
      <c r="AV783" s="13" t="s">
        <v>91</v>
      </c>
      <c r="AW783" s="13" t="s">
        <v>42</v>
      </c>
      <c r="AX783" s="13" t="s">
        <v>81</v>
      </c>
      <c r="AY783" s="240" t="s">
        <v>126</v>
      </c>
    </row>
    <row r="784" s="15" customFormat="1">
      <c r="A784" s="15"/>
      <c r="B784" s="266"/>
      <c r="C784" s="267"/>
      <c r="D784" s="222" t="s">
        <v>141</v>
      </c>
      <c r="E784" s="268" t="s">
        <v>19</v>
      </c>
      <c r="F784" s="269" t="s">
        <v>1063</v>
      </c>
      <c r="G784" s="267"/>
      <c r="H784" s="268" t="s">
        <v>19</v>
      </c>
      <c r="I784" s="270"/>
      <c r="J784" s="267"/>
      <c r="K784" s="267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141</v>
      </c>
      <c r="AU784" s="275" t="s">
        <v>91</v>
      </c>
      <c r="AV784" s="15" t="s">
        <v>89</v>
      </c>
      <c r="AW784" s="15" t="s">
        <v>42</v>
      </c>
      <c r="AX784" s="15" t="s">
        <v>81</v>
      </c>
      <c r="AY784" s="275" t="s">
        <v>126</v>
      </c>
    </row>
    <row r="785" s="13" customFormat="1">
      <c r="A785" s="13"/>
      <c r="B785" s="230"/>
      <c r="C785" s="231"/>
      <c r="D785" s="222" t="s">
        <v>141</v>
      </c>
      <c r="E785" s="232" t="s">
        <v>19</v>
      </c>
      <c r="F785" s="233" t="s">
        <v>89</v>
      </c>
      <c r="G785" s="231"/>
      <c r="H785" s="234">
        <v>1</v>
      </c>
      <c r="I785" s="235"/>
      <c r="J785" s="231"/>
      <c r="K785" s="231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141</v>
      </c>
      <c r="AU785" s="240" t="s">
        <v>91</v>
      </c>
      <c r="AV785" s="13" t="s">
        <v>91</v>
      </c>
      <c r="AW785" s="13" t="s">
        <v>42</v>
      </c>
      <c r="AX785" s="13" t="s">
        <v>81</v>
      </c>
      <c r="AY785" s="240" t="s">
        <v>126</v>
      </c>
    </row>
    <row r="786" s="15" customFormat="1">
      <c r="A786" s="15"/>
      <c r="B786" s="266"/>
      <c r="C786" s="267"/>
      <c r="D786" s="222" t="s">
        <v>141</v>
      </c>
      <c r="E786" s="268" t="s">
        <v>19</v>
      </c>
      <c r="F786" s="269" t="s">
        <v>1064</v>
      </c>
      <c r="G786" s="267"/>
      <c r="H786" s="268" t="s">
        <v>19</v>
      </c>
      <c r="I786" s="270"/>
      <c r="J786" s="267"/>
      <c r="K786" s="267"/>
      <c r="L786" s="271"/>
      <c r="M786" s="272"/>
      <c r="N786" s="273"/>
      <c r="O786" s="273"/>
      <c r="P786" s="273"/>
      <c r="Q786" s="273"/>
      <c r="R786" s="273"/>
      <c r="S786" s="273"/>
      <c r="T786" s="274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5" t="s">
        <v>141</v>
      </c>
      <c r="AU786" s="275" t="s">
        <v>91</v>
      </c>
      <c r="AV786" s="15" t="s">
        <v>89</v>
      </c>
      <c r="AW786" s="15" t="s">
        <v>42</v>
      </c>
      <c r="AX786" s="15" t="s">
        <v>81</v>
      </c>
      <c r="AY786" s="275" t="s">
        <v>126</v>
      </c>
    </row>
    <row r="787" s="13" customFormat="1">
      <c r="A787" s="13"/>
      <c r="B787" s="230"/>
      <c r="C787" s="231"/>
      <c r="D787" s="222" t="s">
        <v>141</v>
      </c>
      <c r="E787" s="232" t="s">
        <v>19</v>
      </c>
      <c r="F787" s="233" t="s">
        <v>89</v>
      </c>
      <c r="G787" s="231"/>
      <c r="H787" s="234">
        <v>1</v>
      </c>
      <c r="I787" s="235"/>
      <c r="J787" s="231"/>
      <c r="K787" s="231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141</v>
      </c>
      <c r="AU787" s="240" t="s">
        <v>91</v>
      </c>
      <c r="AV787" s="13" t="s">
        <v>91</v>
      </c>
      <c r="AW787" s="13" t="s">
        <v>42</v>
      </c>
      <c r="AX787" s="13" t="s">
        <v>81</v>
      </c>
      <c r="AY787" s="240" t="s">
        <v>126</v>
      </c>
    </row>
    <row r="788" s="15" customFormat="1">
      <c r="A788" s="15"/>
      <c r="B788" s="266"/>
      <c r="C788" s="267"/>
      <c r="D788" s="222" t="s">
        <v>141</v>
      </c>
      <c r="E788" s="268" t="s">
        <v>19</v>
      </c>
      <c r="F788" s="269" t="s">
        <v>1065</v>
      </c>
      <c r="G788" s="267"/>
      <c r="H788" s="268" t="s">
        <v>19</v>
      </c>
      <c r="I788" s="270"/>
      <c r="J788" s="267"/>
      <c r="K788" s="267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141</v>
      </c>
      <c r="AU788" s="275" t="s">
        <v>91</v>
      </c>
      <c r="AV788" s="15" t="s">
        <v>89</v>
      </c>
      <c r="AW788" s="15" t="s">
        <v>42</v>
      </c>
      <c r="AX788" s="15" t="s">
        <v>81</v>
      </c>
      <c r="AY788" s="275" t="s">
        <v>126</v>
      </c>
    </row>
    <row r="789" s="13" customFormat="1">
      <c r="A789" s="13"/>
      <c r="B789" s="230"/>
      <c r="C789" s="231"/>
      <c r="D789" s="222" t="s">
        <v>141</v>
      </c>
      <c r="E789" s="232" t="s">
        <v>19</v>
      </c>
      <c r="F789" s="233" t="s">
        <v>706</v>
      </c>
      <c r="G789" s="231"/>
      <c r="H789" s="234">
        <v>2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141</v>
      </c>
      <c r="AU789" s="240" t="s">
        <v>91</v>
      </c>
      <c r="AV789" s="13" t="s">
        <v>91</v>
      </c>
      <c r="AW789" s="13" t="s">
        <v>42</v>
      </c>
      <c r="AX789" s="13" t="s">
        <v>81</v>
      </c>
      <c r="AY789" s="240" t="s">
        <v>126</v>
      </c>
    </row>
    <row r="790" s="15" customFormat="1">
      <c r="A790" s="15"/>
      <c r="B790" s="266"/>
      <c r="C790" s="267"/>
      <c r="D790" s="222" t="s">
        <v>141</v>
      </c>
      <c r="E790" s="268" t="s">
        <v>19</v>
      </c>
      <c r="F790" s="269" t="s">
        <v>1066</v>
      </c>
      <c r="G790" s="267"/>
      <c r="H790" s="268" t="s">
        <v>19</v>
      </c>
      <c r="I790" s="270"/>
      <c r="J790" s="267"/>
      <c r="K790" s="267"/>
      <c r="L790" s="271"/>
      <c r="M790" s="272"/>
      <c r="N790" s="273"/>
      <c r="O790" s="273"/>
      <c r="P790" s="273"/>
      <c r="Q790" s="273"/>
      <c r="R790" s="273"/>
      <c r="S790" s="273"/>
      <c r="T790" s="27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5" t="s">
        <v>141</v>
      </c>
      <c r="AU790" s="275" t="s">
        <v>91</v>
      </c>
      <c r="AV790" s="15" t="s">
        <v>89</v>
      </c>
      <c r="AW790" s="15" t="s">
        <v>42</v>
      </c>
      <c r="AX790" s="15" t="s">
        <v>81</v>
      </c>
      <c r="AY790" s="275" t="s">
        <v>126</v>
      </c>
    </row>
    <row r="791" s="13" customFormat="1">
      <c r="A791" s="13"/>
      <c r="B791" s="230"/>
      <c r="C791" s="231"/>
      <c r="D791" s="222" t="s">
        <v>141</v>
      </c>
      <c r="E791" s="232" t="s">
        <v>19</v>
      </c>
      <c r="F791" s="233" t="s">
        <v>89</v>
      </c>
      <c r="G791" s="231"/>
      <c r="H791" s="234">
        <v>1</v>
      </c>
      <c r="I791" s="235"/>
      <c r="J791" s="231"/>
      <c r="K791" s="231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141</v>
      </c>
      <c r="AU791" s="240" t="s">
        <v>91</v>
      </c>
      <c r="AV791" s="13" t="s">
        <v>91</v>
      </c>
      <c r="AW791" s="13" t="s">
        <v>42</v>
      </c>
      <c r="AX791" s="13" t="s">
        <v>81</v>
      </c>
      <c r="AY791" s="240" t="s">
        <v>126</v>
      </c>
    </row>
    <row r="792" s="14" customFormat="1">
      <c r="A792" s="14"/>
      <c r="B792" s="241"/>
      <c r="C792" s="242"/>
      <c r="D792" s="222" t="s">
        <v>141</v>
      </c>
      <c r="E792" s="243" t="s">
        <v>19</v>
      </c>
      <c r="F792" s="244" t="s">
        <v>144</v>
      </c>
      <c r="G792" s="242"/>
      <c r="H792" s="245">
        <v>6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1" t="s">
        <v>141</v>
      </c>
      <c r="AU792" s="251" t="s">
        <v>91</v>
      </c>
      <c r="AV792" s="14" t="s">
        <v>133</v>
      </c>
      <c r="AW792" s="14" t="s">
        <v>42</v>
      </c>
      <c r="AX792" s="14" t="s">
        <v>89</v>
      </c>
      <c r="AY792" s="251" t="s">
        <v>126</v>
      </c>
    </row>
    <row r="793" s="2" customFormat="1" ht="16.5" customHeight="1">
      <c r="A793" s="41"/>
      <c r="B793" s="42"/>
      <c r="C793" s="252" t="s">
        <v>1085</v>
      </c>
      <c r="D793" s="252" t="s">
        <v>237</v>
      </c>
      <c r="E793" s="253" t="s">
        <v>1086</v>
      </c>
      <c r="F793" s="254" t="s">
        <v>1087</v>
      </c>
      <c r="G793" s="255" t="s">
        <v>624</v>
      </c>
      <c r="H793" s="256">
        <v>6</v>
      </c>
      <c r="I793" s="257"/>
      <c r="J793" s="258">
        <f>ROUND(I793*H793,2)</f>
        <v>0</v>
      </c>
      <c r="K793" s="254" t="s">
        <v>317</v>
      </c>
      <c r="L793" s="259"/>
      <c r="M793" s="260" t="s">
        <v>19</v>
      </c>
      <c r="N793" s="261" t="s">
        <v>52</v>
      </c>
      <c r="O793" s="87"/>
      <c r="P793" s="218">
        <f>O793*H793</f>
        <v>0</v>
      </c>
      <c r="Q793" s="218">
        <v>0</v>
      </c>
      <c r="R793" s="218">
        <f>Q793*H793</f>
        <v>0</v>
      </c>
      <c r="S793" s="218">
        <v>0</v>
      </c>
      <c r="T793" s="219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0" t="s">
        <v>733</v>
      </c>
      <c r="AT793" s="220" t="s">
        <v>237</v>
      </c>
      <c r="AU793" s="220" t="s">
        <v>91</v>
      </c>
      <c r="AY793" s="19" t="s">
        <v>126</v>
      </c>
      <c r="BE793" s="221">
        <f>IF(N793="základní",J793,0)</f>
        <v>0</v>
      </c>
      <c r="BF793" s="221">
        <f>IF(N793="snížená",J793,0)</f>
        <v>0</v>
      </c>
      <c r="BG793" s="221">
        <f>IF(N793="zákl. přenesená",J793,0)</f>
        <v>0</v>
      </c>
      <c r="BH793" s="221">
        <f>IF(N793="sníž. přenesená",J793,0)</f>
        <v>0</v>
      </c>
      <c r="BI793" s="221">
        <f>IF(N793="nulová",J793,0)</f>
        <v>0</v>
      </c>
      <c r="BJ793" s="19" t="s">
        <v>89</v>
      </c>
      <c r="BK793" s="221">
        <f>ROUND(I793*H793,2)</f>
        <v>0</v>
      </c>
      <c r="BL793" s="19" t="s">
        <v>717</v>
      </c>
      <c r="BM793" s="220" t="s">
        <v>1088</v>
      </c>
    </row>
    <row r="794" s="2" customFormat="1">
      <c r="A794" s="41"/>
      <c r="B794" s="42"/>
      <c r="C794" s="43"/>
      <c r="D794" s="222" t="s">
        <v>135</v>
      </c>
      <c r="E794" s="43"/>
      <c r="F794" s="223" t="s">
        <v>1087</v>
      </c>
      <c r="G794" s="43"/>
      <c r="H794" s="43"/>
      <c r="I794" s="224"/>
      <c r="J794" s="43"/>
      <c r="K794" s="43"/>
      <c r="L794" s="47"/>
      <c r="M794" s="225"/>
      <c r="N794" s="226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19" t="s">
        <v>135</v>
      </c>
      <c r="AU794" s="19" t="s">
        <v>91</v>
      </c>
    </row>
    <row r="795" s="15" customFormat="1">
      <c r="A795" s="15"/>
      <c r="B795" s="266"/>
      <c r="C795" s="267"/>
      <c r="D795" s="222" t="s">
        <v>141</v>
      </c>
      <c r="E795" s="268" t="s">
        <v>19</v>
      </c>
      <c r="F795" s="269" t="s">
        <v>1031</v>
      </c>
      <c r="G795" s="267"/>
      <c r="H795" s="268" t="s">
        <v>19</v>
      </c>
      <c r="I795" s="270"/>
      <c r="J795" s="267"/>
      <c r="K795" s="267"/>
      <c r="L795" s="271"/>
      <c r="M795" s="272"/>
      <c r="N795" s="273"/>
      <c r="O795" s="273"/>
      <c r="P795" s="273"/>
      <c r="Q795" s="273"/>
      <c r="R795" s="273"/>
      <c r="S795" s="273"/>
      <c r="T795" s="27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5" t="s">
        <v>141</v>
      </c>
      <c r="AU795" s="275" t="s">
        <v>91</v>
      </c>
      <c r="AV795" s="15" t="s">
        <v>89</v>
      </c>
      <c r="AW795" s="15" t="s">
        <v>42</v>
      </c>
      <c r="AX795" s="15" t="s">
        <v>81</v>
      </c>
      <c r="AY795" s="275" t="s">
        <v>126</v>
      </c>
    </row>
    <row r="796" s="15" customFormat="1">
      <c r="A796" s="15"/>
      <c r="B796" s="266"/>
      <c r="C796" s="267"/>
      <c r="D796" s="222" t="s">
        <v>141</v>
      </c>
      <c r="E796" s="268" t="s">
        <v>19</v>
      </c>
      <c r="F796" s="269" t="s">
        <v>1062</v>
      </c>
      <c r="G796" s="267"/>
      <c r="H796" s="268" t="s">
        <v>19</v>
      </c>
      <c r="I796" s="270"/>
      <c r="J796" s="267"/>
      <c r="K796" s="267"/>
      <c r="L796" s="271"/>
      <c r="M796" s="272"/>
      <c r="N796" s="273"/>
      <c r="O796" s="273"/>
      <c r="P796" s="273"/>
      <c r="Q796" s="273"/>
      <c r="R796" s="273"/>
      <c r="S796" s="273"/>
      <c r="T796" s="27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5" t="s">
        <v>141</v>
      </c>
      <c r="AU796" s="275" t="s">
        <v>91</v>
      </c>
      <c r="AV796" s="15" t="s">
        <v>89</v>
      </c>
      <c r="AW796" s="15" t="s">
        <v>42</v>
      </c>
      <c r="AX796" s="15" t="s">
        <v>81</v>
      </c>
      <c r="AY796" s="275" t="s">
        <v>126</v>
      </c>
    </row>
    <row r="797" s="13" customFormat="1">
      <c r="A797" s="13"/>
      <c r="B797" s="230"/>
      <c r="C797" s="231"/>
      <c r="D797" s="222" t="s">
        <v>141</v>
      </c>
      <c r="E797" s="232" t="s">
        <v>19</v>
      </c>
      <c r="F797" s="233" t="s">
        <v>89</v>
      </c>
      <c r="G797" s="231"/>
      <c r="H797" s="234">
        <v>1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141</v>
      </c>
      <c r="AU797" s="240" t="s">
        <v>91</v>
      </c>
      <c r="AV797" s="13" t="s">
        <v>91</v>
      </c>
      <c r="AW797" s="13" t="s">
        <v>42</v>
      </c>
      <c r="AX797" s="13" t="s">
        <v>81</v>
      </c>
      <c r="AY797" s="240" t="s">
        <v>126</v>
      </c>
    </row>
    <row r="798" s="15" customFormat="1">
      <c r="A798" s="15"/>
      <c r="B798" s="266"/>
      <c r="C798" s="267"/>
      <c r="D798" s="222" t="s">
        <v>141</v>
      </c>
      <c r="E798" s="268" t="s">
        <v>19</v>
      </c>
      <c r="F798" s="269" t="s">
        <v>1063</v>
      </c>
      <c r="G798" s="267"/>
      <c r="H798" s="268" t="s">
        <v>19</v>
      </c>
      <c r="I798" s="270"/>
      <c r="J798" s="267"/>
      <c r="K798" s="267"/>
      <c r="L798" s="271"/>
      <c r="M798" s="272"/>
      <c r="N798" s="273"/>
      <c r="O798" s="273"/>
      <c r="P798" s="273"/>
      <c r="Q798" s="273"/>
      <c r="R798" s="273"/>
      <c r="S798" s="273"/>
      <c r="T798" s="27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5" t="s">
        <v>141</v>
      </c>
      <c r="AU798" s="275" t="s">
        <v>91</v>
      </c>
      <c r="AV798" s="15" t="s">
        <v>89</v>
      </c>
      <c r="AW798" s="15" t="s">
        <v>42</v>
      </c>
      <c r="AX798" s="15" t="s">
        <v>81</v>
      </c>
      <c r="AY798" s="275" t="s">
        <v>126</v>
      </c>
    </row>
    <row r="799" s="13" customFormat="1">
      <c r="A799" s="13"/>
      <c r="B799" s="230"/>
      <c r="C799" s="231"/>
      <c r="D799" s="222" t="s">
        <v>141</v>
      </c>
      <c r="E799" s="232" t="s">
        <v>19</v>
      </c>
      <c r="F799" s="233" t="s">
        <v>89</v>
      </c>
      <c r="G799" s="231"/>
      <c r="H799" s="234">
        <v>1</v>
      </c>
      <c r="I799" s="235"/>
      <c r="J799" s="231"/>
      <c r="K799" s="231"/>
      <c r="L799" s="236"/>
      <c r="M799" s="237"/>
      <c r="N799" s="238"/>
      <c r="O799" s="238"/>
      <c r="P799" s="238"/>
      <c r="Q799" s="238"/>
      <c r="R799" s="238"/>
      <c r="S799" s="238"/>
      <c r="T799" s="23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0" t="s">
        <v>141</v>
      </c>
      <c r="AU799" s="240" t="s">
        <v>91</v>
      </c>
      <c r="AV799" s="13" t="s">
        <v>91</v>
      </c>
      <c r="AW799" s="13" t="s">
        <v>42</v>
      </c>
      <c r="AX799" s="13" t="s">
        <v>81</v>
      </c>
      <c r="AY799" s="240" t="s">
        <v>126</v>
      </c>
    </row>
    <row r="800" s="15" customFormat="1">
      <c r="A800" s="15"/>
      <c r="B800" s="266"/>
      <c r="C800" s="267"/>
      <c r="D800" s="222" t="s">
        <v>141</v>
      </c>
      <c r="E800" s="268" t="s">
        <v>19</v>
      </c>
      <c r="F800" s="269" t="s">
        <v>1064</v>
      </c>
      <c r="G800" s="267"/>
      <c r="H800" s="268" t="s">
        <v>19</v>
      </c>
      <c r="I800" s="270"/>
      <c r="J800" s="267"/>
      <c r="K800" s="267"/>
      <c r="L800" s="271"/>
      <c r="M800" s="272"/>
      <c r="N800" s="273"/>
      <c r="O800" s="273"/>
      <c r="P800" s="273"/>
      <c r="Q800" s="273"/>
      <c r="R800" s="273"/>
      <c r="S800" s="273"/>
      <c r="T800" s="27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5" t="s">
        <v>141</v>
      </c>
      <c r="AU800" s="275" t="s">
        <v>91</v>
      </c>
      <c r="AV800" s="15" t="s">
        <v>89</v>
      </c>
      <c r="AW800" s="15" t="s">
        <v>42</v>
      </c>
      <c r="AX800" s="15" t="s">
        <v>81</v>
      </c>
      <c r="AY800" s="275" t="s">
        <v>126</v>
      </c>
    </row>
    <row r="801" s="13" customFormat="1">
      <c r="A801" s="13"/>
      <c r="B801" s="230"/>
      <c r="C801" s="231"/>
      <c r="D801" s="222" t="s">
        <v>141</v>
      </c>
      <c r="E801" s="232" t="s">
        <v>19</v>
      </c>
      <c r="F801" s="233" t="s">
        <v>89</v>
      </c>
      <c r="G801" s="231"/>
      <c r="H801" s="234">
        <v>1</v>
      </c>
      <c r="I801" s="235"/>
      <c r="J801" s="231"/>
      <c r="K801" s="231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141</v>
      </c>
      <c r="AU801" s="240" t="s">
        <v>91</v>
      </c>
      <c r="AV801" s="13" t="s">
        <v>91</v>
      </c>
      <c r="AW801" s="13" t="s">
        <v>42</v>
      </c>
      <c r="AX801" s="13" t="s">
        <v>81</v>
      </c>
      <c r="AY801" s="240" t="s">
        <v>126</v>
      </c>
    </row>
    <row r="802" s="15" customFormat="1">
      <c r="A802" s="15"/>
      <c r="B802" s="266"/>
      <c r="C802" s="267"/>
      <c r="D802" s="222" t="s">
        <v>141</v>
      </c>
      <c r="E802" s="268" t="s">
        <v>19</v>
      </c>
      <c r="F802" s="269" t="s">
        <v>1065</v>
      </c>
      <c r="G802" s="267"/>
      <c r="H802" s="268" t="s">
        <v>19</v>
      </c>
      <c r="I802" s="270"/>
      <c r="J802" s="267"/>
      <c r="K802" s="267"/>
      <c r="L802" s="271"/>
      <c r="M802" s="272"/>
      <c r="N802" s="273"/>
      <c r="O802" s="273"/>
      <c r="P802" s="273"/>
      <c r="Q802" s="273"/>
      <c r="R802" s="273"/>
      <c r="S802" s="273"/>
      <c r="T802" s="27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5" t="s">
        <v>141</v>
      </c>
      <c r="AU802" s="275" t="s">
        <v>91</v>
      </c>
      <c r="AV802" s="15" t="s">
        <v>89</v>
      </c>
      <c r="AW802" s="15" t="s">
        <v>42</v>
      </c>
      <c r="AX802" s="15" t="s">
        <v>81</v>
      </c>
      <c r="AY802" s="275" t="s">
        <v>126</v>
      </c>
    </row>
    <row r="803" s="13" customFormat="1">
      <c r="A803" s="13"/>
      <c r="B803" s="230"/>
      <c r="C803" s="231"/>
      <c r="D803" s="222" t="s">
        <v>141</v>
      </c>
      <c r="E803" s="232" t="s">
        <v>19</v>
      </c>
      <c r="F803" s="233" t="s">
        <v>706</v>
      </c>
      <c r="G803" s="231"/>
      <c r="H803" s="234">
        <v>2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141</v>
      </c>
      <c r="AU803" s="240" t="s">
        <v>91</v>
      </c>
      <c r="AV803" s="13" t="s">
        <v>91</v>
      </c>
      <c r="AW803" s="13" t="s">
        <v>42</v>
      </c>
      <c r="AX803" s="13" t="s">
        <v>81</v>
      </c>
      <c r="AY803" s="240" t="s">
        <v>126</v>
      </c>
    </row>
    <row r="804" s="15" customFormat="1">
      <c r="A804" s="15"/>
      <c r="B804" s="266"/>
      <c r="C804" s="267"/>
      <c r="D804" s="222" t="s">
        <v>141</v>
      </c>
      <c r="E804" s="268" t="s">
        <v>19</v>
      </c>
      <c r="F804" s="269" t="s">
        <v>1066</v>
      </c>
      <c r="G804" s="267"/>
      <c r="H804" s="268" t="s">
        <v>19</v>
      </c>
      <c r="I804" s="270"/>
      <c r="J804" s="267"/>
      <c r="K804" s="267"/>
      <c r="L804" s="271"/>
      <c r="M804" s="272"/>
      <c r="N804" s="273"/>
      <c r="O804" s="273"/>
      <c r="P804" s="273"/>
      <c r="Q804" s="273"/>
      <c r="R804" s="273"/>
      <c r="S804" s="273"/>
      <c r="T804" s="27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5" t="s">
        <v>141</v>
      </c>
      <c r="AU804" s="275" t="s">
        <v>91</v>
      </c>
      <c r="AV804" s="15" t="s">
        <v>89</v>
      </c>
      <c r="AW804" s="15" t="s">
        <v>42</v>
      </c>
      <c r="AX804" s="15" t="s">
        <v>81</v>
      </c>
      <c r="AY804" s="275" t="s">
        <v>126</v>
      </c>
    </row>
    <row r="805" s="13" customFormat="1">
      <c r="A805" s="13"/>
      <c r="B805" s="230"/>
      <c r="C805" s="231"/>
      <c r="D805" s="222" t="s">
        <v>141</v>
      </c>
      <c r="E805" s="232" t="s">
        <v>19</v>
      </c>
      <c r="F805" s="233" t="s">
        <v>89</v>
      </c>
      <c r="G805" s="231"/>
      <c r="H805" s="234">
        <v>1</v>
      </c>
      <c r="I805" s="235"/>
      <c r="J805" s="231"/>
      <c r="K805" s="231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141</v>
      </c>
      <c r="AU805" s="240" t="s">
        <v>91</v>
      </c>
      <c r="AV805" s="13" t="s">
        <v>91</v>
      </c>
      <c r="AW805" s="13" t="s">
        <v>42</v>
      </c>
      <c r="AX805" s="13" t="s">
        <v>81</v>
      </c>
      <c r="AY805" s="240" t="s">
        <v>126</v>
      </c>
    </row>
    <row r="806" s="14" customFormat="1">
      <c r="A806" s="14"/>
      <c r="B806" s="241"/>
      <c r="C806" s="242"/>
      <c r="D806" s="222" t="s">
        <v>141</v>
      </c>
      <c r="E806" s="243" t="s">
        <v>19</v>
      </c>
      <c r="F806" s="244" t="s">
        <v>144</v>
      </c>
      <c r="G806" s="242"/>
      <c r="H806" s="245">
        <v>6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1" t="s">
        <v>141</v>
      </c>
      <c r="AU806" s="251" t="s">
        <v>91</v>
      </c>
      <c r="AV806" s="14" t="s">
        <v>133</v>
      </c>
      <c r="AW806" s="14" t="s">
        <v>42</v>
      </c>
      <c r="AX806" s="14" t="s">
        <v>89</v>
      </c>
      <c r="AY806" s="251" t="s">
        <v>126</v>
      </c>
    </row>
    <row r="807" s="2" customFormat="1" ht="16.5" customHeight="1">
      <c r="A807" s="41"/>
      <c r="B807" s="42"/>
      <c r="C807" s="209" t="s">
        <v>1089</v>
      </c>
      <c r="D807" s="209" t="s">
        <v>128</v>
      </c>
      <c r="E807" s="210" t="s">
        <v>1090</v>
      </c>
      <c r="F807" s="211" t="s">
        <v>1091</v>
      </c>
      <c r="G807" s="212" t="s">
        <v>624</v>
      </c>
      <c r="H807" s="213">
        <v>2</v>
      </c>
      <c r="I807" s="214"/>
      <c r="J807" s="215">
        <f>ROUND(I807*H807,2)</f>
        <v>0</v>
      </c>
      <c r="K807" s="211" t="s">
        <v>132</v>
      </c>
      <c r="L807" s="47"/>
      <c r="M807" s="216" t="s">
        <v>19</v>
      </c>
      <c r="N807" s="217" t="s">
        <v>52</v>
      </c>
      <c r="O807" s="87"/>
      <c r="P807" s="218">
        <f>O807*H807</f>
        <v>0</v>
      </c>
      <c r="Q807" s="218">
        <v>0</v>
      </c>
      <c r="R807" s="218">
        <f>Q807*H807</f>
        <v>0</v>
      </c>
      <c r="S807" s="218">
        <v>0</v>
      </c>
      <c r="T807" s="219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0" t="s">
        <v>717</v>
      </c>
      <c r="AT807" s="220" t="s">
        <v>128</v>
      </c>
      <c r="AU807" s="220" t="s">
        <v>91</v>
      </c>
      <c r="AY807" s="19" t="s">
        <v>126</v>
      </c>
      <c r="BE807" s="221">
        <f>IF(N807="základní",J807,0)</f>
        <v>0</v>
      </c>
      <c r="BF807" s="221">
        <f>IF(N807="snížená",J807,0)</f>
        <v>0</v>
      </c>
      <c r="BG807" s="221">
        <f>IF(N807="zákl. přenesená",J807,0)</f>
        <v>0</v>
      </c>
      <c r="BH807" s="221">
        <f>IF(N807="sníž. přenesená",J807,0)</f>
        <v>0</v>
      </c>
      <c r="BI807" s="221">
        <f>IF(N807="nulová",J807,0)</f>
        <v>0</v>
      </c>
      <c r="BJ807" s="19" t="s">
        <v>89</v>
      </c>
      <c r="BK807" s="221">
        <f>ROUND(I807*H807,2)</f>
        <v>0</v>
      </c>
      <c r="BL807" s="19" t="s">
        <v>717</v>
      </c>
      <c r="BM807" s="220" t="s">
        <v>1092</v>
      </c>
    </row>
    <row r="808" s="2" customFormat="1">
      <c r="A808" s="41"/>
      <c r="B808" s="42"/>
      <c r="C808" s="43"/>
      <c r="D808" s="222" t="s">
        <v>135</v>
      </c>
      <c r="E808" s="43"/>
      <c r="F808" s="223" t="s">
        <v>1093</v>
      </c>
      <c r="G808" s="43"/>
      <c r="H808" s="43"/>
      <c r="I808" s="224"/>
      <c r="J808" s="43"/>
      <c r="K808" s="43"/>
      <c r="L808" s="47"/>
      <c r="M808" s="225"/>
      <c r="N808" s="226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19" t="s">
        <v>135</v>
      </c>
      <c r="AU808" s="19" t="s">
        <v>91</v>
      </c>
    </row>
    <row r="809" s="2" customFormat="1">
      <c r="A809" s="41"/>
      <c r="B809" s="42"/>
      <c r="C809" s="43"/>
      <c r="D809" s="227" t="s">
        <v>137</v>
      </c>
      <c r="E809" s="43"/>
      <c r="F809" s="228" t="s">
        <v>1094</v>
      </c>
      <c r="G809" s="43"/>
      <c r="H809" s="43"/>
      <c r="I809" s="224"/>
      <c r="J809" s="43"/>
      <c r="K809" s="43"/>
      <c r="L809" s="47"/>
      <c r="M809" s="225"/>
      <c r="N809" s="226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19" t="s">
        <v>137</v>
      </c>
      <c r="AU809" s="19" t="s">
        <v>91</v>
      </c>
    </row>
    <row r="810" s="2" customFormat="1">
      <c r="A810" s="41"/>
      <c r="B810" s="42"/>
      <c r="C810" s="43"/>
      <c r="D810" s="222" t="s">
        <v>139</v>
      </c>
      <c r="E810" s="43"/>
      <c r="F810" s="229" t="s">
        <v>1095</v>
      </c>
      <c r="G810" s="43"/>
      <c r="H810" s="43"/>
      <c r="I810" s="224"/>
      <c r="J810" s="43"/>
      <c r="K810" s="43"/>
      <c r="L810" s="47"/>
      <c r="M810" s="225"/>
      <c r="N810" s="226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19" t="s">
        <v>139</v>
      </c>
      <c r="AU810" s="19" t="s">
        <v>91</v>
      </c>
    </row>
    <row r="811" s="15" customFormat="1">
      <c r="A811" s="15"/>
      <c r="B811" s="266"/>
      <c r="C811" s="267"/>
      <c r="D811" s="222" t="s">
        <v>141</v>
      </c>
      <c r="E811" s="268" t="s">
        <v>19</v>
      </c>
      <c r="F811" s="269" t="s">
        <v>1031</v>
      </c>
      <c r="G811" s="267"/>
      <c r="H811" s="268" t="s">
        <v>19</v>
      </c>
      <c r="I811" s="270"/>
      <c r="J811" s="267"/>
      <c r="K811" s="267"/>
      <c r="L811" s="271"/>
      <c r="M811" s="272"/>
      <c r="N811" s="273"/>
      <c r="O811" s="273"/>
      <c r="P811" s="273"/>
      <c r="Q811" s="273"/>
      <c r="R811" s="273"/>
      <c r="S811" s="273"/>
      <c r="T811" s="27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5" t="s">
        <v>141</v>
      </c>
      <c r="AU811" s="275" t="s">
        <v>91</v>
      </c>
      <c r="AV811" s="15" t="s">
        <v>89</v>
      </c>
      <c r="AW811" s="15" t="s">
        <v>42</v>
      </c>
      <c r="AX811" s="15" t="s">
        <v>81</v>
      </c>
      <c r="AY811" s="275" t="s">
        <v>126</v>
      </c>
    </row>
    <row r="812" s="15" customFormat="1">
      <c r="A812" s="15"/>
      <c r="B812" s="266"/>
      <c r="C812" s="267"/>
      <c r="D812" s="222" t="s">
        <v>141</v>
      </c>
      <c r="E812" s="268" t="s">
        <v>19</v>
      </c>
      <c r="F812" s="269" t="s">
        <v>1096</v>
      </c>
      <c r="G812" s="267"/>
      <c r="H812" s="268" t="s">
        <v>19</v>
      </c>
      <c r="I812" s="270"/>
      <c r="J812" s="267"/>
      <c r="K812" s="267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141</v>
      </c>
      <c r="AU812" s="275" t="s">
        <v>91</v>
      </c>
      <c r="AV812" s="15" t="s">
        <v>89</v>
      </c>
      <c r="AW812" s="15" t="s">
        <v>42</v>
      </c>
      <c r="AX812" s="15" t="s">
        <v>81</v>
      </c>
      <c r="AY812" s="275" t="s">
        <v>126</v>
      </c>
    </row>
    <row r="813" s="13" customFormat="1">
      <c r="A813" s="13"/>
      <c r="B813" s="230"/>
      <c r="C813" s="231"/>
      <c r="D813" s="222" t="s">
        <v>141</v>
      </c>
      <c r="E813" s="232" t="s">
        <v>19</v>
      </c>
      <c r="F813" s="233" t="s">
        <v>91</v>
      </c>
      <c r="G813" s="231"/>
      <c r="H813" s="234">
        <v>2</v>
      </c>
      <c r="I813" s="235"/>
      <c r="J813" s="231"/>
      <c r="K813" s="231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141</v>
      </c>
      <c r="AU813" s="240" t="s">
        <v>91</v>
      </c>
      <c r="AV813" s="13" t="s">
        <v>91</v>
      </c>
      <c r="AW813" s="13" t="s">
        <v>42</v>
      </c>
      <c r="AX813" s="13" t="s">
        <v>81</v>
      </c>
      <c r="AY813" s="240" t="s">
        <v>126</v>
      </c>
    </row>
    <row r="814" s="14" customFormat="1">
      <c r="A814" s="14"/>
      <c r="B814" s="241"/>
      <c r="C814" s="242"/>
      <c r="D814" s="222" t="s">
        <v>141</v>
      </c>
      <c r="E814" s="243" t="s">
        <v>19</v>
      </c>
      <c r="F814" s="244" t="s">
        <v>144</v>
      </c>
      <c r="G814" s="242"/>
      <c r="H814" s="245">
        <v>2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1" t="s">
        <v>141</v>
      </c>
      <c r="AU814" s="251" t="s">
        <v>91</v>
      </c>
      <c r="AV814" s="14" t="s">
        <v>133</v>
      </c>
      <c r="AW814" s="14" t="s">
        <v>42</v>
      </c>
      <c r="AX814" s="14" t="s">
        <v>89</v>
      </c>
      <c r="AY814" s="251" t="s">
        <v>126</v>
      </c>
    </row>
    <row r="815" s="2" customFormat="1" ht="16.5" customHeight="1">
      <c r="A815" s="41"/>
      <c r="B815" s="42"/>
      <c r="C815" s="209" t="s">
        <v>1097</v>
      </c>
      <c r="D815" s="209" t="s">
        <v>128</v>
      </c>
      <c r="E815" s="210" t="s">
        <v>1098</v>
      </c>
      <c r="F815" s="211" t="s">
        <v>1099</v>
      </c>
      <c r="G815" s="212" t="s">
        <v>624</v>
      </c>
      <c r="H815" s="213">
        <v>7</v>
      </c>
      <c r="I815" s="214"/>
      <c r="J815" s="215">
        <f>ROUND(I815*H815,2)</f>
        <v>0</v>
      </c>
      <c r="K815" s="211" t="s">
        <v>132</v>
      </c>
      <c r="L815" s="47"/>
      <c r="M815" s="216" t="s">
        <v>19</v>
      </c>
      <c r="N815" s="217" t="s">
        <v>52</v>
      </c>
      <c r="O815" s="87"/>
      <c r="P815" s="218">
        <f>O815*H815</f>
        <v>0</v>
      </c>
      <c r="Q815" s="218">
        <v>0</v>
      </c>
      <c r="R815" s="218">
        <f>Q815*H815</f>
        <v>0</v>
      </c>
      <c r="S815" s="218">
        <v>0</v>
      </c>
      <c r="T815" s="219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0" t="s">
        <v>717</v>
      </c>
      <c r="AT815" s="220" t="s">
        <v>128</v>
      </c>
      <c r="AU815" s="220" t="s">
        <v>91</v>
      </c>
      <c r="AY815" s="19" t="s">
        <v>126</v>
      </c>
      <c r="BE815" s="221">
        <f>IF(N815="základní",J815,0)</f>
        <v>0</v>
      </c>
      <c r="BF815" s="221">
        <f>IF(N815="snížená",J815,0)</f>
        <v>0</v>
      </c>
      <c r="BG815" s="221">
        <f>IF(N815="zákl. přenesená",J815,0)</f>
        <v>0</v>
      </c>
      <c r="BH815" s="221">
        <f>IF(N815="sníž. přenesená",J815,0)</f>
        <v>0</v>
      </c>
      <c r="BI815" s="221">
        <f>IF(N815="nulová",J815,0)</f>
        <v>0</v>
      </c>
      <c r="BJ815" s="19" t="s">
        <v>89</v>
      </c>
      <c r="BK815" s="221">
        <f>ROUND(I815*H815,2)</f>
        <v>0</v>
      </c>
      <c r="BL815" s="19" t="s">
        <v>717</v>
      </c>
      <c r="BM815" s="220" t="s">
        <v>1100</v>
      </c>
    </row>
    <row r="816" s="2" customFormat="1">
      <c r="A816" s="41"/>
      <c r="B816" s="42"/>
      <c r="C816" s="43"/>
      <c r="D816" s="222" t="s">
        <v>135</v>
      </c>
      <c r="E816" s="43"/>
      <c r="F816" s="223" t="s">
        <v>1101</v>
      </c>
      <c r="G816" s="43"/>
      <c r="H816" s="43"/>
      <c r="I816" s="224"/>
      <c r="J816" s="43"/>
      <c r="K816" s="43"/>
      <c r="L816" s="47"/>
      <c r="M816" s="225"/>
      <c r="N816" s="226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19" t="s">
        <v>135</v>
      </c>
      <c r="AU816" s="19" t="s">
        <v>91</v>
      </c>
    </row>
    <row r="817" s="2" customFormat="1">
      <c r="A817" s="41"/>
      <c r="B817" s="42"/>
      <c r="C817" s="43"/>
      <c r="D817" s="227" t="s">
        <v>137</v>
      </c>
      <c r="E817" s="43"/>
      <c r="F817" s="228" t="s">
        <v>1102</v>
      </c>
      <c r="G817" s="43"/>
      <c r="H817" s="43"/>
      <c r="I817" s="224"/>
      <c r="J817" s="43"/>
      <c r="K817" s="43"/>
      <c r="L817" s="47"/>
      <c r="M817" s="225"/>
      <c r="N817" s="226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19" t="s">
        <v>137</v>
      </c>
      <c r="AU817" s="19" t="s">
        <v>91</v>
      </c>
    </row>
    <row r="818" s="2" customFormat="1">
      <c r="A818" s="41"/>
      <c r="B818" s="42"/>
      <c r="C818" s="43"/>
      <c r="D818" s="222" t="s">
        <v>139</v>
      </c>
      <c r="E818" s="43"/>
      <c r="F818" s="229" t="s">
        <v>1103</v>
      </c>
      <c r="G818" s="43"/>
      <c r="H818" s="43"/>
      <c r="I818" s="224"/>
      <c r="J818" s="43"/>
      <c r="K818" s="43"/>
      <c r="L818" s="47"/>
      <c r="M818" s="225"/>
      <c r="N818" s="226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19" t="s">
        <v>139</v>
      </c>
      <c r="AU818" s="19" t="s">
        <v>91</v>
      </c>
    </row>
    <row r="819" s="15" customFormat="1">
      <c r="A819" s="15"/>
      <c r="B819" s="266"/>
      <c r="C819" s="267"/>
      <c r="D819" s="222" t="s">
        <v>141</v>
      </c>
      <c r="E819" s="268" t="s">
        <v>19</v>
      </c>
      <c r="F819" s="269" t="s">
        <v>1031</v>
      </c>
      <c r="G819" s="267"/>
      <c r="H819" s="268" t="s">
        <v>19</v>
      </c>
      <c r="I819" s="270"/>
      <c r="J819" s="267"/>
      <c r="K819" s="267"/>
      <c r="L819" s="271"/>
      <c r="M819" s="272"/>
      <c r="N819" s="273"/>
      <c r="O819" s="273"/>
      <c r="P819" s="273"/>
      <c r="Q819" s="273"/>
      <c r="R819" s="273"/>
      <c r="S819" s="273"/>
      <c r="T819" s="27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5" t="s">
        <v>141</v>
      </c>
      <c r="AU819" s="275" t="s">
        <v>91</v>
      </c>
      <c r="AV819" s="15" t="s">
        <v>89</v>
      </c>
      <c r="AW819" s="15" t="s">
        <v>42</v>
      </c>
      <c r="AX819" s="15" t="s">
        <v>81</v>
      </c>
      <c r="AY819" s="275" t="s">
        <v>126</v>
      </c>
    </row>
    <row r="820" s="15" customFormat="1">
      <c r="A820" s="15"/>
      <c r="B820" s="266"/>
      <c r="C820" s="267"/>
      <c r="D820" s="222" t="s">
        <v>141</v>
      </c>
      <c r="E820" s="268" t="s">
        <v>19</v>
      </c>
      <c r="F820" s="269" t="s">
        <v>1104</v>
      </c>
      <c r="G820" s="267"/>
      <c r="H820" s="268" t="s">
        <v>19</v>
      </c>
      <c r="I820" s="270"/>
      <c r="J820" s="267"/>
      <c r="K820" s="267"/>
      <c r="L820" s="271"/>
      <c r="M820" s="272"/>
      <c r="N820" s="273"/>
      <c r="O820" s="273"/>
      <c r="P820" s="273"/>
      <c r="Q820" s="273"/>
      <c r="R820" s="273"/>
      <c r="S820" s="273"/>
      <c r="T820" s="274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5" t="s">
        <v>141</v>
      </c>
      <c r="AU820" s="275" t="s">
        <v>91</v>
      </c>
      <c r="AV820" s="15" t="s">
        <v>89</v>
      </c>
      <c r="AW820" s="15" t="s">
        <v>42</v>
      </c>
      <c r="AX820" s="15" t="s">
        <v>81</v>
      </c>
      <c r="AY820" s="275" t="s">
        <v>126</v>
      </c>
    </row>
    <row r="821" s="13" customFormat="1">
      <c r="A821" s="13"/>
      <c r="B821" s="230"/>
      <c r="C821" s="231"/>
      <c r="D821" s="222" t="s">
        <v>141</v>
      </c>
      <c r="E821" s="232" t="s">
        <v>19</v>
      </c>
      <c r="F821" s="233" t="s">
        <v>185</v>
      </c>
      <c r="G821" s="231"/>
      <c r="H821" s="234">
        <v>7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141</v>
      </c>
      <c r="AU821" s="240" t="s">
        <v>91</v>
      </c>
      <c r="AV821" s="13" t="s">
        <v>91</v>
      </c>
      <c r="AW821" s="13" t="s">
        <v>42</v>
      </c>
      <c r="AX821" s="13" t="s">
        <v>81</v>
      </c>
      <c r="AY821" s="240" t="s">
        <v>126</v>
      </c>
    </row>
    <row r="822" s="14" customFormat="1">
      <c r="A822" s="14"/>
      <c r="B822" s="241"/>
      <c r="C822" s="242"/>
      <c r="D822" s="222" t="s">
        <v>141</v>
      </c>
      <c r="E822" s="243" t="s">
        <v>19</v>
      </c>
      <c r="F822" s="244" t="s">
        <v>144</v>
      </c>
      <c r="G822" s="242"/>
      <c r="H822" s="245">
        <v>7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1" t="s">
        <v>141</v>
      </c>
      <c r="AU822" s="251" t="s">
        <v>91</v>
      </c>
      <c r="AV822" s="14" t="s">
        <v>133</v>
      </c>
      <c r="AW822" s="14" t="s">
        <v>42</v>
      </c>
      <c r="AX822" s="14" t="s">
        <v>89</v>
      </c>
      <c r="AY822" s="251" t="s">
        <v>126</v>
      </c>
    </row>
    <row r="823" s="2" customFormat="1" ht="16.5" customHeight="1">
      <c r="A823" s="41"/>
      <c r="B823" s="42"/>
      <c r="C823" s="209" t="s">
        <v>1105</v>
      </c>
      <c r="D823" s="209" t="s">
        <v>128</v>
      </c>
      <c r="E823" s="210" t="s">
        <v>1106</v>
      </c>
      <c r="F823" s="211" t="s">
        <v>1107</v>
      </c>
      <c r="G823" s="212" t="s">
        <v>624</v>
      </c>
      <c r="H823" s="213">
        <v>6</v>
      </c>
      <c r="I823" s="214"/>
      <c r="J823" s="215">
        <f>ROUND(I823*H823,2)</f>
        <v>0</v>
      </c>
      <c r="K823" s="211" t="s">
        <v>132</v>
      </c>
      <c r="L823" s="47"/>
      <c r="M823" s="216" t="s">
        <v>19</v>
      </c>
      <c r="N823" s="217" t="s">
        <v>52</v>
      </c>
      <c r="O823" s="87"/>
      <c r="P823" s="218">
        <f>O823*H823</f>
        <v>0</v>
      </c>
      <c r="Q823" s="218">
        <v>0</v>
      </c>
      <c r="R823" s="218">
        <f>Q823*H823</f>
        <v>0</v>
      </c>
      <c r="S823" s="218">
        <v>0</v>
      </c>
      <c r="T823" s="219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0" t="s">
        <v>717</v>
      </c>
      <c r="AT823" s="220" t="s">
        <v>128</v>
      </c>
      <c r="AU823" s="220" t="s">
        <v>91</v>
      </c>
      <c r="AY823" s="19" t="s">
        <v>126</v>
      </c>
      <c r="BE823" s="221">
        <f>IF(N823="základní",J823,0)</f>
        <v>0</v>
      </c>
      <c r="BF823" s="221">
        <f>IF(N823="snížená",J823,0)</f>
        <v>0</v>
      </c>
      <c r="BG823" s="221">
        <f>IF(N823="zákl. přenesená",J823,0)</f>
        <v>0</v>
      </c>
      <c r="BH823" s="221">
        <f>IF(N823="sníž. přenesená",J823,0)</f>
        <v>0</v>
      </c>
      <c r="BI823" s="221">
        <f>IF(N823="nulová",J823,0)</f>
        <v>0</v>
      </c>
      <c r="BJ823" s="19" t="s">
        <v>89</v>
      </c>
      <c r="BK823" s="221">
        <f>ROUND(I823*H823,2)</f>
        <v>0</v>
      </c>
      <c r="BL823" s="19" t="s">
        <v>717</v>
      </c>
      <c r="BM823" s="220" t="s">
        <v>1108</v>
      </c>
    </row>
    <row r="824" s="2" customFormat="1">
      <c r="A824" s="41"/>
      <c r="B824" s="42"/>
      <c r="C824" s="43"/>
      <c r="D824" s="222" t="s">
        <v>135</v>
      </c>
      <c r="E824" s="43"/>
      <c r="F824" s="223" t="s">
        <v>1109</v>
      </c>
      <c r="G824" s="43"/>
      <c r="H824" s="43"/>
      <c r="I824" s="224"/>
      <c r="J824" s="43"/>
      <c r="K824" s="43"/>
      <c r="L824" s="47"/>
      <c r="M824" s="225"/>
      <c r="N824" s="226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19" t="s">
        <v>135</v>
      </c>
      <c r="AU824" s="19" t="s">
        <v>91</v>
      </c>
    </row>
    <row r="825" s="2" customFormat="1">
      <c r="A825" s="41"/>
      <c r="B825" s="42"/>
      <c r="C825" s="43"/>
      <c r="D825" s="227" t="s">
        <v>137</v>
      </c>
      <c r="E825" s="43"/>
      <c r="F825" s="228" t="s">
        <v>1110</v>
      </c>
      <c r="G825" s="43"/>
      <c r="H825" s="43"/>
      <c r="I825" s="224"/>
      <c r="J825" s="43"/>
      <c r="K825" s="43"/>
      <c r="L825" s="47"/>
      <c r="M825" s="225"/>
      <c r="N825" s="226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19" t="s">
        <v>137</v>
      </c>
      <c r="AU825" s="19" t="s">
        <v>91</v>
      </c>
    </row>
    <row r="826" s="2" customFormat="1">
      <c r="A826" s="41"/>
      <c r="B826" s="42"/>
      <c r="C826" s="43"/>
      <c r="D826" s="222" t="s">
        <v>139</v>
      </c>
      <c r="E826" s="43"/>
      <c r="F826" s="229" t="s">
        <v>1111</v>
      </c>
      <c r="G826" s="43"/>
      <c r="H826" s="43"/>
      <c r="I826" s="224"/>
      <c r="J826" s="43"/>
      <c r="K826" s="43"/>
      <c r="L826" s="47"/>
      <c r="M826" s="225"/>
      <c r="N826" s="226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19" t="s">
        <v>139</v>
      </c>
      <c r="AU826" s="19" t="s">
        <v>91</v>
      </c>
    </row>
    <row r="827" s="15" customFormat="1">
      <c r="A827" s="15"/>
      <c r="B827" s="266"/>
      <c r="C827" s="267"/>
      <c r="D827" s="222" t="s">
        <v>141</v>
      </c>
      <c r="E827" s="268" t="s">
        <v>19</v>
      </c>
      <c r="F827" s="269" t="s">
        <v>1031</v>
      </c>
      <c r="G827" s="267"/>
      <c r="H827" s="268" t="s">
        <v>19</v>
      </c>
      <c r="I827" s="270"/>
      <c r="J827" s="267"/>
      <c r="K827" s="267"/>
      <c r="L827" s="271"/>
      <c r="M827" s="272"/>
      <c r="N827" s="273"/>
      <c r="O827" s="273"/>
      <c r="P827" s="273"/>
      <c r="Q827" s="273"/>
      <c r="R827" s="273"/>
      <c r="S827" s="273"/>
      <c r="T827" s="27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5" t="s">
        <v>141</v>
      </c>
      <c r="AU827" s="275" t="s">
        <v>91</v>
      </c>
      <c r="AV827" s="15" t="s">
        <v>89</v>
      </c>
      <c r="AW827" s="15" t="s">
        <v>42</v>
      </c>
      <c r="AX827" s="15" t="s">
        <v>81</v>
      </c>
      <c r="AY827" s="275" t="s">
        <v>126</v>
      </c>
    </row>
    <row r="828" s="15" customFormat="1">
      <c r="A828" s="15"/>
      <c r="B828" s="266"/>
      <c r="C828" s="267"/>
      <c r="D828" s="222" t="s">
        <v>141</v>
      </c>
      <c r="E828" s="268" t="s">
        <v>19</v>
      </c>
      <c r="F828" s="269" t="s">
        <v>1112</v>
      </c>
      <c r="G828" s="267"/>
      <c r="H828" s="268" t="s">
        <v>19</v>
      </c>
      <c r="I828" s="270"/>
      <c r="J828" s="267"/>
      <c r="K828" s="267"/>
      <c r="L828" s="271"/>
      <c r="M828" s="272"/>
      <c r="N828" s="273"/>
      <c r="O828" s="273"/>
      <c r="P828" s="273"/>
      <c r="Q828" s="273"/>
      <c r="R828" s="273"/>
      <c r="S828" s="273"/>
      <c r="T828" s="274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5" t="s">
        <v>141</v>
      </c>
      <c r="AU828" s="275" t="s">
        <v>91</v>
      </c>
      <c r="AV828" s="15" t="s">
        <v>89</v>
      </c>
      <c r="AW828" s="15" t="s">
        <v>42</v>
      </c>
      <c r="AX828" s="15" t="s">
        <v>81</v>
      </c>
      <c r="AY828" s="275" t="s">
        <v>126</v>
      </c>
    </row>
    <row r="829" s="13" customFormat="1">
      <c r="A829" s="13"/>
      <c r="B829" s="230"/>
      <c r="C829" s="231"/>
      <c r="D829" s="222" t="s">
        <v>141</v>
      </c>
      <c r="E829" s="232" t="s">
        <v>19</v>
      </c>
      <c r="F829" s="233" t="s">
        <v>178</v>
      </c>
      <c r="G829" s="231"/>
      <c r="H829" s="234">
        <v>6</v>
      </c>
      <c r="I829" s="235"/>
      <c r="J829" s="231"/>
      <c r="K829" s="231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141</v>
      </c>
      <c r="AU829" s="240" t="s">
        <v>91</v>
      </c>
      <c r="AV829" s="13" t="s">
        <v>91</v>
      </c>
      <c r="AW829" s="13" t="s">
        <v>42</v>
      </c>
      <c r="AX829" s="13" t="s">
        <v>89</v>
      </c>
      <c r="AY829" s="240" t="s">
        <v>126</v>
      </c>
    </row>
    <row r="830" s="2" customFormat="1" ht="16.5" customHeight="1">
      <c r="A830" s="41"/>
      <c r="B830" s="42"/>
      <c r="C830" s="252" t="s">
        <v>1113</v>
      </c>
      <c r="D830" s="252" t="s">
        <v>237</v>
      </c>
      <c r="E830" s="253" t="s">
        <v>680</v>
      </c>
      <c r="F830" s="254" t="s">
        <v>681</v>
      </c>
      <c r="G830" s="255" t="s">
        <v>165</v>
      </c>
      <c r="H830" s="256">
        <v>7.5359999999999996</v>
      </c>
      <c r="I830" s="257"/>
      <c r="J830" s="258">
        <f>ROUND(I830*H830,2)</f>
        <v>0</v>
      </c>
      <c r="K830" s="254" t="s">
        <v>132</v>
      </c>
      <c r="L830" s="259"/>
      <c r="M830" s="260" t="s">
        <v>19</v>
      </c>
      <c r="N830" s="261" t="s">
        <v>52</v>
      </c>
      <c r="O830" s="87"/>
      <c r="P830" s="218">
        <f>O830*H830</f>
        <v>0</v>
      </c>
      <c r="Q830" s="218">
        <v>8.0000000000000007E-05</v>
      </c>
      <c r="R830" s="218">
        <f>Q830*H830</f>
        <v>0.00060287999999999997</v>
      </c>
      <c r="S830" s="218">
        <v>0</v>
      </c>
      <c r="T830" s="219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0" t="s">
        <v>733</v>
      </c>
      <c r="AT830" s="220" t="s">
        <v>237</v>
      </c>
      <c r="AU830" s="220" t="s">
        <v>91</v>
      </c>
      <c r="AY830" s="19" t="s">
        <v>126</v>
      </c>
      <c r="BE830" s="221">
        <f>IF(N830="základní",J830,0)</f>
        <v>0</v>
      </c>
      <c r="BF830" s="221">
        <f>IF(N830="snížená",J830,0)</f>
        <v>0</v>
      </c>
      <c r="BG830" s="221">
        <f>IF(N830="zákl. přenesená",J830,0)</f>
        <v>0</v>
      </c>
      <c r="BH830" s="221">
        <f>IF(N830="sníž. přenesená",J830,0)</f>
        <v>0</v>
      </c>
      <c r="BI830" s="221">
        <f>IF(N830="nulová",J830,0)</f>
        <v>0</v>
      </c>
      <c r="BJ830" s="19" t="s">
        <v>89</v>
      </c>
      <c r="BK830" s="221">
        <f>ROUND(I830*H830,2)</f>
        <v>0</v>
      </c>
      <c r="BL830" s="19" t="s">
        <v>717</v>
      </c>
      <c r="BM830" s="220" t="s">
        <v>1114</v>
      </c>
    </row>
    <row r="831" s="2" customFormat="1">
      <c r="A831" s="41"/>
      <c r="B831" s="42"/>
      <c r="C831" s="43"/>
      <c r="D831" s="222" t="s">
        <v>135</v>
      </c>
      <c r="E831" s="43"/>
      <c r="F831" s="223" t="s">
        <v>681</v>
      </c>
      <c r="G831" s="43"/>
      <c r="H831" s="43"/>
      <c r="I831" s="224"/>
      <c r="J831" s="43"/>
      <c r="K831" s="43"/>
      <c r="L831" s="47"/>
      <c r="M831" s="225"/>
      <c r="N831" s="226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19" t="s">
        <v>135</v>
      </c>
      <c r="AU831" s="19" t="s">
        <v>91</v>
      </c>
    </row>
    <row r="832" s="15" customFormat="1">
      <c r="A832" s="15"/>
      <c r="B832" s="266"/>
      <c r="C832" s="267"/>
      <c r="D832" s="222" t="s">
        <v>141</v>
      </c>
      <c r="E832" s="268" t="s">
        <v>19</v>
      </c>
      <c r="F832" s="269" t="s">
        <v>1031</v>
      </c>
      <c r="G832" s="267"/>
      <c r="H832" s="268" t="s">
        <v>19</v>
      </c>
      <c r="I832" s="270"/>
      <c r="J832" s="267"/>
      <c r="K832" s="267"/>
      <c r="L832" s="271"/>
      <c r="M832" s="272"/>
      <c r="N832" s="273"/>
      <c r="O832" s="273"/>
      <c r="P832" s="273"/>
      <c r="Q832" s="273"/>
      <c r="R832" s="273"/>
      <c r="S832" s="273"/>
      <c r="T832" s="27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5" t="s">
        <v>141</v>
      </c>
      <c r="AU832" s="275" t="s">
        <v>91</v>
      </c>
      <c r="AV832" s="15" t="s">
        <v>89</v>
      </c>
      <c r="AW832" s="15" t="s">
        <v>42</v>
      </c>
      <c r="AX832" s="15" t="s">
        <v>81</v>
      </c>
      <c r="AY832" s="275" t="s">
        <v>126</v>
      </c>
    </row>
    <row r="833" s="15" customFormat="1">
      <c r="A833" s="15"/>
      <c r="B833" s="266"/>
      <c r="C833" s="267"/>
      <c r="D833" s="222" t="s">
        <v>141</v>
      </c>
      <c r="E833" s="268" t="s">
        <v>19</v>
      </c>
      <c r="F833" s="269" t="s">
        <v>1112</v>
      </c>
      <c r="G833" s="267"/>
      <c r="H833" s="268" t="s">
        <v>19</v>
      </c>
      <c r="I833" s="270"/>
      <c r="J833" s="267"/>
      <c r="K833" s="267"/>
      <c r="L833" s="271"/>
      <c r="M833" s="272"/>
      <c r="N833" s="273"/>
      <c r="O833" s="273"/>
      <c r="P833" s="273"/>
      <c r="Q833" s="273"/>
      <c r="R833" s="273"/>
      <c r="S833" s="273"/>
      <c r="T833" s="27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5" t="s">
        <v>141</v>
      </c>
      <c r="AU833" s="275" t="s">
        <v>91</v>
      </c>
      <c r="AV833" s="15" t="s">
        <v>89</v>
      </c>
      <c r="AW833" s="15" t="s">
        <v>42</v>
      </c>
      <c r="AX833" s="15" t="s">
        <v>81</v>
      </c>
      <c r="AY833" s="275" t="s">
        <v>126</v>
      </c>
    </row>
    <row r="834" s="13" customFormat="1">
      <c r="A834" s="13"/>
      <c r="B834" s="230"/>
      <c r="C834" s="231"/>
      <c r="D834" s="222" t="s">
        <v>141</v>
      </c>
      <c r="E834" s="232" t="s">
        <v>19</v>
      </c>
      <c r="F834" s="233" t="s">
        <v>1115</v>
      </c>
      <c r="G834" s="231"/>
      <c r="H834" s="234">
        <v>7.5359999999999996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0" t="s">
        <v>141</v>
      </c>
      <c r="AU834" s="240" t="s">
        <v>91</v>
      </c>
      <c r="AV834" s="13" t="s">
        <v>91</v>
      </c>
      <c r="AW834" s="13" t="s">
        <v>42</v>
      </c>
      <c r="AX834" s="13" t="s">
        <v>81</v>
      </c>
      <c r="AY834" s="240" t="s">
        <v>126</v>
      </c>
    </row>
    <row r="835" s="14" customFormat="1">
      <c r="A835" s="14"/>
      <c r="B835" s="241"/>
      <c r="C835" s="242"/>
      <c r="D835" s="222" t="s">
        <v>141</v>
      </c>
      <c r="E835" s="243" t="s">
        <v>19</v>
      </c>
      <c r="F835" s="244" t="s">
        <v>144</v>
      </c>
      <c r="G835" s="242"/>
      <c r="H835" s="245">
        <v>7.5359999999999996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1" t="s">
        <v>141</v>
      </c>
      <c r="AU835" s="251" t="s">
        <v>91</v>
      </c>
      <c r="AV835" s="14" t="s">
        <v>133</v>
      </c>
      <c r="AW835" s="14" t="s">
        <v>42</v>
      </c>
      <c r="AX835" s="14" t="s">
        <v>89</v>
      </c>
      <c r="AY835" s="251" t="s">
        <v>126</v>
      </c>
    </row>
    <row r="836" s="2" customFormat="1" ht="24.15" customHeight="1">
      <c r="A836" s="41"/>
      <c r="B836" s="42"/>
      <c r="C836" s="252" t="s">
        <v>1116</v>
      </c>
      <c r="D836" s="252" t="s">
        <v>237</v>
      </c>
      <c r="E836" s="253" t="s">
        <v>686</v>
      </c>
      <c r="F836" s="254" t="s">
        <v>687</v>
      </c>
      <c r="G836" s="255" t="s">
        <v>688</v>
      </c>
      <c r="H836" s="256">
        <v>0.12</v>
      </c>
      <c r="I836" s="257"/>
      <c r="J836" s="258">
        <f>ROUND(I836*H836,2)</f>
        <v>0</v>
      </c>
      <c r="K836" s="254" t="s">
        <v>132</v>
      </c>
      <c r="L836" s="259"/>
      <c r="M836" s="260" t="s">
        <v>19</v>
      </c>
      <c r="N836" s="261" t="s">
        <v>52</v>
      </c>
      <c r="O836" s="87"/>
      <c r="P836" s="218">
        <f>O836*H836</f>
        <v>0</v>
      </c>
      <c r="Q836" s="218">
        <v>0.00050000000000000001</v>
      </c>
      <c r="R836" s="218">
        <f>Q836*H836</f>
        <v>6.0000000000000002E-05</v>
      </c>
      <c r="S836" s="218">
        <v>0</v>
      </c>
      <c r="T836" s="219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20" t="s">
        <v>733</v>
      </c>
      <c r="AT836" s="220" t="s">
        <v>237</v>
      </c>
      <c r="AU836" s="220" t="s">
        <v>91</v>
      </c>
      <c r="AY836" s="19" t="s">
        <v>126</v>
      </c>
      <c r="BE836" s="221">
        <f>IF(N836="základní",J836,0)</f>
        <v>0</v>
      </c>
      <c r="BF836" s="221">
        <f>IF(N836="snížená",J836,0)</f>
        <v>0</v>
      </c>
      <c r="BG836" s="221">
        <f>IF(N836="zákl. přenesená",J836,0)</f>
        <v>0</v>
      </c>
      <c r="BH836" s="221">
        <f>IF(N836="sníž. přenesená",J836,0)</f>
        <v>0</v>
      </c>
      <c r="BI836" s="221">
        <f>IF(N836="nulová",J836,0)</f>
        <v>0</v>
      </c>
      <c r="BJ836" s="19" t="s">
        <v>89</v>
      </c>
      <c r="BK836" s="221">
        <f>ROUND(I836*H836,2)</f>
        <v>0</v>
      </c>
      <c r="BL836" s="19" t="s">
        <v>717</v>
      </c>
      <c r="BM836" s="220" t="s">
        <v>1117</v>
      </c>
    </row>
    <row r="837" s="2" customFormat="1">
      <c r="A837" s="41"/>
      <c r="B837" s="42"/>
      <c r="C837" s="43"/>
      <c r="D837" s="222" t="s">
        <v>135</v>
      </c>
      <c r="E837" s="43"/>
      <c r="F837" s="223" t="s">
        <v>687</v>
      </c>
      <c r="G837" s="43"/>
      <c r="H837" s="43"/>
      <c r="I837" s="224"/>
      <c r="J837" s="43"/>
      <c r="K837" s="43"/>
      <c r="L837" s="47"/>
      <c r="M837" s="225"/>
      <c r="N837" s="226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19" t="s">
        <v>135</v>
      </c>
      <c r="AU837" s="19" t="s">
        <v>91</v>
      </c>
    </row>
    <row r="838" s="15" customFormat="1">
      <c r="A838" s="15"/>
      <c r="B838" s="266"/>
      <c r="C838" s="267"/>
      <c r="D838" s="222" t="s">
        <v>141</v>
      </c>
      <c r="E838" s="268" t="s">
        <v>19</v>
      </c>
      <c r="F838" s="269" t="s">
        <v>1112</v>
      </c>
      <c r="G838" s="267"/>
      <c r="H838" s="268" t="s">
        <v>19</v>
      </c>
      <c r="I838" s="270"/>
      <c r="J838" s="267"/>
      <c r="K838" s="267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141</v>
      </c>
      <c r="AU838" s="275" t="s">
        <v>91</v>
      </c>
      <c r="AV838" s="15" t="s">
        <v>89</v>
      </c>
      <c r="AW838" s="15" t="s">
        <v>42</v>
      </c>
      <c r="AX838" s="15" t="s">
        <v>81</v>
      </c>
      <c r="AY838" s="275" t="s">
        <v>126</v>
      </c>
    </row>
    <row r="839" s="13" customFormat="1">
      <c r="A839" s="13"/>
      <c r="B839" s="230"/>
      <c r="C839" s="231"/>
      <c r="D839" s="222" t="s">
        <v>141</v>
      </c>
      <c r="E839" s="232" t="s">
        <v>19</v>
      </c>
      <c r="F839" s="233" t="s">
        <v>1118</v>
      </c>
      <c r="G839" s="231"/>
      <c r="H839" s="234">
        <v>0.12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141</v>
      </c>
      <c r="AU839" s="240" t="s">
        <v>91</v>
      </c>
      <c r="AV839" s="13" t="s">
        <v>91</v>
      </c>
      <c r="AW839" s="13" t="s">
        <v>42</v>
      </c>
      <c r="AX839" s="13" t="s">
        <v>81</v>
      </c>
      <c r="AY839" s="240" t="s">
        <v>126</v>
      </c>
    </row>
    <row r="840" s="14" customFormat="1">
      <c r="A840" s="14"/>
      <c r="B840" s="241"/>
      <c r="C840" s="242"/>
      <c r="D840" s="222" t="s">
        <v>141</v>
      </c>
      <c r="E840" s="243" t="s">
        <v>19</v>
      </c>
      <c r="F840" s="244" t="s">
        <v>144</v>
      </c>
      <c r="G840" s="242"/>
      <c r="H840" s="245">
        <v>0.12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1" t="s">
        <v>141</v>
      </c>
      <c r="AU840" s="251" t="s">
        <v>91</v>
      </c>
      <c r="AV840" s="14" t="s">
        <v>133</v>
      </c>
      <c r="AW840" s="14" t="s">
        <v>42</v>
      </c>
      <c r="AX840" s="14" t="s">
        <v>89</v>
      </c>
      <c r="AY840" s="251" t="s">
        <v>126</v>
      </c>
    </row>
    <row r="841" s="2" customFormat="1" ht="16.5" customHeight="1">
      <c r="A841" s="41"/>
      <c r="B841" s="42"/>
      <c r="C841" s="209" t="s">
        <v>1119</v>
      </c>
      <c r="D841" s="209" t="s">
        <v>128</v>
      </c>
      <c r="E841" s="210" t="s">
        <v>1120</v>
      </c>
      <c r="F841" s="211" t="s">
        <v>1121</v>
      </c>
      <c r="G841" s="212" t="s">
        <v>624</v>
      </c>
      <c r="H841" s="213">
        <v>11</v>
      </c>
      <c r="I841" s="214"/>
      <c r="J841" s="215">
        <f>ROUND(I841*H841,2)</f>
        <v>0</v>
      </c>
      <c r="K841" s="211" t="s">
        <v>132</v>
      </c>
      <c r="L841" s="47"/>
      <c r="M841" s="216" t="s">
        <v>19</v>
      </c>
      <c r="N841" s="217" t="s">
        <v>52</v>
      </c>
      <c r="O841" s="87"/>
      <c r="P841" s="218">
        <f>O841*H841</f>
        <v>0</v>
      </c>
      <c r="Q841" s="218">
        <v>0</v>
      </c>
      <c r="R841" s="218">
        <f>Q841*H841</f>
        <v>0</v>
      </c>
      <c r="S841" s="218">
        <v>0</v>
      </c>
      <c r="T841" s="219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0" t="s">
        <v>717</v>
      </c>
      <c r="AT841" s="220" t="s">
        <v>128</v>
      </c>
      <c r="AU841" s="220" t="s">
        <v>91</v>
      </c>
      <c r="AY841" s="19" t="s">
        <v>126</v>
      </c>
      <c r="BE841" s="221">
        <f>IF(N841="základní",J841,0)</f>
        <v>0</v>
      </c>
      <c r="BF841" s="221">
        <f>IF(N841="snížená",J841,0)</f>
        <v>0</v>
      </c>
      <c r="BG841" s="221">
        <f>IF(N841="zákl. přenesená",J841,0)</f>
        <v>0</v>
      </c>
      <c r="BH841" s="221">
        <f>IF(N841="sníž. přenesená",J841,0)</f>
        <v>0</v>
      </c>
      <c r="BI841" s="221">
        <f>IF(N841="nulová",J841,0)</f>
        <v>0</v>
      </c>
      <c r="BJ841" s="19" t="s">
        <v>89</v>
      </c>
      <c r="BK841" s="221">
        <f>ROUND(I841*H841,2)</f>
        <v>0</v>
      </c>
      <c r="BL841" s="19" t="s">
        <v>717</v>
      </c>
      <c r="BM841" s="220" t="s">
        <v>1122</v>
      </c>
    </row>
    <row r="842" s="2" customFormat="1">
      <c r="A842" s="41"/>
      <c r="B842" s="42"/>
      <c r="C842" s="43"/>
      <c r="D842" s="222" t="s">
        <v>135</v>
      </c>
      <c r="E842" s="43"/>
      <c r="F842" s="223" t="s">
        <v>1123</v>
      </c>
      <c r="G842" s="43"/>
      <c r="H842" s="43"/>
      <c r="I842" s="224"/>
      <c r="J842" s="43"/>
      <c r="K842" s="43"/>
      <c r="L842" s="47"/>
      <c r="M842" s="225"/>
      <c r="N842" s="226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19" t="s">
        <v>135</v>
      </c>
      <c r="AU842" s="19" t="s">
        <v>91</v>
      </c>
    </row>
    <row r="843" s="2" customFormat="1">
      <c r="A843" s="41"/>
      <c r="B843" s="42"/>
      <c r="C843" s="43"/>
      <c r="D843" s="227" t="s">
        <v>137</v>
      </c>
      <c r="E843" s="43"/>
      <c r="F843" s="228" t="s">
        <v>1124</v>
      </c>
      <c r="G843" s="43"/>
      <c r="H843" s="43"/>
      <c r="I843" s="224"/>
      <c r="J843" s="43"/>
      <c r="K843" s="43"/>
      <c r="L843" s="47"/>
      <c r="M843" s="225"/>
      <c r="N843" s="226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19" t="s">
        <v>137</v>
      </c>
      <c r="AU843" s="19" t="s">
        <v>91</v>
      </c>
    </row>
    <row r="844" s="2" customFormat="1">
      <c r="A844" s="41"/>
      <c r="B844" s="42"/>
      <c r="C844" s="43"/>
      <c r="D844" s="222" t="s">
        <v>139</v>
      </c>
      <c r="E844" s="43"/>
      <c r="F844" s="229" t="s">
        <v>1125</v>
      </c>
      <c r="G844" s="43"/>
      <c r="H844" s="43"/>
      <c r="I844" s="224"/>
      <c r="J844" s="43"/>
      <c r="K844" s="43"/>
      <c r="L844" s="47"/>
      <c r="M844" s="225"/>
      <c r="N844" s="226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19" t="s">
        <v>139</v>
      </c>
      <c r="AU844" s="19" t="s">
        <v>91</v>
      </c>
    </row>
    <row r="845" s="15" customFormat="1">
      <c r="A845" s="15"/>
      <c r="B845" s="266"/>
      <c r="C845" s="267"/>
      <c r="D845" s="222" t="s">
        <v>141</v>
      </c>
      <c r="E845" s="268" t="s">
        <v>19</v>
      </c>
      <c r="F845" s="269" t="s">
        <v>1031</v>
      </c>
      <c r="G845" s="267"/>
      <c r="H845" s="268" t="s">
        <v>19</v>
      </c>
      <c r="I845" s="270"/>
      <c r="J845" s="267"/>
      <c r="K845" s="267"/>
      <c r="L845" s="271"/>
      <c r="M845" s="272"/>
      <c r="N845" s="273"/>
      <c r="O845" s="273"/>
      <c r="P845" s="273"/>
      <c r="Q845" s="273"/>
      <c r="R845" s="273"/>
      <c r="S845" s="273"/>
      <c r="T845" s="27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5" t="s">
        <v>141</v>
      </c>
      <c r="AU845" s="275" t="s">
        <v>91</v>
      </c>
      <c r="AV845" s="15" t="s">
        <v>89</v>
      </c>
      <c r="AW845" s="15" t="s">
        <v>42</v>
      </c>
      <c r="AX845" s="15" t="s">
        <v>81</v>
      </c>
      <c r="AY845" s="275" t="s">
        <v>126</v>
      </c>
    </row>
    <row r="846" s="15" customFormat="1">
      <c r="A846" s="15"/>
      <c r="B846" s="266"/>
      <c r="C846" s="267"/>
      <c r="D846" s="222" t="s">
        <v>141</v>
      </c>
      <c r="E846" s="268" t="s">
        <v>19</v>
      </c>
      <c r="F846" s="269" t="s">
        <v>1126</v>
      </c>
      <c r="G846" s="267"/>
      <c r="H846" s="268" t="s">
        <v>19</v>
      </c>
      <c r="I846" s="270"/>
      <c r="J846" s="267"/>
      <c r="K846" s="267"/>
      <c r="L846" s="271"/>
      <c r="M846" s="272"/>
      <c r="N846" s="273"/>
      <c r="O846" s="273"/>
      <c r="P846" s="273"/>
      <c r="Q846" s="273"/>
      <c r="R846" s="273"/>
      <c r="S846" s="273"/>
      <c r="T846" s="27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5" t="s">
        <v>141</v>
      </c>
      <c r="AU846" s="275" t="s">
        <v>91</v>
      </c>
      <c r="AV846" s="15" t="s">
        <v>89</v>
      </c>
      <c r="AW846" s="15" t="s">
        <v>42</v>
      </c>
      <c r="AX846" s="15" t="s">
        <v>81</v>
      </c>
      <c r="AY846" s="275" t="s">
        <v>126</v>
      </c>
    </row>
    <row r="847" s="13" customFormat="1">
      <c r="A847" s="13"/>
      <c r="B847" s="230"/>
      <c r="C847" s="231"/>
      <c r="D847" s="222" t="s">
        <v>141</v>
      </c>
      <c r="E847" s="232" t="s">
        <v>19</v>
      </c>
      <c r="F847" s="233" t="s">
        <v>706</v>
      </c>
      <c r="G847" s="231"/>
      <c r="H847" s="234">
        <v>2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141</v>
      </c>
      <c r="AU847" s="240" t="s">
        <v>91</v>
      </c>
      <c r="AV847" s="13" t="s">
        <v>91</v>
      </c>
      <c r="AW847" s="13" t="s">
        <v>42</v>
      </c>
      <c r="AX847" s="13" t="s">
        <v>81</v>
      </c>
      <c r="AY847" s="240" t="s">
        <v>126</v>
      </c>
    </row>
    <row r="848" s="15" customFormat="1">
      <c r="A848" s="15"/>
      <c r="B848" s="266"/>
      <c r="C848" s="267"/>
      <c r="D848" s="222" t="s">
        <v>141</v>
      </c>
      <c r="E848" s="268" t="s">
        <v>19</v>
      </c>
      <c r="F848" s="269" t="s">
        <v>1127</v>
      </c>
      <c r="G848" s="267"/>
      <c r="H848" s="268" t="s">
        <v>19</v>
      </c>
      <c r="I848" s="270"/>
      <c r="J848" s="267"/>
      <c r="K848" s="267"/>
      <c r="L848" s="271"/>
      <c r="M848" s="272"/>
      <c r="N848" s="273"/>
      <c r="O848" s="273"/>
      <c r="P848" s="273"/>
      <c r="Q848" s="273"/>
      <c r="R848" s="273"/>
      <c r="S848" s="273"/>
      <c r="T848" s="27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5" t="s">
        <v>141</v>
      </c>
      <c r="AU848" s="275" t="s">
        <v>91</v>
      </c>
      <c r="AV848" s="15" t="s">
        <v>89</v>
      </c>
      <c r="AW848" s="15" t="s">
        <v>42</v>
      </c>
      <c r="AX848" s="15" t="s">
        <v>81</v>
      </c>
      <c r="AY848" s="275" t="s">
        <v>126</v>
      </c>
    </row>
    <row r="849" s="13" customFormat="1">
      <c r="A849" s="13"/>
      <c r="B849" s="230"/>
      <c r="C849" s="231"/>
      <c r="D849" s="222" t="s">
        <v>141</v>
      </c>
      <c r="E849" s="232" t="s">
        <v>19</v>
      </c>
      <c r="F849" s="233" t="s">
        <v>706</v>
      </c>
      <c r="G849" s="231"/>
      <c r="H849" s="234">
        <v>2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0" t="s">
        <v>141</v>
      </c>
      <c r="AU849" s="240" t="s">
        <v>91</v>
      </c>
      <c r="AV849" s="13" t="s">
        <v>91</v>
      </c>
      <c r="AW849" s="13" t="s">
        <v>42</v>
      </c>
      <c r="AX849" s="13" t="s">
        <v>81</v>
      </c>
      <c r="AY849" s="240" t="s">
        <v>126</v>
      </c>
    </row>
    <row r="850" s="15" customFormat="1">
      <c r="A850" s="15"/>
      <c r="B850" s="266"/>
      <c r="C850" s="267"/>
      <c r="D850" s="222" t="s">
        <v>141</v>
      </c>
      <c r="E850" s="268" t="s">
        <v>19</v>
      </c>
      <c r="F850" s="269" t="s">
        <v>1128</v>
      </c>
      <c r="G850" s="267"/>
      <c r="H850" s="268" t="s">
        <v>19</v>
      </c>
      <c r="I850" s="270"/>
      <c r="J850" s="267"/>
      <c r="K850" s="267"/>
      <c r="L850" s="271"/>
      <c r="M850" s="272"/>
      <c r="N850" s="273"/>
      <c r="O850" s="273"/>
      <c r="P850" s="273"/>
      <c r="Q850" s="273"/>
      <c r="R850" s="273"/>
      <c r="S850" s="273"/>
      <c r="T850" s="27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5" t="s">
        <v>141</v>
      </c>
      <c r="AU850" s="275" t="s">
        <v>91</v>
      </c>
      <c r="AV850" s="15" t="s">
        <v>89</v>
      </c>
      <c r="AW850" s="15" t="s">
        <v>42</v>
      </c>
      <c r="AX850" s="15" t="s">
        <v>81</v>
      </c>
      <c r="AY850" s="275" t="s">
        <v>126</v>
      </c>
    </row>
    <row r="851" s="13" customFormat="1">
      <c r="A851" s="13"/>
      <c r="B851" s="230"/>
      <c r="C851" s="231"/>
      <c r="D851" s="222" t="s">
        <v>141</v>
      </c>
      <c r="E851" s="232" t="s">
        <v>19</v>
      </c>
      <c r="F851" s="233" t="s">
        <v>89</v>
      </c>
      <c r="G851" s="231"/>
      <c r="H851" s="234">
        <v>1</v>
      </c>
      <c r="I851" s="235"/>
      <c r="J851" s="231"/>
      <c r="K851" s="231"/>
      <c r="L851" s="236"/>
      <c r="M851" s="237"/>
      <c r="N851" s="238"/>
      <c r="O851" s="238"/>
      <c r="P851" s="238"/>
      <c r="Q851" s="238"/>
      <c r="R851" s="238"/>
      <c r="S851" s="238"/>
      <c r="T851" s="23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0" t="s">
        <v>141</v>
      </c>
      <c r="AU851" s="240" t="s">
        <v>91</v>
      </c>
      <c r="AV851" s="13" t="s">
        <v>91</v>
      </c>
      <c r="AW851" s="13" t="s">
        <v>42</v>
      </c>
      <c r="AX851" s="13" t="s">
        <v>81</v>
      </c>
      <c r="AY851" s="240" t="s">
        <v>126</v>
      </c>
    </row>
    <row r="852" s="15" customFormat="1">
      <c r="A852" s="15"/>
      <c r="B852" s="266"/>
      <c r="C852" s="267"/>
      <c r="D852" s="222" t="s">
        <v>141</v>
      </c>
      <c r="E852" s="268" t="s">
        <v>19</v>
      </c>
      <c r="F852" s="269" t="s">
        <v>1129</v>
      </c>
      <c r="G852" s="267"/>
      <c r="H852" s="268" t="s">
        <v>19</v>
      </c>
      <c r="I852" s="270"/>
      <c r="J852" s="267"/>
      <c r="K852" s="267"/>
      <c r="L852" s="271"/>
      <c r="M852" s="272"/>
      <c r="N852" s="273"/>
      <c r="O852" s="273"/>
      <c r="P852" s="273"/>
      <c r="Q852" s="273"/>
      <c r="R852" s="273"/>
      <c r="S852" s="273"/>
      <c r="T852" s="27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5" t="s">
        <v>141</v>
      </c>
      <c r="AU852" s="275" t="s">
        <v>91</v>
      </c>
      <c r="AV852" s="15" t="s">
        <v>89</v>
      </c>
      <c r="AW852" s="15" t="s">
        <v>42</v>
      </c>
      <c r="AX852" s="15" t="s">
        <v>81</v>
      </c>
      <c r="AY852" s="275" t="s">
        <v>126</v>
      </c>
    </row>
    <row r="853" s="13" customFormat="1">
      <c r="A853" s="13"/>
      <c r="B853" s="230"/>
      <c r="C853" s="231"/>
      <c r="D853" s="222" t="s">
        <v>141</v>
      </c>
      <c r="E853" s="232" t="s">
        <v>19</v>
      </c>
      <c r="F853" s="233" t="s">
        <v>1130</v>
      </c>
      <c r="G853" s="231"/>
      <c r="H853" s="234">
        <v>3</v>
      </c>
      <c r="I853" s="235"/>
      <c r="J853" s="231"/>
      <c r="K853" s="231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141</v>
      </c>
      <c r="AU853" s="240" t="s">
        <v>91</v>
      </c>
      <c r="AV853" s="13" t="s">
        <v>91</v>
      </c>
      <c r="AW853" s="13" t="s">
        <v>42</v>
      </c>
      <c r="AX853" s="13" t="s">
        <v>81</v>
      </c>
      <c r="AY853" s="240" t="s">
        <v>126</v>
      </c>
    </row>
    <row r="854" s="15" customFormat="1">
      <c r="A854" s="15"/>
      <c r="B854" s="266"/>
      <c r="C854" s="267"/>
      <c r="D854" s="222" t="s">
        <v>141</v>
      </c>
      <c r="E854" s="268" t="s">
        <v>19</v>
      </c>
      <c r="F854" s="269" t="s">
        <v>1131</v>
      </c>
      <c r="G854" s="267"/>
      <c r="H854" s="268" t="s">
        <v>19</v>
      </c>
      <c r="I854" s="270"/>
      <c r="J854" s="267"/>
      <c r="K854" s="267"/>
      <c r="L854" s="271"/>
      <c r="M854" s="272"/>
      <c r="N854" s="273"/>
      <c r="O854" s="273"/>
      <c r="P854" s="273"/>
      <c r="Q854" s="273"/>
      <c r="R854" s="273"/>
      <c r="S854" s="273"/>
      <c r="T854" s="27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5" t="s">
        <v>141</v>
      </c>
      <c r="AU854" s="275" t="s">
        <v>91</v>
      </c>
      <c r="AV854" s="15" t="s">
        <v>89</v>
      </c>
      <c r="AW854" s="15" t="s">
        <v>42</v>
      </c>
      <c r="AX854" s="15" t="s">
        <v>81</v>
      </c>
      <c r="AY854" s="275" t="s">
        <v>126</v>
      </c>
    </row>
    <row r="855" s="13" customFormat="1">
      <c r="A855" s="13"/>
      <c r="B855" s="230"/>
      <c r="C855" s="231"/>
      <c r="D855" s="222" t="s">
        <v>141</v>
      </c>
      <c r="E855" s="232" t="s">
        <v>19</v>
      </c>
      <c r="F855" s="233" t="s">
        <v>1130</v>
      </c>
      <c r="G855" s="231"/>
      <c r="H855" s="234">
        <v>3</v>
      </c>
      <c r="I855" s="235"/>
      <c r="J855" s="231"/>
      <c r="K855" s="231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141</v>
      </c>
      <c r="AU855" s="240" t="s">
        <v>91</v>
      </c>
      <c r="AV855" s="13" t="s">
        <v>91</v>
      </c>
      <c r="AW855" s="13" t="s">
        <v>42</v>
      </c>
      <c r="AX855" s="13" t="s">
        <v>81</v>
      </c>
      <c r="AY855" s="240" t="s">
        <v>126</v>
      </c>
    </row>
    <row r="856" s="14" customFormat="1">
      <c r="A856" s="14"/>
      <c r="B856" s="241"/>
      <c r="C856" s="242"/>
      <c r="D856" s="222" t="s">
        <v>141</v>
      </c>
      <c r="E856" s="243" t="s">
        <v>19</v>
      </c>
      <c r="F856" s="244" t="s">
        <v>144</v>
      </c>
      <c r="G856" s="242"/>
      <c r="H856" s="245">
        <v>11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1" t="s">
        <v>141</v>
      </c>
      <c r="AU856" s="251" t="s">
        <v>91</v>
      </c>
      <c r="AV856" s="14" t="s">
        <v>133</v>
      </c>
      <c r="AW856" s="14" t="s">
        <v>42</v>
      </c>
      <c r="AX856" s="14" t="s">
        <v>89</v>
      </c>
      <c r="AY856" s="251" t="s">
        <v>126</v>
      </c>
    </row>
    <row r="857" s="2" customFormat="1" ht="16.5" customHeight="1">
      <c r="A857" s="41"/>
      <c r="B857" s="42"/>
      <c r="C857" s="252" t="s">
        <v>1132</v>
      </c>
      <c r="D857" s="252" t="s">
        <v>237</v>
      </c>
      <c r="E857" s="253" t="s">
        <v>1133</v>
      </c>
      <c r="F857" s="254" t="s">
        <v>1134</v>
      </c>
      <c r="G857" s="255" t="s">
        <v>624</v>
      </c>
      <c r="H857" s="256">
        <v>11</v>
      </c>
      <c r="I857" s="257"/>
      <c r="J857" s="258">
        <f>ROUND(I857*H857,2)</f>
        <v>0</v>
      </c>
      <c r="K857" s="254" t="s">
        <v>317</v>
      </c>
      <c r="L857" s="259"/>
      <c r="M857" s="260" t="s">
        <v>19</v>
      </c>
      <c r="N857" s="261" t="s">
        <v>52</v>
      </c>
      <c r="O857" s="87"/>
      <c r="P857" s="218">
        <f>O857*H857</f>
        <v>0</v>
      </c>
      <c r="Q857" s="218">
        <v>0</v>
      </c>
      <c r="R857" s="218">
        <f>Q857*H857</f>
        <v>0</v>
      </c>
      <c r="S857" s="218">
        <v>0</v>
      </c>
      <c r="T857" s="219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0" t="s">
        <v>733</v>
      </c>
      <c r="AT857" s="220" t="s">
        <v>237</v>
      </c>
      <c r="AU857" s="220" t="s">
        <v>91</v>
      </c>
      <c r="AY857" s="19" t="s">
        <v>126</v>
      </c>
      <c r="BE857" s="221">
        <f>IF(N857="základní",J857,0)</f>
        <v>0</v>
      </c>
      <c r="BF857" s="221">
        <f>IF(N857="snížená",J857,0)</f>
        <v>0</v>
      </c>
      <c r="BG857" s="221">
        <f>IF(N857="zákl. přenesená",J857,0)</f>
        <v>0</v>
      </c>
      <c r="BH857" s="221">
        <f>IF(N857="sníž. přenesená",J857,0)</f>
        <v>0</v>
      </c>
      <c r="BI857" s="221">
        <f>IF(N857="nulová",J857,0)</f>
        <v>0</v>
      </c>
      <c r="BJ857" s="19" t="s">
        <v>89</v>
      </c>
      <c r="BK857" s="221">
        <f>ROUND(I857*H857,2)</f>
        <v>0</v>
      </c>
      <c r="BL857" s="19" t="s">
        <v>717</v>
      </c>
      <c r="BM857" s="220" t="s">
        <v>1135</v>
      </c>
    </row>
    <row r="858" s="2" customFormat="1">
      <c r="A858" s="41"/>
      <c r="B858" s="42"/>
      <c r="C858" s="43"/>
      <c r="D858" s="222" t="s">
        <v>135</v>
      </c>
      <c r="E858" s="43"/>
      <c r="F858" s="223" t="s">
        <v>1134</v>
      </c>
      <c r="G858" s="43"/>
      <c r="H858" s="43"/>
      <c r="I858" s="224"/>
      <c r="J858" s="43"/>
      <c r="K858" s="43"/>
      <c r="L858" s="47"/>
      <c r="M858" s="225"/>
      <c r="N858" s="226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19" t="s">
        <v>135</v>
      </c>
      <c r="AU858" s="19" t="s">
        <v>91</v>
      </c>
    </row>
    <row r="859" s="15" customFormat="1">
      <c r="A859" s="15"/>
      <c r="B859" s="266"/>
      <c r="C859" s="267"/>
      <c r="D859" s="222" t="s">
        <v>141</v>
      </c>
      <c r="E859" s="268" t="s">
        <v>19</v>
      </c>
      <c r="F859" s="269" t="s">
        <v>1031</v>
      </c>
      <c r="G859" s="267"/>
      <c r="H859" s="268" t="s">
        <v>19</v>
      </c>
      <c r="I859" s="270"/>
      <c r="J859" s="267"/>
      <c r="K859" s="267"/>
      <c r="L859" s="271"/>
      <c r="M859" s="272"/>
      <c r="N859" s="273"/>
      <c r="O859" s="273"/>
      <c r="P859" s="273"/>
      <c r="Q859" s="273"/>
      <c r="R859" s="273"/>
      <c r="S859" s="273"/>
      <c r="T859" s="27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5" t="s">
        <v>141</v>
      </c>
      <c r="AU859" s="275" t="s">
        <v>91</v>
      </c>
      <c r="AV859" s="15" t="s">
        <v>89</v>
      </c>
      <c r="AW859" s="15" t="s">
        <v>42</v>
      </c>
      <c r="AX859" s="15" t="s">
        <v>81</v>
      </c>
      <c r="AY859" s="275" t="s">
        <v>126</v>
      </c>
    </row>
    <row r="860" s="15" customFormat="1">
      <c r="A860" s="15"/>
      <c r="B860" s="266"/>
      <c r="C860" s="267"/>
      <c r="D860" s="222" t="s">
        <v>141</v>
      </c>
      <c r="E860" s="268" t="s">
        <v>19</v>
      </c>
      <c r="F860" s="269" t="s">
        <v>1126</v>
      </c>
      <c r="G860" s="267"/>
      <c r="H860" s="268" t="s">
        <v>19</v>
      </c>
      <c r="I860" s="270"/>
      <c r="J860" s="267"/>
      <c r="K860" s="267"/>
      <c r="L860" s="271"/>
      <c r="M860" s="272"/>
      <c r="N860" s="273"/>
      <c r="O860" s="273"/>
      <c r="P860" s="273"/>
      <c r="Q860" s="273"/>
      <c r="R860" s="273"/>
      <c r="S860" s="273"/>
      <c r="T860" s="274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5" t="s">
        <v>141</v>
      </c>
      <c r="AU860" s="275" t="s">
        <v>91</v>
      </c>
      <c r="AV860" s="15" t="s">
        <v>89</v>
      </c>
      <c r="AW860" s="15" t="s">
        <v>42</v>
      </c>
      <c r="AX860" s="15" t="s">
        <v>81</v>
      </c>
      <c r="AY860" s="275" t="s">
        <v>126</v>
      </c>
    </row>
    <row r="861" s="13" customFormat="1">
      <c r="A861" s="13"/>
      <c r="B861" s="230"/>
      <c r="C861" s="231"/>
      <c r="D861" s="222" t="s">
        <v>141</v>
      </c>
      <c r="E861" s="232" t="s">
        <v>19</v>
      </c>
      <c r="F861" s="233" t="s">
        <v>706</v>
      </c>
      <c r="G861" s="231"/>
      <c r="H861" s="234">
        <v>2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141</v>
      </c>
      <c r="AU861" s="240" t="s">
        <v>91</v>
      </c>
      <c r="AV861" s="13" t="s">
        <v>91</v>
      </c>
      <c r="AW861" s="13" t="s">
        <v>42</v>
      </c>
      <c r="AX861" s="13" t="s">
        <v>81</v>
      </c>
      <c r="AY861" s="240" t="s">
        <v>126</v>
      </c>
    </row>
    <row r="862" s="15" customFormat="1">
      <c r="A862" s="15"/>
      <c r="B862" s="266"/>
      <c r="C862" s="267"/>
      <c r="D862" s="222" t="s">
        <v>141</v>
      </c>
      <c r="E862" s="268" t="s">
        <v>19</v>
      </c>
      <c r="F862" s="269" t="s">
        <v>1127</v>
      </c>
      <c r="G862" s="267"/>
      <c r="H862" s="268" t="s">
        <v>19</v>
      </c>
      <c r="I862" s="270"/>
      <c r="J862" s="267"/>
      <c r="K862" s="267"/>
      <c r="L862" s="271"/>
      <c r="M862" s="272"/>
      <c r="N862" s="273"/>
      <c r="O862" s="273"/>
      <c r="P862" s="273"/>
      <c r="Q862" s="273"/>
      <c r="R862" s="273"/>
      <c r="S862" s="273"/>
      <c r="T862" s="274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5" t="s">
        <v>141</v>
      </c>
      <c r="AU862" s="275" t="s">
        <v>91</v>
      </c>
      <c r="AV862" s="15" t="s">
        <v>89</v>
      </c>
      <c r="AW862" s="15" t="s">
        <v>42</v>
      </c>
      <c r="AX862" s="15" t="s">
        <v>81</v>
      </c>
      <c r="AY862" s="275" t="s">
        <v>126</v>
      </c>
    </row>
    <row r="863" s="13" customFormat="1">
      <c r="A863" s="13"/>
      <c r="B863" s="230"/>
      <c r="C863" s="231"/>
      <c r="D863" s="222" t="s">
        <v>141</v>
      </c>
      <c r="E863" s="232" t="s">
        <v>19</v>
      </c>
      <c r="F863" s="233" t="s">
        <v>706</v>
      </c>
      <c r="G863" s="231"/>
      <c r="H863" s="234">
        <v>2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0" t="s">
        <v>141</v>
      </c>
      <c r="AU863" s="240" t="s">
        <v>91</v>
      </c>
      <c r="AV863" s="13" t="s">
        <v>91</v>
      </c>
      <c r="AW863" s="13" t="s">
        <v>42</v>
      </c>
      <c r="AX863" s="13" t="s">
        <v>81</v>
      </c>
      <c r="AY863" s="240" t="s">
        <v>126</v>
      </c>
    </row>
    <row r="864" s="15" customFormat="1">
      <c r="A864" s="15"/>
      <c r="B864" s="266"/>
      <c r="C864" s="267"/>
      <c r="D864" s="222" t="s">
        <v>141</v>
      </c>
      <c r="E864" s="268" t="s">
        <v>19</v>
      </c>
      <c r="F864" s="269" t="s">
        <v>1128</v>
      </c>
      <c r="G864" s="267"/>
      <c r="H864" s="268" t="s">
        <v>19</v>
      </c>
      <c r="I864" s="270"/>
      <c r="J864" s="267"/>
      <c r="K864" s="267"/>
      <c r="L864" s="271"/>
      <c r="M864" s="272"/>
      <c r="N864" s="273"/>
      <c r="O864" s="273"/>
      <c r="P864" s="273"/>
      <c r="Q864" s="273"/>
      <c r="R864" s="273"/>
      <c r="S864" s="273"/>
      <c r="T864" s="27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5" t="s">
        <v>141</v>
      </c>
      <c r="AU864" s="275" t="s">
        <v>91</v>
      </c>
      <c r="AV864" s="15" t="s">
        <v>89</v>
      </c>
      <c r="AW864" s="15" t="s">
        <v>42</v>
      </c>
      <c r="AX864" s="15" t="s">
        <v>81</v>
      </c>
      <c r="AY864" s="275" t="s">
        <v>126</v>
      </c>
    </row>
    <row r="865" s="13" customFormat="1">
      <c r="A865" s="13"/>
      <c r="B865" s="230"/>
      <c r="C865" s="231"/>
      <c r="D865" s="222" t="s">
        <v>141</v>
      </c>
      <c r="E865" s="232" t="s">
        <v>19</v>
      </c>
      <c r="F865" s="233" t="s">
        <v>89</v>
      </c>
      <c r="G865" s="231"/>
      <c r="H865" s="234">
        <v>1</v>
      </c>
      <c r="I865" s="235"/>
      <c r="J865" s="231"/>
      <c r="K865" s="231"/>
      <c r="L865" s="236"/>
      <c r="M865" s="237"/>
      <c r="N865" s="238"/>
      <c r="O865" s="238"/>
      <c r="P865" s="238"/>
      <c r="Q865" s="238"/>
      <c r="R865" s="238"/>
      <c r="S865" s="238"/>
      <c r="T865" s="23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0" t="s">
        <v>141</v>
      </c>
      <c r="AU865" s="240" t="s">
        <v>91</v>
      </c>
      <c r="AV865" s="13" t="s">
        <v>91</v>
      </c>
      <c r="AW865" s="13" t="s">
        <v>42</v>
      </c>
      <c r="AX865" s="13" t="s">
        <v>81</v>
      </c>
      <c r="AY865" s="240" t="s">
        <v>126</v>
      </c>
    </row>
    <row r="866" s="15" customFormat="1">
      <c r="A866" s="15"/>
      <c r="B866" s="266"/>
      <c r="C866" s="267"/>
      <c r="D866" s="222" t="s">
        <v>141</v>
      </c>
      <c r="E866" s="268" t="s">
        <v>19</v>
      </c>
      <c r="F866" s="269" t="s">
        <v>1129</v>
      </c>
      <c r="G866" s="267"/>
      <c r="H866" s="268" t="s">
        <v>19</v>
      </c>
      <c r="I866" s="270"/>
      <c r="J866" s="267"/>
      <c r="K866" s="267"/>
      <c r="L866" s="271"/>
      <c r="M866" s="272"/>
      <c r="N866" s="273"/>
      <c r="O866" s="273"/>
      <c r="P866" s="273"/>
      <c r="Q866" s="273"/>
      <c r="R866" s="273"/>
      <c r="S866" s="273"/>
      <c r="T866" s="27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5" t="s">
        <v>141</v>
      </c>
      <c r="AU866" s="275" t="s">
        <v>91</v>
      </c>
      <c r="AV866" s="15" t="s">
        <v>89</v>
      </c>
      <c r="AW866" s="15" t="s">
        <v>42</v>
      </c>
      <c r="AX866" s="15" t="s">
        <v>81</v>
      </c>
      <c r="AY866" s="275" t="s">
        <v>126</v>
      </c>
    </row>
    <row r="867" s="13" customFormat="1">
      <c r="A867" s="13"/>
      <c r="B867" s="230"/>
      <c r="C867" s="231"/>
      <c r="D867" s="222" t="s">
        <v>141</v>
      </c>
      <c r="E867" s="232" t="s">
        <v>19</v>
      </c>
      <c r="F867" s="233" t="s">
        <v>1130</v>
      </c>
      <c r="G867" s="231"/>
      <c r="H867" s="234">
        <v>3</v>
      </c>
      <c r="I867" s="235"/>
      <c r="J867" s="231"/>
      <c r="K867" s="231"/>
      <c r="L867" s="236"/>
      <c r="M867" s="237"/>
      <c r="N867" s="238"/>
      <c r="O867" s="238"/>
      <c r="P867" s="238"/>
      <c r="Q867" s="238"/>
      <c r="R867" s="238"/>
      <c r="S867" s="238"/>
      <c r="T867" s="23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0" t="s">
        <v>141</v>
      </c>
      <c r="AU867" s="240" t="s">
        <v>91</v>
      </c>
      <c r="AV867" s="13" t="s">
        <v>91</v>
      </c>
      <c r="AW867" s="13" t="s">
        <v>42</v>
      </c>
      <c r="AX867" s="13" t="s">
        <v>81</v>
      </c>
      <c r="AY867" s="240" t="s">
        <v>126</v>
      </c>
    </row>
    <row r="868" s="15" customFormat="1">
      <c r="A868" s="15"/>
      <c r="B868" s="266"/>
      <c r="C868" s="267"/>
      <c r="D868" s="222" t="s">
        <v>141</v>
      </c>
      <c r="E868" s="268" t="s">
        <v>19</v>
      </c>
      <c r="F868" s="269" t="s">
        <v>1131</v>
      </c>
      <c r="G868" s="267"/>
      <c r="H868" s="268" t="s">
        <v>19</v>
      </c>
      <c r="I868" s="270"/>
      <c r="J868" s="267"/>
      <c r="K868" s="267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141</v>
      </c>
      <c r="AU868" s="275" t="s">
        <v>91</v>
      </c>
      <c r="AV868" s="15" t="s">
        <v>89</v>
      </c>
      <c r="AW868" s="15" t="s">
        <v>42</v>
      </c>
      <c r="AX868" s="15" t="s">
        <v>81</v>
      </c>
      <c r="AY868" s="275" t="s">
        <v>126</v>
      </c>
    </row>
    <row r="869" s="13" customFormat="1">
      <c r="A869" s="13"/>
      <c r="B869" s="230"/>
      <c r="C869" s="231"/>
      <c r="D869" s="222" t="s">
        <v>141</v>
      </c>
      <c r="E869" s="232" t="s">
        <v>19</v>
      </c>
      <c r="F869" s="233" t="s">
        <v>1130</v>
      </c>
      <c r="G869" s="231"/>
      <c r="H869" s="234">
        <v>3</v>
      </c>
      <c r="I869" s="235"/>
      <c r="J869" s="231"/>
      <c r="K869" s="231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141</v>
      </c>
      <c r="AU869" s="240" t="s">
        <v>91</v>
      </c>
      <c r="AV869" s="13" t="s">
        <v>91</v>
      </c>
      <c r="AW869" s="13" t="s">
        <v>42</v>
      </c>
      <c r="AX869" s="13" t="s">
        <v>81</v>
      </c>
      <c r="AY869" s="240" t="s">
        <v>126</v>
      </c>
    </row>
    <row r="870" s="14" customFormat="1">
      <c r="A870" s="14"/>
      <c r="B870" s="241"/>
      <c r="C870" s="242"/>
      <c r="D870" s="222" t="s">
        <v>141</v>
      </c>
      <c r="E870" s="243" t="s">
        <v>19</v>
      </c>
      <c r="F870" s="244" t="s">
        <v>144</v>
      </c>
      <c r="G870" s="242"/>
      <c r="H870" s="245">
        <v>11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1" t="s">
        <v>141</v>
      </c>
      <c r="AU870" s="251" t="s">
        <v>91</v>
      </c>
      <c r="AV870" s="14" t="s">
        <v>133</v>
      </c>
      <c r="AW870" s="14" t="s">
        <v>42</v>
      </c>
      <c r="AX870" s="14" t="s">
        <v>89</v>
      </c>
      <c r="AY870" s="251" t="s">
        <v>126</v>
      </c>
    </row>
    <row r="871" s="2" customFormat="1" ht="16.5" customHeight="1">
      <c r="A871" s="41"/>
      <c r="B871" s="42"/>
      <c r="C871" s="209" t="s">
        <v>1136</v>
      </c>
      <c r="D871" s="209" t="s">
        <v>128</v>
      </c>
      <c r="E871" s="210" t="s">
        <v>1137</v>
      </c>
      <c r="F871" s="211" t="s">
        <v>1138</v>
      </c>
      <c r="G871" s="212" t="s">
        <v>624</v>
      </c>
      <c r="H871" s="213">
        <v>11</v>
      </c>
      <c r="I871" s="214"/>
      <c r="J871" s="215">
        <f>ROUND(I871*H871,2)</f>
        <v>0</v>
      </c>
      <c r="K871" s="211" t="s">
        <v>132</v>
      </c>
      <c r="L871" s="47"/>
      <c r="M871" s="216" t="s">
        <v>19</v>
      </c>
      <c r="N871" s="217" t="s">
        <v>52</v>
      </c>
      <c r="O871" s="87"/>
      <c r="P871" s="218">
        <f>O871*H871</f>
        <v>0</v>
      </c>
      <c r="Q871" s="218">
        <v>0</v>
      </c>
      <c r="R871" s="218">
        <f>Q871*H871</f>
        <v>0</v>
      </c>
      <c r="S871" s="218">
        <v>0</v>
      </c>
      <c r="T871" s="219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0" t="s">
        <v>717</v>
      </c>
      <c r="AT871" s="220" t="s">
        <v>128</v>
      </c>
      <c r="AU871" s="220" t="s">
        <v>91</v>
      </c>
      <c r="AY871" s="19" t="s">
        <v>126</v>
      </c>
      <c r="BE871" s="221">
        <f>IF(N871="základní",J871,0)</f>
        <v>0</v>
      </c>
      <c r="BF871" s="221">
        <f>IF(N871="snížená",J871,0)</f>
        <v>0</v>
      </c>
      <c r="BG871" s="221">
        <f>IF(N871="zákl. přenesená",J871,0)</f>
        <v>0</v>
      </c>
      <c r="BH871" s="221">
        <f>IF(N871="sníž. přenesená",J871,0)</f>
        <v>0</v>
      </c>
      <c r="BI871" s="221">
        <f>IF(N871="nulová",J871,0)</f>
        <v>0</v>
      </c>
      <c r="BJ871" s="19" t="s">
        <v>89</v>
      </c>
      <c r="BK871" s="221">
        <f>ROUND(I871*H871,2)</f>
        <v>0</v>
      </c>
      <c r="BL871" s="19" t="s">
        <v>717</v>
      </c>
      <c r="BM871" s="220" t="s">
        <v>1139</v>
      </c>
    </row>
    <row r="872" s="2" customFormat="1">
      <c r="A872" s="41"/>
      <c r="B872" s="42"/>
      <c r="C872" s="43"/>
      <c r="D872" s="222" t="s">
        <v>135</v>
      </c>
      <c r="E872" s="43"/>
      <c r="F872" s="223" t="s">
        <v>1140</v>
      </c>
      <c r="G872" s="43"/>
      <c r="H872" s="43"/>
      <c r="I872" s="224"/>
      <c r="J872" s="43"/>
      <c r="K872" s="43"/>
      <c r="L872" s="47"/>
      <c r="M872" s="225"/>
      <c r="N872" s="226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19" t="s">
        <v>135</v>
      </c>
      <c r="AU872" s="19" t="s">
        <v>91</v>
      </c>
    </row>
    <row r="873" s="2" customFormat="1">
      <c r="A873" s="41"/>
      <c r="B873" s="42"/>
      <c r="C873" s="43"/>
      <c r="D873" s="227" t="s">
        <v>137</v>
      </c>
      <c r="E873" s="43"/>
      <c r="F873" s="228" t="s">
        <v>1141</v>
      </c>
      <c r="G873" s="43"/>
      <c r="H873" s="43"/>
      <c r="I873" s="224"/>
      <c r="J873" s="43"/>
      <c r="K873" s="43"/>
      <c r="L873" s="47"/>
      <c r="M873" s="225"/>
      <c r="N873" s="226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19" t="s">
        <v>137</v>
      </c>
      <c r="AU873" s="19" t="s">
        <v>91</v>
      </c>
    </row>
    <row r="874" s="2" customFormat="1">
      <c r="A874" s="41"/>
      <c r="B874" s="42"/>
      <c r="C874" s="43"/>
      <c r="D874" s="222" t="s">
        <v>139</v>
      </c>
      <c r="E874" s="43"/>
      <c r="F874" s="229" t="s">
        <v>1142</v>
      </c>
      <c r="G874" s="43"/>
      <c r="H874" s="43"/>
      <c r="I874" s="224"/>
      <c r="J874" s="43"/>
      <c r="K874" s="43"/>
      <c r="L874" s="47"/>
      <c r="M874" s="225"/>
      <c r="N874" s="226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19" t="s">
        <v>139</v>
      </c>
      <c r="AU874" s="19" t="s">
        <v>91</v>
      </c>
    </row>
    <row r="875" s="15" customFormat="1">
      <c r="A875" s="15"/>
      <c r="B875" s="266"/>
      <c r="C875" s="267"/>
      <c r="D875" s="222" t="s">
        <v>141</v>
      </c>
      <c r="E875" s="268" t="s">
        <v>19</v>
      </c>
      <c r="F875" s="269" t="s">
        <v>1031</v>
      </c>
      <c r="G875" s="267"/>
      <c r="H875" s="268" t="s">
        <v>19</v>
      </c>
      <c r="I875" s="270"/>
      <c r="J875" s="267"/>
      <c r="K875" s="267"/>
      <c r="L875" s="271"/>
      <c r="M875" s="272"/>
      <c r="N875" s="273"/>
      <c r="O875" s="273"/>
      <c r="P875" s="273"/>
      <c r="Q875" s="273"/>
      <c r="R875" s="273"/>
      <c r="S875" s="273"/>
      <c r="T875" s="27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5" t="s">
        <v>141</v>
      </c>
      <c r="AU875" s="275" t="s">
        <v>91</v>
      </c>
      <c r="AV875" s="15" t="s">
        <v>89</v>
      </c>
      <c r="AW875" s="15" t="s">
        <v>42</v>
      </c>
      <c r="AX875" s="15" t="s">
        <v>81</v>
      </c>
      <c r="AY875" s="275" t="s">
        <v>126</v>
      </c>
    </row>
    <row r="876" s="15" customFormat="1">
      <c r="A876" s="15"/>
      <c r="B876" s="266"/>
      <c r="C876" s="267"/>
      <c r="D876" s="222" t="s">
        <v>141</v>
      </c>
      <c r="E876" s="268" t="s">
        <v>19</v>
      </c>
      <c r="F876" s="269" t="s">
        <v>1126</v>
      </c>
      <c r="G876" s="267"/>
      <c r="H876" s="268" t="s">
        <v>19</v>
      </c>
      <c r="I876" s="270"/>
      <c r="J876" s="267"/>
      <c r="K876" s="267"/>
      <c r="L876" s="271"/>
      <c r="M876" s="272"/>
      <c r="N876" s="273"/>
      <c r="O876" s="273"/>
      <c r="P876" s="273"/>
      <c r="Q876" s="273"/>
      <c r="R876" s="273"/>
      <c r="S876" s="273"/>
      <c r="T876" s="27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5" t="s">
        <v>141</v>
      </c>
      <c r="AU876" s="275" t="s">
        <v>91</v>
      </c>
      <c r="AV876" s="15" t="s">
        <v>89</v>
      </c>
      <c r="AW876" s="15" t="s">
        <v>42</v>
      </c>
      <c r="AX876" s="15" t="s">
        <v>81</v>
      </c>
      <c r="AY876" s="275" t="s">
        <v>126</v>
      </c>
    </row>
    <row r="877" s="13" customFormat="1">
      <c r="A877" s="13"/>
      <c r="B877" s="230"/>
      <c r="C877" s="231"/>
      <c r="D877" s="222" t="s">
        <v>141</v>
      </c>
      <c r="E877" s="232" t="s">
        <v>19</v>
      </c>
      <c r="F877" s="233" t="s">
        <v>706</v>
      </c>
      <c r="G877" s="231"/>
      <c r="H877" s="234">
        <v>2</v>
      </c>
      <c r="I877" s="235"/>
      <c r="J877" s="231"/>
      <c r="K877" s="231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141</v>
      </c>
      <c r="AU877" s="240" t="s">
        <v>91</v>
      </c>
      <c r="AV877" s="13" t="s">
        <v>91</v>
      </c>
      <c r="AW877" s="13" t="s">
        <v>42</v>
      </c>
      <c r="AX877" s="13" t="s">
        <v>81</v>
      </c>
      <c r="AY877" s="240" t="s">
        <v>126</v>
      </c>
    </row>
    <row r="878" s="15" customFormat="1">
      <c r="A878" s="15"/>
      <c r="B878" s="266"/>
      <c r="C878" s="267"/>
      <c r="D878" s="222" t="s">
        <v>141</v>
      </c>
      <c r="E878" s="268" t="s">
        <v>19</v>
      </c>
      <c r="F878" s="269" t="s">
        <v>1127</v>
      </c>
      <c r="G878" s="267"/>
      <c r="H878" s="268" t="s">
        <v>19</v>
      </c>
      <c r="I878" s="270"/>
      <c r="J878" s="267"/>
      <c r="K878" s="267"/>
      <c r="L878" s="271"/>
      <c r="M878" s="272"/>
      <c r="N878" s="273"/>
      <c r="O878" s="273"/>
      <c r="P878" s="273"/>
      <c r="Q878" s="273"/>
      <c r="R878" s="273"/>
      <c r="S878" s="273"/>
      <c r="T878" s="27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5" t="s">
        <v>141</v>
      </c>
      <c r="AU878" s="275" t="s">
        <v>91</v>
      </c>
      <c r="AV878" s="15" t="s">
        <v>89</v>
      </c>
      <c r="AW878" s="15" t="s">
        <v>42</v>
      </c>
      <c r="AX878" s="15" t="s">
        <v>81</v>
      </c>
      <c r="AY878" s="275" t="s">
        <v>126</v>
      </c>
    </row>
    <row r="879" s="13" customFormat="1">
      <c r="A879" s="13"/>
      <c r="B879" s="230"/>
      <c r="C879" s="231"/>
      <c r="D879" s="222" t="s">
        <v>141</v>
      </c>
      <c r="E879" s="232" t="s">
        <v>19</v>
      </c>
      <c r="F879" s="233" t="s">
        <v>706</v>
      </c>
      <c r="G879" s="231"/>
      <c r="H879" s="234">
        <v>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0" t="s">
        <v>141</v>
      </c>
      <c r="AU879" s="240" t="s">
        <v>91</v>
      </c>
      <c r="AV879" s="13" t="s">
        <v>91</v>
      </c>
      <c r="AW879" s="13" t="s">
        <v>42</v>
      </c>
      <c r="AX879" s="13" t="s">
        <v>81</v>
      </c>
      <c r="AY879" s="240" t="s">
        <v>126</v>
      </c>
    </row>
    <row r="880" s="15" customFormat="1">
      <c r="A880" s="15"/>
      <c r="B880" s="266"/>
      <c r="C880" s="267"/>
      <c r="D880" s="222" t="s">
        <v>141</v>
      </c>
      <c r="E880" s="268" t="s">
        <v>19</v>
      </c>
      <c r="F880" s="269" t="s">
        <v>1128</v>
      </c>
      <c r="G880" s="267"/>
      <c r="H880" s="268" t="s">
        <v>19</v>
      </c>
      <c r="I880" s="270"/>
      <c r="J880" s="267"/>
      <c r="K880" s="267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141</v>
      </c>
      <c r="AU880" s="275" t="s">
        <v>91</v>
      </c>
      <c r="AV880" s="15" t="s">
        <v>89</v>
      </c>
      <c r="AW880" s="15" t="s">
        <v>42</v>
      </c>
      <c r="AX880" s="15" t="s">
        <v>81</v>
      </c>
      <c r="AY880" s="275" t="s">
        <v>126</v>
      </c>
    </row>
    <row r="881" s="13" customFormat="1">
      <c r="A881" s="13"/>
      <c r="B881" s="230"/>
      <c r="C881" s="231"/>
      <c r="D881" s="222" t="s">
        <v>141</v>
      </c>
      <c r="E881" s="232" t="s">
        <v>19</v>
      </c>
      <c r="F881" s="233" t="s">
        <v>89</v>
      </c>
      <c r="G881" s="231"/>
      <c r="H881" s="234">
        <v>1</v>
      </c>
      <c r="I881" s="235"/>
      <c r="J881" s="231"/>
      <c r="K881" s="231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141</v>
      </c>
      <c r="AU881" s="240" t="s">
        <v>91</v>
      </c>
      <c r="AV881" s="13" t="s">
        <v>91</v>
      </c>
      <c r="AW881" s="13" t="s">
        <v>42</v>
      </c>
      <c r="AX881" s="13" t="s">
        <v>81</v>
      </c>
      <c r="AY881" s="240" t="s">
        <v>126</v>
      </c>
    </row>
    <row r="882" s="15" customFormat="1">
      <c r="A882" s="15"/>
      <c r="B882" s="266"/>
      <c r="C882" s="267"/>
      <c r="D882" s="222" t="s">
        <v>141</v>
      </c>
      <c r="E882" s="268" t="s">
        <v>19</v>
      </c>
      <c r="F882" s="269" t="s">
        <v>1129</v>
      </c>
      <c r="G882" s="267"/>
      <c r="H882" s="268" t="s">
        <v>19</v>
      </c>
      <c r="I882" s="270"/>
      <c r="J882" s="267"/>
      <c r="K882" s="267"/>
      <c r="L882" s="271"/>
      <c r="M882" s="272"/>
      <c r="N882" s="273"/>
      <c r="O882" s="273"/>
      <c r="P882" s="273"/>
      <c r="Q882" s="273"/>
      <c r="R882" s="273"/>
      <c r="S882" s="273"/>
      <c r="T882" s="27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5" t="s">
        <v>141</v>
      </c>
      <c r="AU882" s="275" t="s">
        <v>91</v>
      </c>
      <c r="AV882" s="15" t="s">
        <v>89</v>
      </c>
      <c r="AW882" s="15" t="s">
        <v>42</v>
      </c>
      <c r="AX882" s="15" t="s">
        <v>81</v>
      </c>
      <c r="AY882" s="275" t="s">
        <v>126</v>
      </c>
    </row>
    <row r="883" s="13" customFormat="1">
      <c r="A883" s="13"/>
      <c r="B883" s="230"/>
      <c r="C883" s="231"/>
      <c r="D883" s="222" t="s">
        <v>141</v>
      </c>
      <c r="E883" s="232" t="s">
        <v>19</v>
      </c>
      <c r="F883" s="233" t="s">
        <v>1130</v>
      </c>
      <c r="G883" s="231"/>
      <c r="H883" s="234">
        <v>3</v>
      </c>
      <c r="I883" s="235"/>
      <c r="J883" s="231"/>
      <c r="K883" s="231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141</v>
      </c>
      <c r="AU883" s="240" t="s">
        <v>91</v>
      </c>
      <c r="AV883" s="13" t="s">
        <v>91</v>
      </c>
      <c r="AW883" s="13" t="s">
        <v>42</v>
      </c>
      <c r="AX883" s="13" t="s">
        <v>81</v>
      </c>
      <c r="AY883" s="240" t="s">
        <v>126</v>
      </c>
    </row>
    <row r="884" s="15" customFormat="1">
      <c r="A884" s="15"/>
      <c r="B884" s="266"/>
      <c r="C884" s="267"/>
      <c r="D884" s="222" t="s">
        <v>141</v>
      </c>
      <c r="E884" s="268" t="s">
        <v>19</v>
      </c>
      <c r="F884" s="269" t="s">
        <v>1131</v>
      </c>
      <c r="G884" s="267"/>
      <c r="H884" s="268" t="s">
        <v>19</v>
      </c>
      <c r="I884" s="270"/>
      <c r="J884" s="267"/>
      <c r="K884" s="267"/>
      <c r="L884" s="271"/>
      <c r="M884" s="272"/>
      <c r="N884" s="273"/>
      <c r="O884" s="273"/>
      <c r="P884" s="273"/>
      <c r="Q884" s="273"/>
      <c r="R884" s="273"/>
      <c r="S884" s="273"/>
      <c r="T884" s="27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5" t="s">
        <v>141</v>
      </c>
      <c r="AU884" s="275" t="s">
        <v>91</v>
      </c>
      <c r="AV884" s="15" t="s">
        <v>89</v>
      </c>
      <c r="AW884" s="15" t="s">
        <v>42</v>
      </c>
      <c r="AX884" s="15" t="s">
        <v>81</v>
      </c>
      <c r="AY884" s="275" t="s">
        <v>126</v>
      </c>
    </row>
    <row r="885" s="13" customFormat="1">
      <c r="A885" s="13"/>
      <c r="B885" s="230"/>
      <c r="C885" s="231"/>
      <c r="D885" s="222" t="s">
        <v>141</v>
      </c>
      <c r="E885" s="232" t="s">
        <v>19</v>
      </c>
      <c r="F885" s="233" t="s">
        <v>1130</v>
      </c>
      <c r="G885" s="231"/>
      <c r="H885" s="234">
        <v>3</v>
      </c>
      <c r="I885" s="235"/>
      <c r="J885" s="231"/>
      <c r="K885" s="231"/>
      <c r="L885" s="236"/>
      <c r="M885" s="237"/>
      <c r="N885" s="238"/>
      <c r="O885" s="238"/>
      <c r="P885" s="238"/>
      <c r="Q885" s="238"/>
      <c r="R885" s="238"/>
      <c r="S885" s="238"/>
      <c r="T885" s="23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0" t="s">
        <v>141</v>
      </c>
      <c r="AU885" s="240" t="s">
        <v>91</v>
      </c>
      <c r="AV885" s="13" t="s">
        <v>91</v>
      </c>
      <c r="AW885" s="13" t="s">
        <v>42</v>
      </c>
      <c r="AX885" s="13" t="s">
        <v>81</v>
      </c>
      <c r="AY885" s="240" t="s">
        <v>126</v>
      </c>
    </row>
    <row r="886" s="14" customFormat="1">
      <c r="A886" s="14"/>
      <c r="B886" s="241"/>
      <c r="C886" s="242"/>
      <c r="D886" s="222" t="s">
        <v>141</v>
      </c>
      <c r="E886" s="243" t="s">
        <v>19</v>
      </c>
      <c r="F886" s="244" t="s">
        <v>144</v>
      </c>
      <c r="G886" s="242"/>
      <c r="H886" s="245">
        <v>11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1" t="s">
        <v>141</v>
      </c>
      <c r="AU886" s="251" t="s">
        <v>91</v>
      </c>
      <c r="AV886" s="14" t="s">
        <v>133</v>
      </c>
      <c r="AW886" s="14" t="s">
        <v>42</v>
      </c>
      <c r="AX886" s="14" t="s">
        <v>89</v>
      </c>
      <c r="AY886" s="251" t="s">
        <v>126</v>
      </c>
    </row>
    <row r="887" s="2" customFormat="1" ht="16.5" customHeight="1">
      <c r="A887" s="41"/>
      <c r="B887" s="42"/>
      <c r="C887" s="209" t="s">
        <v>1143</v>
      </c>
      <c r="D887" s="209" t="s">
        <v>128</v>
      </c>
      <c r="E887" s="210" t="s">
        <v>1144</v>
      </c>
      <c r="F887" s="211" t="s">
        <v>1145</v>
      </c>
      <c r="G887" s="212" t="s">
        <v>624</v>
      </c>
      <c r="H887" s="213">
        <v>6</v>
      </c>
      <c r="I887" s="214"/>
      <c r="J887" s="215">
        <f>ROUND(I887*H887,2)</f>
        <v>0</v>
      </c>
      <c r="K887" s="211" t="s">
        <v>132</v>
      </c>
      <c r="L887" s="47"/>
      <c r="M887" s="216" t="s">
        <v>19</v>
      </c>
      <c r="N887" s="217" t="s">
        <v>52</v>
      </c>
      <c r="O887" s="87"/>
      <c r="P887" s="218">
        <f>O887*H887</f>
        <v>0</v>
      </c>
      <c r="Q887" s="218">
        <v>0</v>
      </c>
      <c r="R887" s="218">
        <f>Q887*H887</f>
        <v>0</v>
      </c>
      <c r="S887" s="218">
        <v>0</v>
      </c>
      <c r="T887" s="219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0" t="s">
        <v>717</v>
      </c>
      <c r="AT887" s="220" t="s">
        <v>128</v>
      </c>
      <c r="AU887" s="220" t="s">
        <v>91</v>
      </c>
      <c r="AY887" s="19" t="s">
        <v>126</v>
      </c>
      <c r="BE887" s="221">
        <f>IF(N887="základní",J887,0)</f>
        <v>0</v>
      </c>
      <c r="BF887" s="221">
        <f>IF(N887="snížená",J887,0)</f>
        <v>0</v>
      </c>
      <c r="BG887" s="221">
        <f>IF(N887="zákl. přenesená",J887,0)</f>
        <v>0</v>
      </c>
      <c r="BH887" s="221">
        <f>IF(N887="sníž. přenesená",J887,0)</f>
        <v>0</v>
      </c>
      <c r="BI887" s="221">
        <f>IF(N887="nulová",J887,0)</f>
        <v>0</v>
      </c>
      <c r="BJ887" s="19" t="s">
        <v>89</v>
      </c>
      <c r="BK887" s="221">
        <f>ROUND(I887*H887,2)</f>
        <v>0</v>
      </c>
      <c r="BL887" s="19" t="s">
        <v>717</v>
      </c>
      <c r="BM887" s="220" t="s">
        <v>1146</v>
      </c>
    </row>
    <row r="888" s="2" customFormat="1">
      <c r="A888" s="41"/>
      <c r="B888" s="42"/>
      <c r="C888" s="43"/>
      <c r="D888" s="222" t="s">
        <v>135</v>
      </c>
      <c r="E888" s="43"/>
      <c r="F888" s="223" t="s">
        <v>1147</v>
      </c>
      <c r="G888" s="43"/>
      <c r="H888" s="43"/>
      <c r="I888" s="224"/>
      <c r="J888" s="43"/>
      <c r="K888" s="43"/>
      <c r="L888" s="47"/>
      <c r="M888" s="225"/>
      <c r="N888" s="226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19" t="s">
        <v>135</v>
      </c>
      <c r="AU888" s="19" t="s">
        <v>91</v>
      </c>
    </row>
    <row r="889" s="2" customFormat="1">
      <c r="A889" s="41"/>
      <c r="B889" s="42"/>
      <c r="C889" s="43"/>
      <c r="D889" s="227" t="s">
        <v>137</v>
      </c>
      <c r="E889" s="43"/>
      <c r="F889" s="228" t="s">
        <v>1148</v>
      </c>
      <c r="G889" s="43"/>
      <c r="H889" s="43"/>
      <c r="I889" s="224"/>
      <c r="J889" s="43"/>
      <c r="K889" s="43"/>
      <c r="L889" s="47"/>
      <c r="M889" s="225"/>
      <c r="N889" s="226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19" t="s">
        <v>137</v>
      </c>
      <c r="AU889" s="19" t="s">
        <v>91</v>
      </c>
    </row>
    <row r="890" s="2" customFormat="1">
      <c r="A890" s="41"/>
      <c r="B890" s="42"/>
      <c r="C890" s="43"/>
      <c r="D890" s="222" t="s">
        <v>139</v>
      </c>
      <c r="E890" s="43"/>
      <c r="F890" s="229" t="s">
        <v>1149</v>
      </c>
      <c r="G890" s="43"/>
      <c r="H890" s="43"/>
      <c r="I890" s="224"/>
      <c r="J890" s="43"/>
      <c r="K890" s="43"/>
      <c r="L890" s="47"/>
      <c r="M890" s="225"/>
      <c r="N890" s="226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19" t="s">
        <v>139</v>
      </c>
      <c r="AU890" s="19" t="s">
        <v>91</v>
      </c>
    </row>
    <row r="891" s="15" customFormat="1">
      <c r="A891" s="15"/>
      <c r="B891" s="266"/>
      <c r="C891" s="267"/>
      <c r="D891" s="222" t="s">
        <v>141</v>
      </c>
      <c r="E891" s="268" t="s">
        <v>19</v>
      </c>
      <c r="F891" s="269" t="s">
        <v>1031</v>
      </c>
      <c r="G891" s="267"/>
      <c r="H891" s="268" t="s">
        <v>19</v>
      </c>
      <c r="I891" s="270"/>
      <c r="J891" s="267"/>
      <c r="K891" s="267"/>
      <c r="L891" s="271"/>
      <c r="M891" s="272"/>
      <c r="N891" s="273"/>
      <c r="O891" s="273"/>
      <c r="P891" s="273"/>
      <c r="Q891" s="273"/>
      <c r="R891" s="273"/>
      <c r="S891" s="273"/>
      <c r="T891" s="274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5" t="s">
        <v>141</v>
      </c>
      <c r="AU891" s="275" t="s">
        <v>91</v>
      </c>
      <c r="AV891" s="15" t="s">
        <v>89</v>
      </c>
      <c r="AW891" s="15" t="s">
        <v>42</v>
      </c>
      <c r="AX891" s="15" t="s">
        <v>81</v>
      </c>
      <c r="AY891" s="275" t="s">
        <v>126</v>
      </c>
    </row>
    <row r="892" s="15" customFormat="1">
      <c r="A892" s="15"/>
      <c r="B892" s="266"/>
      <c r="C892" s="267"/>
      <c r="D892" s="222" t="s">
        <v>141</v>
      </c>
      <c r="E892" s="268" t="s">
        <v>19</v>
      </c>
      <c r="F892" s="269" t="s">
        <v>828</v>
      </c>
      <c r="G892" s="267"/>
      <c r="H892" s="268" t="s">
        <v>19</v>
      </c>
      <c r="I892" s="270"/>
      <c r="J892" s="267"/>
      <c r="K892" s="267"/>
      <c r="L892" s="271"/>
      <c r="M892" s="272"/>
      <c r="N892" s="273"/>
      <c r="O892" s="273"/>
      <c r="P892" s="273"/>
      <c r="Q892" s="273"/>
      <c r="R892" s="273"/>
      <c r="S892" s="273"/>
      <c r="T892" s="27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5" t="s">
        <v>141</v>
      </c>
      <c r="AU892" s="275" t="s">
        <v>91</v>
      </c>
      <c r="AV892" s="15" t="s">
        <v>89</v>
      </c>
      <c r="AW892" s="15" t="s">
        <v>42</v>
      </c>
      <c r="AX892" s="15" t="s">
        <v>81</v>
      </c>
      <c r="AY892" s="275" t="s">
        <v>126</v>
      </c>
    </row>
    <row r="893" s="13" customFormat="1">
      <c r="A893" s="13"/>
      <c r="B893" s="230"/>
      <c r="C893" s="231"/>
      <c r="D893" s="222" t="s">
        <v>141</v>
      </c>
      <c r="E893" s="232" t="s">
        <v>19</v>
      </c>
      <c r="F893" s="233" t="s">
        <v>89</v>
      </c>
      <c r="G893" s="231"/>
      <c r="H893" s="234">
        <v>1</v>
      </c>
      <c r="I893" s="235"/>
      <c r="J893" s="231"/>
      <c r="K893" s="231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141</v>
      </c>
      <c r="AU893" s="240" t="s">
        <v>91</v>
      </c>
      <c r="AV893" s="13" t="s">
        <v>91</v>
      </c>
      <c r="AW893" s="13" t="s">
        <v>42</v>
      </c>
      <c r="AX893" s="13" t="s">
        <v>81</v>
      </c>
      <c r="AY893" s="240" t="s">
        <v>126</v>
      </c>
    </row>
    <row r="894" s="15" customFormat="1">
      <c r="A894" s="15"/>
      <c r="B894" s="266"/>
      <c r="C894" s="267"/>
      <c r="D894" s="222" t="s">
        <v>141</v>
      </c>
      <c r="E894" s="268" t="s">
        <v>19</v>
      </c>
      <c r="F894" s="269" t="s">
        <v>1150</v>
      </c>
      <c r="G894" s="267"/>
      <c r="H894" s="268" t="s">
        <v>19</v>
      </c>
      <c r="I894" s="270"/>
      <c r="J894" s="267"/>
      <c r="K894" s="267"/>
      <c r="L894" s="271"/>
      <c r="M894" s="272"/>
      <c r="N894" s="273"/>
      <c r="O894" s="273"/>
      <c r="P894" s="273"/>
      <c r="Q894" s="273"/>
      <c r="R894" s="273"/>
      <c r="S894" s="273"/>
      <c r="T894" s="27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5" t="s">
        <v>141</v>
      </c>
      <c r="AU894" s="275" t="s">
        <v>91</v>
      </c>
      <c r="AV894" s="15" t="s">
        <v>89</v>
      </c>
      <c r="AW894" s="15" t="s">
        <v>42</v>
      </c>
      <c r="AX894" s="15" t="s">
        <v>81</v>
      </c>
      <c r="AY894" s="275" t="s">
        <v>126</v>
      </c>
    </row>
    <row r="895" s="13" customFormat="1">
      <c r="A895" s="13"/>
      <c r="B895" s="230"/>
      <c r="C895" s="231"/>
      <c r="D895" s="222" t="s">
        <v>141</v>
      </c>
      <c r="E895" s="232" t="s">
        <v>19</v>
      </c>
      <c r="F895" s="233" t="s">
        <v>89</v>
      </c>
      <c r="G895" s="231"/>
      <c r="H895" s="234">
        <v>1</v>
      </c>
      <c r="I895" s="235"/>
      <c r="J895" s="231"/>
      <c r="K895" s="231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141</v>
      </c>
      <c r="AU895" s="240" t="s">
        <v>91</v>
      </c>
      <c r="AV895" s="13" t="s">
        <v>91</v>
      </c>
      <c r="AW895" s="13" t="s">
        <v>42</v>
      </c>
      <c r="AX895" s="13" t="s">
        <v>81</v>
      </c>
      <c r="AY895" s="240" t="s">
        <v>126</v>
      </c>
    </row>
    <row r="896" s="15" customFormat="1">
      <c r="A896" s="15"/>
      <c r="B896" s="266"/>
      <c r="C896" s="267"/>
      <c r="D896" s="222" t="s">
        <v>141</v>
      </c>
      <c r="E896" s="268" t="s">
        <v>19</v>
      </c>
      <c r="F896" s="269" t="s">
        <v>1151</v>
      </c>
      <c r="G896" s="267"/>
      <c r="H896" s="268" t="s">
        <v>19</v>
      </c>
      <c r="I896" s="270"/>
      <c r="J896" s="267"/>
      <c r="K896" s="267"/>
      <c r="L896" s="271"/>
      <c r="M896" s="272"/>
      <c r="N896" s="273"/>
      <c r="O896" s="273"/>
      <c r="P896" s="273"/>
      <c r="Q896" s="273"/>
      <c r="R896" s="273"/>
      <c r="S896" s="273"/>
      <c r="T896" s="27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5" t="s">
        <v>141</v>
      </c>
      <c r="AU896" s="275" t="s">
        <v>91</v>
      </c>
      <c r="AV896" s="15" t="s">
        <v>89</v>
      </c>
      <c r="AW896" s="15" t="s">
        <v>42</v>
      </c>
      <c r="AX896" s="15" t="s">
        <v>81</v>
      </c>
      <c r="AY896" s="275" t="s">
        <v>126</v>
      </c>
    </row>
    <row r="897" s="13" customFormat="1">
      <c r="A897" s="13"/>
      <c r="B897" s="230"/>
      <c r="C897" s="231"/>
      <c r="D897" s="222" t="s">
        <v>141</v>
      </c>
      <c r="E897" s="232" t="s">
        <v>19</v>
      </c>
      <c r="F897" s="233" t="s">
        <v>89</v>
      </c>
      <c r="G897" s="231"/>
      <c r="H897" s="234">
        <v>1</v>
      </c>
      <c r="I897" s="235"/>
      <c r="J897" s="231"/>
      <c r="K897" s="231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141</v>
      </c>
      <c r="AU897" s="240" t="s">
        <v>91</v>
      </c>
      <c r="AV897" s="13" t="s">
        <v>91</v>
      </c>
      <c r="AW897" s="13" t="s">
        <v>42</v>
      </c>
      <c r="AX897" s="13" t="s">
        <v>81</v>
      </c>
      <c r="AY897" s="240" t="s">
        <v>126</v>
      </c>
    </row>
    <row r="898" s="15" customFormat="1">
      <c r="A898" s="15"/>
      <c r="B898" s="266"/>
      <c r="C898" s="267"/>
      <c r="D898" s="222" t="s">
        <v>141</v>
      </c>
      <c r="E898" s="268" t="s">
        <v>19</v>
      </c>
      <c r="F898" s="269" t="s">
        <v>1152</v>
      </c>
      <c r="G898" s="267"/>
      <c r="H898" s="268" t="s">
        <v>19</v>
      </c>
      <c r="I898" s="270"/>
      <c r="J898" s="267"/>
      <c r="K898" s="267"/>
      <c r="L898" s="271"/>
      <c r="M898" s="272"/>
      <c r="N898" s="273"/>
      <c r="O898" s="273"/>
      <c r="P898" s="273"/>
      <c r="Q898" s="273"/>
      <c r="R898" s="273"/>
      <c r="S898" s="273"/>
      <c r="T898" s="27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5" t="s">
        <v>141</v>
      </c>
      <c r="AU898" s="275" t="s">
        <v>91</v>
      </c>
      <c r="AV898" s="15" t="s">
        <v>89</v>
      </c>
      <c r="AW898" s="15" t="s">
        <v>42</v>
      </c>
      <c r="AX898" s="15" t="s">
        <v>81</v>
      </c>
      <c r="AY898" s="275" t="s">
        <v>126</v>
      </c>
    </row>
    <row r="899" s="13" customFormat="1">
      <c r="A899" s="13"/>
      <c r="B899" s="230"/>
      <c r="C899" s="231"/>
      <c r="D899" s="222" t="s">
        <v>141</v>
      </c>
      <c r="E899" s="232" t="s">
        <v>19</v>
      </c>
      <c r="F899" s="233" t="s">
        <v>706</v>
      </c>
      <c r="G899" s="231"/>
      <c r="H899" s="234">
        <v>2</v>
      </c>
      <c r="I899" s="235"/>
      <c r="J899" s="231"/>
      <c r="K899" s="231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141</v>
      </c>
      <c r="AU899" s="240" t="s">
        <v>91</v>
      </c>
      <c r="AV899" s="13" t="s">
        <v>91</v>
      </c>
      <c r="AW899" s="13" t="s">
        <v>42</v>
      </c>
      <c r="AX899" s="13" t="s">
        <v>81</v>
      </c>
      <c r="AY899" s="240" t="s">
        <v>126</v>
      </c>
    </row>
    <row r="900" s="15" customFormat="1">
      <c r="A900" s="15"/>
      <c r="B900" s="266"/>
      <c r="C900" s="267"/>
      <c r="D900" s="222" t="s">
        <v>141</v>
      </c>
      <c r="E900" s="268" t="s">
        <v>19</v>
      </c>
      <c r="F900" s="269" t="s">
        <v>1153</v>
      </c>
      <c r="G900" s="267"/>
      <c r="H900" s="268" t="s">
        <v>19</v>
      </c>
      <c r="I900" s="270"/>
      <c r="J900" s="267"/>
      <c r="K900" s="267"/>
      <c r="L900" s="271"/>
      <c r="M900" s="272"/>
      <c r="N900" s="273"/>
      <c r="O900" s="273"/>
      <c r="P900" s="273"/>
      <c r="Q900" s="273"/>
      <c r="R900" s="273"/>
      <c r="S900" s="273"/>
      <c r="T900" s="274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5" t="s">
        <v>141</v>
      </c>
      <c r="AU900" s="275" t="s">
        <v>91</v>
      </c>
      <c r="AV900" s="15" t="s">
        <v>89</v>
      </c>
      <c r="AW900" s="15" t="s">
        <v>42</v>
      </c>
      <c r="AX900" s="15" t="s">
        <v>81</v>
      </c>
      <c r="AY900" s="275" t="s">
        <v>126</v>
      </c>
    </row>
    <row r="901" s="13" customFormat="1">
      <c r="A901" s="13"/>
      <c r="B901" s="230"/>
      <c r="C901" s="231"/>
      <c r="D901" s="222" t="s">
        <v>141</v>
      </c>
      <c r="E901" s="232" t="s">
        <v>19</v>
      </c>
      <c r="F901" s="233" t="s">
        <v>89</v>
      </c>
      <c r="G901" s="231"/>
      <c r="H901" s="234">
        <v>1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0" t="s">
        <v>141</v>
      </c>
      <c r="AU901" s="240" t="s">
        <v>91</v>
      </c>
      <c r="AV901" s="13" t="s">
        <v>91</v>
      </c>
      <c r="AW901" s="13" t="s">
        <v>42</v>
      </c>
      <c r="AX901" s="13" t="s">
        <v>81</v>
      </c>
      <c r="AY901" s="240" t="s">
        <v>126</v>
      </c>
    </row>
    <row r="902" s="14" customFormat="1">
      <c r="A902" s="14"/>
      <c r="B902" s="241"/>
      <c r="C902" s="242"/>
      <c r="D902" s="222" t="s">
        <v>141</v>
      </c>
      <c r="E902" s="243" t="s">
        <v>19</v>
      </c>
      <c r="F902" s="244" t="s">
        <v>144</v>
      </c>
      <c r="G902" s="242"/>
      <c r="H902" s="245">
        <v>6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1" t="s">
        <v>141</v>
      </c>
      <c r="AU902" s="251" t="s">
        <v>91</v>
      </c>
      <c r="AV902" s="14" t="s">
        <v>133</v>
      </c>
      <c r="AW902" s="14" t="s">
        <v>42</v>
      </c>
      <c r="AX902" s="14" t="s">
        <v>89</v>
      </c>
      <c r="AY902" s="251" t="s">
        <v>126</v>
      </c>
    </row>
    <row r="903" s="2" customFormat="1" ht="16.5" customHeight="1">
      <c r="A903" s="41"/>
      <c r="B903" s="42"/>
      <c r="C903" s="252" t="s">
        <v>1154</v>
      </c>
      <c r="D903" s="252" t="s">
        <v>237</v>
      </c>
      <c r="E903" s="253" t="s">
        <v>1155</v>
      </c>
      <c r="F903" s="254" t="s">
        <v>1156</v>
      </c>
      <c r="G903" s="255" t="s">
        <v>624</v>
      </c>
      <c r="H903" s="256">
        <v>6</v>
      </c>
      <c r="I903" s="257"/>
      <c r="J903" s="258">
        <f>ROUND(I903*H903,2)</f>
        <v>0</v>
      </c>
      <c r="K903" s="254" t="s">
        <v>317</v>
      </c>
      <c r="L903" s="259"/>
      <c r="M903" s="260" t="s">
        <v>19</v>
      </c>
      <c r="N903" s="261" t="s">
        <v>52</v>
      </c>
      <c r="O903" s="87"/>
      <c r="P903" s="218">
        <f>O903*H903</f>
        <v>0</v>
      </c>
      <c r="Q903" s="218">
        <v>0</v>
      </c>
      <c r="R903" s="218">
        <f>Q903*H903</f>
        <v>0</v>
      </c>
      <c r="S903" s="218">
        <v>0</v>
      </c>
      <c r="T903" s="219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0" t="s">
        <v>733</v>
      </c>
      <c r="AT903" s="220" t="s">
        <v>237</v>
      </c>
      <c r="AU903" s="220" t="s">
        <v>91</v>
      </c>
      <c r="AY903" s="19" t="s">
        <v>126</v>
      </c>
      <c r="BE903" s="221">
        <f>IF(N903="základní",J903,0)</f>
        <v>0</v>
      </c>
      <c r="BF903" s="221">
        <f>IF(N903="snížená",J903,0)</f>
        <v>0</v>
      </c>
      <c r="BG903" s="221">
        <f>IF(N903="zákl. přenesená",J903,0)</f>
        <v>0</v>
      </c>
      <c r="BH903" s="221">
        <f>IF(N903="sníž. přenesená",J903,0)</f>
        <v>0</v>
      </c>
      <c r="BI903" s="221">
        <f>IF(N903="nulová",J903,0)</f>
        <v>0</v>
      </c>
      <c r="BJ903" s="19" t="s">
        <v>89</v>
      </c>
      <c r="BK903" s="221">
        <f>ROUND(I903*H903,2)</f>
        <v>0</v>
      </c>
      <c r="BL903" s="19" t="s">
        <v>717</v>
      </c>
      <c r="BM903" s="220" t="s">
        <v>1157</v>
      </c>
    </row>
    <row r="904" s="2" customFormat="1">
      <c r="A904" s="41"/>
      <c r="B904" s="42"/>
      <c r="C904" s="43"/>
      <c r="D904" s="222" t="s">
        <v>135</v>
      </c>
      <c r="E904" s="43"/>
      <c r="F904" s="223" t="s">
        <v>1156</v>
      </c>
      <c r="G904" s="43"/>
      <c r="H904" s="43"/>
      <c r="I904" s="224"/>
      <c r="J904" s="43"/>
      <c r="K904" s="43"/>
      <c r="L904" s="47"/>
      <c r="M904" s="225"/>
      <c r="N904" s="226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19" t="s">
        <v>135</v>
      </c>
      <c r="AU904" s="19" t="s">
        <v>91</v>
      </c>
    </row>
    <row r="905" s="15" customFormat="1">
      <c r="A905" s="15"/>
      <c r="B905" s="266"/>
      <c r="C905" s="267"/>
      <c r="D905" s="222" t="s">
        <v>141</v>
      </c>
      <c r="E905" s="268" t="s">
        <v>19</v>
      </c>
      <c r="F905" s="269" t="s">
        <v>1031</v>
      </c>
      <c r="G905" s="267"/>
      <c r="H905" s="268" t="s">
        <v>19</v>
      </c>
      <c r="I905" s="270"/>
      <c r="J905" s="267"/>
      <c r="K905" s="267"/>
      <c r="L905" s="271"/>
      <c r="M905" s="272"/>
      <c r="N905" s="273"/>
      <c r="O905" s="273"/>
      <c r="P905" s="273"/>
      <c r="Q905" s="273"/>
      <c r="R905" s="273"/>
      <c r="S905" s="273"/>
      <c r="T905" s="27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5" t="s">
        <v>141</v>
      </c>
      <c r="AU905" s="275" t="s">
        <v>91</v>
      </c>
      <c r="AV905" s="15" t="s">
        <v>89</v>
      </c>
      <c r="AW905" s="15" t="s">
        <v>42</v>
      </c>
      <c r="AX905" s="15" t="s">
        <v>81</v>
      </c>
      <c r="AY905" s="275" t="s">
        <v>126</v>
      </c>
    </row>
    <row r="906" s="15" customFormat="1">
      <c r="A906" s="15"/>
      <c r="B906" s="266"/>
      <c r="C906" s="267"/>
      <c r="D906" s="222" t="s">
        <v>141</v>
      </c>
      <c r="E906" s="268" t="s">
        <v>19</v>
      </c>
      <c r="F906" s="269" t="s">
        <v>828</v>
      </c>
      <c r="G906" s="267"/>
      <c r="H906" s="268" t="s">
        <v>19</v>
      </c>
      <c r="I906" s="270"/>
      <c r="J906" s="267"/>
      <c r="K906" s="267"/>
      <c r="L906" s="271"/>
      <c r="M906" s="272"/>
      <c r="N906" s="273"/>
      <c r="O906" s="273"/>
      <c r="P906" s="273"/>
      <c r="Q906" s="273"/>
      <c r="R906" s="273"/>
      <c r="S906" s="273"/>
      <c r="T906" s="27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5" t="s">
        <v>141</v>
      </c>
      <c r="AU906" s="275" t="s">
        <v>91</v>
      </c>
      <c r="AV906" s="15" t="s">
        <v>89</v>
      </c>
      <c r="AW906" s="15" t="s">
        <v>42</v>
      </c>
      <c r="AX906" s="15" t="s">
        <v>81</v>
      </c>
      <c r="AY906" s="275" t="s">
        <v>126</v>
      </c>
    </row>
    <row r="907" s="13" customFormat="1">
      <c r="A907" s="13"/>
      <c r="B907" s="230"/>
      <c r="C907" s="231"/>
      <c r="D907" s="222" t="s">
        <v>141</v>
      </c>
      <c r="E907" s="232" t="s">
        <v>19</v>
      </c>
      <c r="F907" s="233" t="s">
        <v>89</v>
      </c>
      <c r="G907" s="231"/>
      <c r="H907" s="234">
        <v>1</v>
      </c>
      <c r="I907" s="235"/>
      <c r="J907" s="231"/>
      <c r="K907" s="231"/>
      <c r="L907" s="236"/>
      <c r="M907" s="237"/>
      <c r="N907" s="238"/>
      <c r="O907" s="238"/>
      <c r="P907" s="238"/>
      <c r="Q907" s="238"/>
      <c r="R907" s="238"/>
      <c r="S907" s="238"/>
      <c r="T907" s="23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0" t="s">
        <v>141</v>
      </c>
      <c r="AU907" s="240" t="s">
        <v>91</v>
      </c>
      <c r="AV907" s="13" t="s">
        <v>91</v>
      </c>
      <c r="AW907" s="13" t="s">
        <v>42</v>
      </c>
      <c r="AX907" s="13" t="s">
        <v>81</v>
      </c>
      <c r="AY907" s="240" t="s">
        <v>126</v>
      </c>
    </row>
    <row r="908" s="15" customFormat="1">
      <c r="A908" s="15"/>
      <c r="B908" s="266"/>
      <c r="C908" s="267"/>
      <c r="D908" s="222" t="s">
        <v>141</v>
      </c>
      <c r="E908" s="268" t="s">
        <v>19</v>
      </c>
      <c r="F908" s="269" t="s">
        <v>1150</v>
      </c>
      <c r="G908" s="267"/>
      <c r="H908" s="268" t="s">
        <v>19</v>
      </c>
      <c r="I908" s="270"/>
      <c r="J908" s="267"/>
      <c r="K908" s="267"/>
      <c r="L908" s="271"/>
      <c r="M908" s="272"/>
      <c r="N908" s="273"/>
      <c r="O908" s="273"/>
      <c r="P908" s="273"/>
      <c r="Q908" s="273"/>
      <c r="R908" s="273"/>
      <c r="S908" s="273"/>
      <c r="T908" s="27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5" t="s">
        <v>141</v>
      </c>
      <c r="AU908" s="275" t="s">
        <v>91</v>
      </c>
      <c r="AV908" s="15" t="s">
        <v>89</v>
      </c>
      <c r="AW908" s="15" t="s">
        <v>42</v>
      </c>
      <c r="AX908" s="15" t="s">
        <v>81</v>
      </c>
      <c r="AY908" s="275" t="s">
        <v>126</v>
      </c>
    </row>
    <row r="909" s="13" customFormat="1">
      <c r="A909" s="13"/>
      <c r="B909" s="230"/>
      <c r="C909" s="231"/>
      <c r="D909" s="222" t="s">
        <v>141</v>
      </c>
      <c r="E909" s="232" t="s">
        <v>19</v>
      </c>
      <c r="F909" s="233" t="s">
        <v>89</v>
      </c>
      <c r="G909" s="231"/>
      <c r="H909" s="234">
        <v>1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0" t="s">
        <v>141</v>
      </c>
      <c r="AU909" s="240" t="s">
        <v>91</v>
      </c>
      <c r="AV909" s="13" t="s">
        <v>91</v>
      </c>
      <c r="AW909" s="13" t="s">
        <v>42</v>
      </c>
      <c r="AX909" s="13" t="s">
        <v>81</v>
      </c>
      <c r="AY909" s="240" t="s">
        <v>126</v>
      </c>
    </row>
    <row r="910" s="15" customFormat="1">
      <c r="A910" s="15"/>
      <c r="B910" s="266"/>
      <c r="C910" s="267"/>
      <c r="D910" s="222" t="s">
        <v>141</v>
      </c>
      <c r="E910" s="268" t="s">
        <v>19</v>
      </c>
      <c r="F910" s="269" t="s">
        <v>1151</v>
      </c>
      <c r="G910" s="267"/>
      <c r="H910" s="268" t="s">
        <v>19</v>
      </c>
      <c r="I910" s="270"/>
      <c r="J910" s="267"/>
      <c r="K910" s="267"/>
      <c r="L910" s="271"/>
      <c r="M910" s="272"/>
      <c r="N910" s="273"/>
      <c r="O910" s="273"/>
      <c r="P910" s="273"/>
      <c r="Q910" s="273"/>
      <c r="R910" s="273"/>
      <c r="S910" s="273"/>
      <c r="T910" s="27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5" t="s">
        <v>141</v>
      </c>
      <c r="AU910" s="275" t="s">
        <v>91</v>
      </c>
      <c r="AV910" s="15" t="s">
        <v>89</v>
      </c>
      <c r="AW910" s="15" t="s">
        <v>42</v>
      </c>
      <c r="AX910" s="15" t="s">
        <v>81</v>
      </c>
      <c r="AY910" s="275" t="s">
        <v>126</v>
      </c>
    </row>
    <row r="911" s="13" customFormat="1">
      <c r="A911" s="13"/>
      <c r="B911" s="230"/>
      <c r="C911" s="231"/>
      <c r="D911" s="222" t="s">
        <v>141</v>
      </c>
      <c r="E911" s="232" t="s">
        <v>19</v>
      </c>
      <c r="F911" s="233" t="s">
        <v>89</v>
      </c>
      <c r="G911" s="231"/>
      <c r="H911" s="234">
        <v>1</v>
      </c>
      <c r="I911" s="235"/>
      <c r="J911" s="231"/>
      <c r="K911" s="231"/>
      <c r="L911" s="236"/>
      <c r="M911" s="237"/>
      <c r="N911" s="238"/>
      <c r="O911" s="238"/>
      <c r="P911" s="238"/>
      <c r="Q911" s="238"/>
      <c r="R911" s="238"/>
      <c r="S911" s="238"/>
      <c r="T911" s="23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0" t="s">
        <v>141</v>
      </c>
      <c r="AU911" s="240" t="s">
        <v>91</v>
      </c>
      <c r="AV911" s="13" t="s">
        <v>91</v>
      </c>
      <c r="AW911" s="13" t="s">
        <v>42</v>
      </c>
      <c r="AX911" s="13" t="s">
        <v>81</v>
      </c>
      <c r="AY911" s="240" t="s">
        <v>126</v>
      </c>
    </row>
    <row r="912" s="15" customFormat="1">
      <c r="A912" s="15"/>
      <c r="B912" s="266"/>
      <c r="C912" s="267"/>
      <c r="D912" s="222" t="s">
        <v>141</v>
      </c>
      <c r="E912" s="268" t="s">
        <v>19</v>
      </c>
      <c r="F912" s="269" t="s">
        <v>1152</v>
      </c>
      <c r="G912" s="267"/>
      <c r="H912" s="268" t="s">
        <v>19</v>
      </c>
      <c r="I912" s="270"/>
      <c r="J912" s="267"/>
      <c r="K912" s="267"/>
      <c r="L912" s="271"/>
      <c r="M912" s="272"/>
      <c r="N912" s="273"/>
      <c r="O912" s="273"/>
      <c r="P912" s="273"/>
      <c r="Q912" s="273"/>
      <c r="R912" s="273"/>
      <c r="S912" s="273"/>
      <c r="T912" s="27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5" t="s">
        <v>141</v>
      </c>
      <c r="AU912" s="275" t="s">
        <v>91</v>
      </c>
      <c r="AV912" s="15" t="s">
        <v>89</v>
      </c>
      <c r="AW912" s="15" t="s">
        <v>42</v>
      </c>
      <c r="AX912" s="15" t="s">
        <v>81</v>
      </c>
      <c r="AY912" s="275" t="s">
        <v>126</v>
      </c>
    </row>
    <row r="913" s="13" customFormat="1">
      <c r="A913" s="13"/>
      <c r="B913" s="230"/>
      <c r="C913" s="231"/>
      <c r="D913" s="222" t="s">
        <v>141</v>
      </c>
      <c r="E913" s="232" t="s">
        <v>19</v>
      </c>
      <c r="F913" s="233" t="s">
        <v>706</v>
      </c>
      <c r="G913" s="231"/>
      <c r="H913" s="234">
        <v>2</v>
      </c>
      <c r="I913" s="235"/>
      <c r="J913" s="231"/>
      <c r="K913" s="231"/>
      <c r="L913" s="236"/>
      <c r="M913" s="237"/>
      <c r="N913" s="238"/>
      <c r="O913" s="238"/>
      <c r="P913" s="238"/>
      <c r="Q913" s="238"/>
      <c r="R913" s="238"/>
      <c r="S913" s="238"/>
      <c r="T913" s="23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0" t="s">
        <v>141</v>
      </c>
      <c r="AU913" s="240" t="s">
        <v>91</v>
      </c>
      <c r="AV913" s="13" t="s">
        <v>91</v>
      </c>
      <c r="AW913" s="13" t="s">
        <v>42</v>
      </c>
      <c r="AX913" s="13" t="s">
        <v>81</v>
      </c>
      <c r="AY913" s="240" t="s">
        <v>126</v>
      </c>
    </row>
    <row r="914" s="15" customFormat="1">
      <c r="A914" s="15"/>
      <c r="B914" s="266"/>
      <c r="C914" s="267"/>
      <c r="D914" s="222" t="s">
        <v>141</v>
      </c>
      <c r="E914" s="268" t="s">
        <v>19</v>
      </c>
      <c r="F914" s="269" t="s">
        <v>1153</v>
      </c>
      <c r="G914" s="267"/>
      <c r="H914" s="268" t="s">
        <v>19</v>
      </c>
      <c r="I914" s="270"/>
      <c r="J914" s="267"/>
      <c r="K914" s="267"/>
      <c r="L914" s="271"/>
      <c r="M914" s="272"/>
      <c r="N914" s="273"/>
      <c r="O914" s="273"/>
      <c r="P914" s="273"/>
      <c r="Q914" s="273"/>
      <c r="R914" s="273"/>
      <c r="S914" s="273"/>
      <c r="T914" s="274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5" t="s">
        <v>141</v>
      </c>
      <c r="AU914" s="275" t="s">
        <v>91</v>
      </c>
      <c r="AV914" s="15" t="s">
        <v>89</v>
      </c>
      <c r="AW914" s="15" t="s">
        <v>42</v>
      </c>
      <c r="AX914" s="15" t="s">
        <v>81</v>
      </c>
      <c r="AY914" s="275" t="s">
        <v>126</v>
      </c>
    </row>
    <row r="915" s="13" customFormat="1">
      <c r="A915" s="13"/>
      <c r="B915" s="230"/>
      <c r="C915" s="231"/>
      <c r="D915" s="222" t="s">
        <v>141</v>
      </c>
      <c r="E915" s="232" t="s">
        <v>19</v>
      </c>
      <c r="F915" s="233" t="s">
        <v>89</v>
      </c>
      <c r="G915" s="231"/>
      <c r="H915" s="234">
        <v>1</v>
      </c>
      <c r="I915" s="235"/>
      <c r="J915" s="231"/>
      <c r="K915" s="231"/>
      <c r="L915" s="236"/>
      <c r="M915" s="237"/>
      <c r="N915" s="238"/>
      <c r="O915" s="238"/>
      <c r="P915" s="238"/>
      <c r="Q915" s="238"/>
      <c r="R915" s="238"/>
      <c r="S915" s="238"/>
      <c r="T915" s="23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0" t="s">
        <v>141</v>
      </c>
      <c r="AU915" s="240" t="s">
        <v>91</v>
      </c>
      <c r="AV915" s="13" t="s">
        <v>91</v>
      </c>
      <c r="AW915" s="13" t="s">
        <v>42</v>
      </c>
      <c r="AX915" s="13" t="s">
        <v>81</v>
      </c>
      <c r="AY915" s="240" t="s">
        <v>126</v>
      </c>
    </row>
    <row r="916" s="14" customFormat="1">
      <c r="A916" s="14"/>
      <c r="B916" s="241"/>
      <c r="C916" s="242"/>
      <c r="D916" s="222" t="s">
        <v>141</v>
      </c>
      <c r="E916" s="243" t="s">
        <v>19</v>
      </c>
      <c r="F916" s="244" t="s">
        <v>144</v>
      </c>
      <c r="G916" s="242"/>
      <c r="H916" s="245">
        <v>6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1" t="s">
        <v>141</v>
      </c>
      <c r="AU916" s="251" t="s">
        <v>91</v>
      </c>
      <c r="AV916" s="14" t="s">
        <v>133</v>
      </c>
      <c r="AW916" s="14" t="s">
        <v>42</v>
      </c>
      <c r="AX916" s="14" t="s">
        <v>89</v>
      </c>
      <c r="AY916" s="251" t="s">
        <v>126</v>
      </c>
    </row>
    <row r="917" s="2" customFormat="1" ht="21.75" customHeight="1">
      <c r="A917" s="41"/>
      <c r="B917" s="42"/>
      <c r="C917" s="252" t="s">
        <v>1158</v>
      </c>
      <c r="D917" s="252" t="s">
        <v>237</v>
      </c>
      <c r="E917" s="253" t="s">
        <v>1159</v>
      </c>
      <c r="F917" s="254" t="s">
        <v>1160</v>
      </c>
      <c r="G917" s="255" t="s">
        <v>624</v>
      </c>
      <c r="H917" s="256">
        <v>1</v>
      </c>
      <c r="I917" s="257"/>
      <c r="J917" s="258">
        <f>ROUND(I917*H917,2)</f>
        <v>0</v>
      </c>
      <c r="K917" s="254" t="s">
        <v>317</v>
      </c>
      <c r="L917" s="259"/>
      <c r="M917" s="260" t="s">
        <v>19</v>
      </c>
      <c r="N917" s="261" t="s">
        <v>52</v>
      </c>
      <c r="O917" s="87"/>
      <c r="P917" s="218">
        <f>O917*H917</f>
        <v>0</v>
      </c>
      <c r="Q917" s="218">
        <v>0</v>
      </c>
      <c r="R917" s="218">
        <f>Q917*H917</f>
        <v>0</v>
      </c>
      <c r="S917" s="218">
        <v>0</v>
      </c>
      <c r="T917" s="219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0" t="s">
        <v>733</v>
      </c>
      <c r="AT917" s="220" t="s">
        <v>237</v>
      </c>
      <c r="AU917" s="220" t="s">
        <v>91</v>
      </c>
      <c r="AY917" s="19" t="s">
        <v>126</v>
      </c>
      <c r="BE917" s="221">
        <f>IF(N917="základní",J917,0)</f>
        <v>0</v>
      </c>
      <c r="BF917" s="221">
        <f>IF(N917="snížená",J917,0)</f>
        <v>0</v>
      </c>
      <c r="BG917" s="221">
        <f>IF(N917="zákl. přenesená",J917,0)</f>
        <v>0</v>
      </c>
      <c r="BH917" s="221">
        <f>IF(N917="sníž. přenesená",J917,0)</f>
        <v>0</v>
      </c>
      <c r="BI917" s="221">
        <f>IF(N917="nulová",J917,0)</f>
        <v>0</v>
      </c>
      <c r="BJ917" s="19" t="s">
        <v>89</v>
      </c>
      <c r="BK917" s="221">
        <f>ROUND(I917*H917,2)</f>
        <v>0</v>
      </c>
      <c r="BL917" s="19" t="s">
        <v>717</v>
      </c>
      <c r="BM917" s="220" t="s">
        <v>1161</v>
      </c>
    </row>
    <row r="918" s="2" customFormat="1">
      <c r="A918" s="41"/>
      <c r="B918" s="42"/>
      <c r="C918" s="43"/>
      <c r="D918" s="222" t="s">
        <v>135</v>
      </c>
      <c r="E918" s="43"/>
      <c r="F918" s="223" t="s">
        <v>1160</v>
      </c>
      <c r="G918" s="43"/>
      <c r="H918" s="43"/>
      <c r="I918" s="224"/>
      <c r="J918" s="43"/>
      <c r="K918" s="43"/>
      <c r="L918" s="47"/>
      <c r="M918" s="225"/>
      <c r="N918" s="226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19" t="s">
        <v>135</v>
      </c>
      <c r="AU918" s="19" t="s">
        <v>91</v>
      </c>
    </row>
    <row r="919" s="15" customFormat="1">
      <c r="A919" s="15"/>
      <c r="B919" s="266"/>
      <c r="C919" s="267"/>
      <c r="D919" s="222" t="s">
        <v>141</v>
      </c>
      <c r="E919" s="268" t="s">
        <v>19</v>
      </c>
      <c r="F919" s="269" t="s">
        <v>1162</v>
      </c>
      <c r="G919" s="267"/>
      <c r="H919" s="268" t="s">
        <v>19</v>
      </c>
      <c r="I919" s="270"/>
      <c r="J919" s="267"/>
      <c r="K919" s="267"/>
      <c r="L919" s="271"/>
      <c r="M919" s="272"/>
      <c r="N919" s="273"/>
      <c r="O919" s="273"/>
      <c r="P919" s="273"/>
      <c r="Q919" s="273"/>
      <c r="R919" s="273"/>
      <c r="S919" s="273"/>
      <c r="T919" s="27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5" t="s">
        <v>141</v>
      </c>
      <c r="AU919" s="275" t="s">
        <v>91</v>
      </c>
      <c r="AV919" s="15" t="s">
        <v>89</v>
      </c>
      <c r="AW919" s="15" t="s">
        <v>42</v>
      </c>
      <c r="AX919" s="15" t="s">
        <v>81</v>
      </c>
      <c r="AY919" s="275" t="s">
        <v>126</v>
      </c>
    </row>
    <row r="920" s="15" customFormat="1">
      <c r="A920" s="15"/>
      <c r="B920" s="266"/>
      <c r="C920" s="267"/>
      <c r="D920" s="222" t="s">
        <v>141</v>
      </c>
      <c r="E920" s="268" t="s">
        <v>19</v>
      </c>
      <c r="F920" s="269" t="s">
        <v>1163</v>
      </c>
      <c r="G920" s="267"/>
      <c r="H920" s="268" t="s">
        <v>19</v>
      </c>
      <c r="I920" s="270"/>
      <c r="J920" s="267"/>
      <c r="K920" s="267"/>
      <c r="L920" s="271"/>
      <c r="M920" s="272"/>
      <c r="N920" s="273"/>
      <c r="O920" s="273"/>
      <c r="P920" s="273"/>
      <c r="Q920" s="273"/>
      <c r="R920" s="273"/>
      <c r="S920" s="273"/>
      <c r="T920" s="274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5" t="s">
        <v>141</v>
      </c>
      <c r="AU920" s="275" t="s">
        <v>91</v>
      </c>
      <c r="AV920" s="15" t="s">
        <v>89</v>
      </c>
      <c r="AW920" s="15" t="s">
        <v>42</v>
      </c>
      <c r="AX920" s="15" t="s">
        <v>81</v>
      </c>
      <c r="AY920" s="275" t="s">
        <v>126</v>
      </c>
    </row>
    <row r="921" s="13" customFormat="1">
      <c r="A921" s="13"/>
      <c r="B921" s="230"/>
      <c r="C921" s="231"/>
      <c r="D921" s="222" t="s">
        <v>141</v>
      </c>
      <c r="E921" s="232" t="s">
        <v>19</v>
      </c>
      <c r="F921" s="233" t="s">
        <v>89</v>
      </c>
      <c r="G921" s="231"/>
      <c r="H921" s="234">
        <v>1</v>
      </c>
      <c r="I921" s="235"/>
      <c r="J921" s="231"/>
      <c r="K921" s="231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141</v>
      </c>
      <c r="AU921" s="240" t="s">
        <v>91</v>
      </c>
      <c r="AV921" s="13" t="s">
        <v>91</v>
      </c>
      <c r="AW921" s="13" t="s">
        <v>42</v>
      </c>
      <c r="AX921" s="13" t="s">
        <v>81</v>
      </c>
      <c r="AY921" s="240" t="s">
        <v>126</v>
      </c>
    </row>
    <row r="922" s="14" customFormat="1">
      <c r="A922" s="14"/>
      <c r="B922" s="241"/>
      <c r="C922" s="242"/>
      <c r="D922" s="222" t="s">
        <v>141</v>
      </c>
      <c r="E922" s="243" t="s">
        <v>19</v>
      </c>
      <c r="F922" s="244" t="s">
        <v>144</v>
      </c>
      <c r="G922" s="242"/>
      <c r="H922" s="245">
        <v>1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1" t="s">
        <v>141</v>
      </c>
      <c r="AU922" s="251" t="s">
        <v>91</v>
      </c>
      <c r="AV922" s="14" t="s">
        <v>133</v>
      </c>
      <c r="AW922" s="14" t="s">
        <v>42</v>
      </c>
      <c r="AX922" s="14" t="s">
        <v>89</v>
      </c>
      <c r="AY922" s="251" t="s">
        <v>126</v>
      </c>
    </row>
    <row r="923" s="2" customFormat="1" ht="16.5" customHeight="1">
      <c r="A923" s="41"/>
      <c r="B923" s="42"/>
      <c r="C923" s="209" t="s">
        <v>1164</v>
      </c>
      <c r="D923" s="209" t="s">
        <v>128</v>
      </c>
      <c r="E923" s="210" t="s">
        <v>1165</v>
      </c>
      <c r="F923" s="211" t="s">
        <v>1166</v>
      </c>
      <c r="G923" s="212" t="s">
        <v>624</v>
      </c>
      <c r="H923" s="213">
        <v>1</v>
      </c>
      <c r="I923" s="214"/>
      <c r="J923" s="215">
        <f>ROUND(I923*H923,2)</f>
        <v>0</v>
      </c>
      <c r="K923" s="211" t="s">
        <v>132</v>
      </c>
      <c r="L923" s="47"/>
      <c r="M923" s="216" t="s">
        <v>19</v>
      </c>
      <c r="N923" s="217" t="s">
        <v>52</v>
      </c>
      <c r="O923" s="87"/>
      <c r="P923" s="218">
        <f>O923*H923</f>
        <v>0</v>
      </c>
      <c r="Q923" s="218">
        <v>0</v>
      </c>
      <c r="R923" s="218">
        <f>Q923*H923</f>
        <v>0</v>
      </c>
      <c r="S923" s="218">
        <v>0</v>
      </c>
      <c r="T923" s="219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0" t="s">
        <v>717</v>
      </c>
      <c r="AT923" s="220" t="s">
        <v>128</v>
      </c>
      <c r="AU923" s="220" t="s">
        <v>91</v>
      </c>
      <c r="AY923" s="19" t="s">
        <v>126</v>
      </c>
      <c r="BE923" s="221">
        <f>IF(N923="základní",J923,0)</f>
        <v>0</v>
      </c>
      <c r="BF923" s="221">
        <f>IF(N923="snížená",J923,0)</f>
        <v>0</v>
      </c>
      <c r="BG923" s="221">
        <f>IF(N923="zákl. přenesená",J923,0)</f>
        <v>0</v>
      </c>
      <c r="BH923" s="221">
        <f>IF(N923="sníž. přenesená",J923,0)</f>
        <v>0</v>
      </c>
      <c r="BI923" s="221">
        <f>IF(N923="nulová",J923,0)</f>
        <v>0</v>
      </c>
      <c r="BJ923" s="19" t="s">
        <v>89</v>
      </c>
      <c r="BK923" s="221">
        <f>ROUND(I923*H923,2)</f>
        <v>0</v>
      </c>
      <c r="BL923" s="19" t="s">
        <v>717</v>
      </c>
      <c r="BM923" s="220" t="s">
        <v>1167</v>
      </c>
    </row>
    <row r="924" s="2" customFormat="1">
      <c r="A924" s="41"/>
      <c r="B924" s="42"/>
      <c r="C924" s="43"/>
      <c r="D924" s="222" t="s">
        <v>135</v>
      </c>
      <c r="E924" s="43"/>
      <c r="F924" s="223" t="s">
        <v>1166</v>
      </c>
      <c r="G924" s="43"/>
      <c r="H924" s="43"/>
      <c r="I924" s="224"/>
      <c r="J924" s="43"/>
      <c r="K924" s="43"/>
      <c r="L924" s="47"/>
      <c r="M924" s="225"/>
      <c r="N924" s="226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19" t="s">
        <v>135</v>
      </c>
      <c r="AU924" s="19" t="s">
        <v>91</v>
      </c>
    </row>
    <row r="925" s="2" customFormat="1">
      <c r="A925" s="41"/>
      <c r="B925" s="42"/>
      <c r="C925" s="43"/>
      <c r="D925" s="227" t="s">
        <v>137</v>
      </c>
      <c r="E925" s="43"/>
      <c r="F925" s="228" t="s">
        <v>1168</v>
      </c>
      <c r="G925" s="43"/>
      <c r="H925" s="43"/>
      <c r="I925" s="224"/>
      <c r="J925" s="43"/>
      <c r="K925" s="43"/>
      <c r="L925" s="47"/>
      <c r="M925" s="225"/>
      <c r="N925" s="226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137</v>
      </c>
      <c r="AU925" s="19" t="s">
        <v>91</v>
      </c>
    </row>
    <row r="926" s="2" customFormat="1">
      <c r="A926" s="41"/>
      <c r="B926" s="42"/>
      <c r="C926" s="43"/>
      <c r="D926" s="222" t="s">
        <v>139</v>
      </c>
      <c r="E926" s="43"/>
      <c r="F926" s="229" t="s">
        <v>1169</v>
      </c>
      <c r="G926" s="43"/>
      <c r="H926" s="43"/>
      <c r="I926" s="224"/>
      <c r="J926" s="43"/>
      <c r="K926" s="43"/>
      <c r="L926" s="47"/>
      <c r="M926" s="225"/>
      <c r="N926" s="226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19" t="s">
        <v>139</v>
      </c>
      <c r="AU926" s="19" t="s">
        <v>91</v>
      </c>
    </row>
    <row r="927" s="15" customFormat="1">
      <c r="A927" s="15"/>
      <c r="B927" s="266"/>
      <c r="C927" s="267"/>
      <c r="D927" s="222" t="s">
        <v>141</v>
      </c>
      <c r="E927" s="268" t="s">
        <v>19</v>
      </c>
      <c r="F927" s="269" t="s">
        <v>1170</v>
      </c>
      <c r="G927" s="267"/>
      <c r="H927" s="268" t="s">
        <v>19</v>
      </c>
      <c r="I927" s="270"/>
      <c r="J927" s="267"/>
      <c r="K927" s="267"/>
      <c r="L927" s="271"/>
      <c r="M927" s="272"/>
      <c r="N927" s="273"/>
      <c r="O927" s="273"/>
      <c r="P927" s="273"/>
      <c r="Q927" s="273"/>
      <c r="R927" s="273"/>
      <c r="S927" s="273"/>
      <c r="T927" s="27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5" t="s">
        <v>141</v>
      </c>
      <c r="AU927" s="275" t="s">
        <v>91</v>
      </c>
      <c r="AV927" s="15" t="s">
        <v>89</v>
      </c>
      <c r="AW927" s="15" t="s">
        <v>42</v>
      </c>
      <c r="AX927" s="15" t="s">
        <v>81</v>
      </c>
      <c r="AY927" s="275" t="s">
        <v>126</v>
      </c>
    </row>
    <row r="928" s="15" customFormat="1">
      <c r="A928" s="15"/>
      <c r="B928" s="266"/>
      <c r="C928" s="267"/>
      <c r="D928" s="222" t="s">
        <v>141</v>
      </c>
      <c r="E928" s="268" t="s">
        <v>19</v>
      </c>
      <c r="F928" s="269" t="s">
        <v>1171</v>
      </c>
      <c r="G928" s="267"/>
      <c r="H928" s="268" t="s">
        <v>19</v>
      </c>
      <c r="I928" s="270"/>
      <c r="J928" s="267"/>
      <c r="K928" s="267"/>
      <c r="L928" s="271"/>
      <c r="M928" s="272"/>
      <c r="N928" s="273"/>
      <c r="O928" s="273"/>
      <c r="P928" s="273"/>
      <c r="Q928" s="273"/>
      <c r="R928" s="273"/>
      <c r="S928" s="273"/>
      <c r="T928" s="27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5" t="s">
        <v>141</v>
      </c>
      <c r="AU928" s="275" t="s">
        <v>91</v>
      </c>
      <c r="AV928" s="15" t="s">
        <v>89</v>
      </c>
      <c r="AW928" s="15" t="s">
        <v>42</v>
      </c>
      <c r="AX928" s="15" t="s">
        <v>81</v>
      </c>
      <c r="AY928" s="275" t="s">
        <v>126</v>
      </c>
    </row>
    <row r="929" s="13" customFormat="1">
      <c r="A929" s="13"/>
      <c r="B929" s="230"/>
      <c r="C929" s="231"/>
      <c r="D929" s="222" t="s">
        <v>141</v>
      </c>
      <c r="E929" s="232" t="s">
        <v>19</v>
      </c>
      <c r="F929" s="233" t="s">
        <v>89</v>
      </c>
      <c r="G929" s="231"/>
      <c r="H929" s="234">
        <v>1</v>
      </c>
      <c r="I929" s="235"/>
      <c r="J929" s="231"/>
      <c r="K929" s="231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141</v>
      </c>
      <c r="AU929" s="240" t="s">
        <v>91</v>
      </c>
      <c r="AV929" s="13" t="s">
        <v>91</v>
      </c>
      <c r="AW929" s="13" t="s">
        <v>42</v>
      </c>
      <c r="AX929" s="13" t="s">
        <v>81</v>
      </c>
      <c r="AY929" s="240" t="s">
        <v>126</v>
      </c>
    </row>
    <row r="930" s="14" customFormat="1">
      <c r="A930" s="14"/>
      <c r="B930" s="241"/>
      <c r="C930" s="242"/>
      <c r="D930" s="222" t="s">
        <v>141</v>
      </c>
      <c r="E930" s="243" t="s">
        <v>19</v>
      </c>
      <c r="F930" s="244" t="s">
        <v>144</v>
      </c>
      <c r="G930" s="242"/>
      <c r="H930" s="245">
        <v>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1" t="s">
        <v>141</v>
      </c>
      <c r="AU930" s="251" t="s">
        <v>91</v>
      </c>
      <c r="AV930" s="14" t="s">
        <v>133</v>
      </c>
      <c r="AW930" s="14" t="s">
        <v>42</v>
      </c>
      <c r="AX930" s="14" t="s">
        <v>89</v>
      </c>
      <c r="AY930" s="251" t="s">
        <v>126</v>
      </c>
    </row>
    <row r="931" s="2" customFormat="1" ht="16.5" customHeight="1">
      <c r="A931" s="41"/>
      <c r="B931" s="42"/>
      <c r="C931" s="209" t="s">
        <v>1172</v>
      </c>
      <c r="D931" s="209" t="s">
        <v>128</v>
      </c>
      <c r="E931" s="210" t="s">
        <v>1173</v>
      </c>
      <c r="F931" s="211" t="s">
        <v>1174</v>
      </c>
      <c r="G931" s="212" t="s">
        <v>624</v>
      </c>
      <c r="H931" s="213">
        <v>5</v>
      </c>
      <c r="I931" s="214"/>
      <c r="J931" s="215">
        <f>ROUND(I931*H931,2)</f>
        <v>0</v>
      </c>
      <c r="K931" s="211" t="s">
        <v>132</v>
      </c>
      <c r="L931" s="47"/>
      <c r="M931" s="216" t="s">
        <v>19</v>
      </c>
      <c r="N931" s="217" t="s">
        <v>52</v>
      </c>
      <c r="O931" s="87"/>
      <c r="P931" s="218">
        <f>O931*H931</f>
        <v>0</v>
      </c>
      <c r="Q931" s="218">
        <v>0</v>
      </c>
      <c r="R931" s="218">
        <f>Q931*H931</f>
        <v>0</v>
      </c>
      <c r="S931" s="218">
        <v>0</v>
      </c>
      <c r="T931" s="219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0" t="s">
        <v>717</v>
      </c>
      <c r="AT931" s="220" t="s">
        <v>128</v>
      </c>
      <c r="AU931" s="220" t="s">
        <v>91</v>
      </c>
      <c r="AY931" s="19" t="s">
        <v>126</v>
      </c>
      <c r="BE931" s="221">
        <f>IF(N931="základní",J931,0)</f>
        <v>0</v>
      </c>
      <c r="BF931" s="221">
        <f>IF(N931="snížená",J931,0)</f>
        <v>0</v>
      </c>
      <c r="BG931" s="221">
        <f>IF(N931="zákl. přenesená",J931,0)</f>
        <v>0</v>
      </c>
      <c r="BH931" s="221">
        <f>IF(N931="sníž. přenesená",J931,0)</f>
        <v>0</v>
      </c>
      <c r="BI931" s="221">
        <f>IF(N931="nulová",J931,0)</f>
        <v>0</v>
      </c>
      <c r="BJ931" s="19" t="s">
        <v>89</v>
      </c>
      <c r="BK931" s="221">
        <f>ROUND(I931*H931,2)</f>
        <v>0</v>
      </c>
      <c r="BL931" s="19" t="s">
        <v>717</v>
      </c>
      <c r="BM931" s="220" t="s">
        <v>1175</v>
      </c>
    </row>
    <row r="932" s="2" customFormat="1">
      <c r="A932" s="41"/>
      <c r="B932" s="42"/>
      <c r="C932" s="43"/>
      <c r="D932" s="222" t="s">
        <v>135</v>
      </c>
      <c r="E932" s="43"/>
      <c r="F932" s="223" t="s">
        <v>1174</v>
      </c>
      <c r="G932" s="43"/>
      <c r="H932" s="43"/>
      <c r="I932" s="224"/>
      <c r="J932" s="43"/>
      <c r="K932" s="43"/>
      <c r="L932" s="47"/>
      <c r="M932" s="225"/>
      <c r="N932" s="226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19" t="s">
        <v>135</v>
      </c>
      <c r="AU932" s="19" t="s">
        <v>91</v>
      </c>
    </row>
    <row r="933" s="2" customFormat="1">
      <c r="A933" s="41"/>
      <c r="B933" s="42"/>
      <c r="C933" s="43"/>
      <c r="D933" s="227" t="s">
        <v>137</v>
      </c>
      <c r="E933" s="43"/>
      <c r="F933" s="228" t="s">
        <v>1176</v>
      </c>
      <c r="G933" s="43"/>
      <c r="H933" s="43"/>
      <c r="I933" s="224"/>
      <c r="J933" s="43"/>
      <c r="K933" s="43"/>
      <c r="L933" s="47"/>
      <c r="M933" s="225"/>
      <c r="N933" s="226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19" t="s">
        <v>137</v>
      </c>
      <c r="AU933" s="19" t="s">
        <v>91</v>
      </c>
    </row>
    <row r="934" s="2" customFormat="1">
      <c r="A934" s="41"/>
      <c r="B934" s="42"/>
      <c r="C934" s="43"/>
      <c r="D934" s="222" t="s">
        <v>139</v>
      </c>
      <c r="E934" s="43"/>
      <c r="F934" s="229" t="s">
        <v>1177</v>
      </c>
      <c r="G934" s="43"/>
      <c r="H934" s="43"/>
      <c r="I934" s="224"/>
      <c r="J934" s="43"/>
      <c r="K934" s="43"/>
      <c r="L934" s="47"/>
      <c r="M934" s="225"/>
      <c r="N934" s="226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19" t="s">
        <v>139</v>
      </c>
      <c r="AU934" s="19" t="s">
        <v>91</v>
      </c>
    </row>
    <row r="935" s="15" customFormat="1">
      <c r="A935" s="15"/>
      <c r="B935" s="266"/>
      <c r="C935" s="267"/>
      <c r="D935" s="222" t="s">
        <v>141</v>
      </c>
      <c r="E935" s="268" t="s">
        <v>19</v>
      </c>
      <c r="F935" s="269" t="s">
        <v>1170</v>
      </c>
      <c r="G935" s="267"/>
      <c r="H935" s="268" t="s">
        <v>19</v>
      </c>
      <c r="I935" s="270"/>
      <c r="J935" s="267"/>
      <c r="K935" s="267"/>
      <c r="L935" s="271"/>
      <c r="M935" s="272"/>
      <c r="N935" s="273"/>
      <c r="O935" s="273"/>
      <c r="P935" s="273"/>
      <c r="Q935" s="273"/>
      <c r="R935" s="273"/>
      <c r="S935" s="273"/>
      <c r="T935" s="27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5" t="s">
        <v>141</v>
      </c>
      <c r="AU935" s="275" t="s">
        <v>91</v>
      </c>
      <c r="AV935" s="15" t="s">
        <v>89</v>
      </c>
      <c r="AW935" s="15" t="s">
        <v>42</v>
      </c>
      <c r="AX935" s="15" t="s">
        <v>81</v>
      </c>
      <c r="AY935" s="275" t="s">
        <v>126</v>
      </c>
    </row>
    <row r="936" s="15" customFormat="1">
      <c r="A936" s="15"/>
      <c r="B936" s="266"/>
      <c r="C936" s="267"/>
      <c r="D936" s="222" t="s">
        <v>141</v>
      </c>
      <c r="E936" s="268" t="s">
        <v>19</v>
      </c>
      <c r="F936" s="269" t="s">
        <v>1178</v>
      </c>
      <c r="G936" s="267"/>
      <c r="H936" s="268" t="s">
        <v>19</v>
      </c>
      <c r="I936" s="270"/>
      <c r="J936" s="267"/>
      <c r="K936" s="267"/>
      <c r="L936" s="271"/>
      <c r="M936" s="272"/>
      <c r="N936" s="273"/>
      <c r="O936" s="273"/>
      <c r="P936" s="273"/>
      <c r="Q936" s="273"/>
      <c r="R936" s="273"/>
      <c r="S936" s="273"/>
      <c r="T936" s="27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5" t="s">
        <v>141</v>
      </c>
      <c r="AU936" s="275" t="s">
        <v>91</v>
      </c>
      <c r="AV936" s="15" t="s">
        <v>89</v>
      </c>
      <c r="AW936" s="15" t="s">
        <v>42</v>
      </c>
      <c r="AX936" s="15" t="s">
        <v>81</v>
      </c>
      <c r="AY936" s="275" t="s">
        <v>126</v>
      </c>
    </row>
    <row r="937" s="13" customFormat="1">
      <c r="A937" s="13"/>
      <c r="B937" s="230"/>
      <c r="C937" s="231"/>
      <c r="D937" s="222" t="s">
        <v>141</v>
      </c>
      <c r="E937" s="232" t="s">
        <v>19</v>
      </c>
      <c r="F937" s="233" t="s">
        <v>171</v>
      </c>
      <c r="G937" s="231"/>
      <c r="H937" s="234">
        <v>5</v>
      </c>
      <c r="I937" s="235"/>
      <c r="J937" s="231"/>
      <c r="K937" s="231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141</v>
      </c>
      <c r="AU937" s="240" t="s">
        <v>91</v>
      </c>
      <c r="AV937" s="13" t="s">
        <v>91</v>
      </c>
      <c r="AW937" s="13" t="s">
        <v>42</v>
      </c>
      <c r="AX937" s="13" t="s">
        <v>81</v>
      </c>
      <c r="AY937" s="240" t="s">
        <v>126</v>
      </c>
    </row>
    <row r="938" s="14" customFormat="1">
      <c r="A938" s="14"/>
      <c r="B938" s="241"/>
      <c r="C938" s="242"/>
      <c r="D938" s="222" t="s">
        <v>141</v>
      </c>
      <c r="E938" s="243" t="s">
        <v>19</v>
      </c>
      <c r="F938" s="244" t="s">
        <v>144</v>
      </c>
      <c r="G938" s="242"/>
      <c r="H938" s="245">
        <v>5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141</v>
      </c>
      <c r="AU938" s="251" t="s">
        <v>91</v>
      </c>
      <c r="AV938" s="14" t="s">
        <v>133</v>
      </c>
      <c r="AW938" s="14" t="s">
        <v>42</v>
      </c>
      <c r="AX938" s="14" t="s">
        <v>89</v>
      </c>
      <c r="AY938" s="251" t="s">
        <v>126</v>
      </c>
    </row>
    <row r="939" s="2" customFormat="1" ht="16.5" customHeight="1">
      <c r="A939" s="41"/>
      <c r="B939" s="42"/>
      <c r="C939" s="209" t="s">
        <v>1179</v>
      </c>
      <c r="D939" s="209" t="s">
        <v>128</v>
      </c>
      <c r="E939" s="210" t="s">
        <v>1180</v>
      </c>
      <c r="F939" s="211" t="s">
        <v>1181</v>
      </c>
      <c r="G939" s="212" t="s">
        <v>624</v>
      </c>
      <c r="H939" s="213">
        <v>2</v>
      </c>
      <c r="I939" s="214"/>
      <c r="J939" s="215">
        <f>ROUND(I939*H939,2)</f>
        <v>0</v>
      </c>
      <c r="K939" s="211" t="s">
        <v>132</v>
      </c>
      <c r="L939" s="47"/>
      <c r="M939" s="216" t="s">
        <v>19</v>
      </c>
      <c r="N939" s="217" t="s">
        <v>52</v>
      </c>
      <c r="O939" s="87"/>
      <c r="P939" s="218">
        <f>O939*H939</f>
        <v>0</v>
      </c>
      <c r="Q939" s="218">
        <v>0</v>
      </c>
      <c r="R939" s="218">
        <f>Q939*H939</f>
        <v>0</v>
      </c>
      <c r="S939" s="218">
        <v>0</v>
      </c>
      <c r="T939" s="219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0" t="s">
        <v>717</v>
      </c>
      <c r="AT939" s="220" t="s">
        <v>128</v>
      </c>
      <c r="AU939" s="220" t="s">
        <v>91</v>
      </c>
      <c r="AY939" s="19" t="s">
        <v>126</v>
      </c>
      <c r="BE939" s="221">
        <f>IF(N939="základní",J939,0)</f>
        <v>0</v>
      </c>
      <c r="BF939" s="221">
        <f>IF(N939="snížená",J939,0)</f>
        <v>0</v>
      </c>
      <c r="BG939" s="221">
        <f>IF(N939="zákl. přenesená",J939,0)</f>
        <v>0</v>
      </c>
      <c r="BH939" s="221">
        <f>IF(N939="sníž. přenesená",J939,0)</f>
        <v>0</v>
      </c>
      <c r="BI939" s="221">
        <f>IF(N939="nulová",J939,0)</f>
        <v>0</v>
      </c>
      <c r="BJ939" s="19" t="s">
        <v>89</v>
      </c>
      <c r="BK939" s="221">
        <f>ROUND(I939*H939,2)</f>
        <v>0</v>
      </c>
      <c r="BL939" s="19" t="s">
        <v>717</v>
      </c>
      <c r="BM939" s="220" t="s">
        <v>1182</v>
      </c>
    </row>
    <row r="940" s="2" customFormat="1">
      <c r="A940" s="41"/>
      <c r="B940" s="42"/>
      <c r="C940" s="43"/>
      <c r="D940" s="222" t="s">
        <v>135</v>
      </c>
      <c r="E940" s="43"/>
      <c r="F940" s="223" t="s">
        <v>1181</v>
      </c>
      <c r="G940" s="43"/>
      <c r="H940" s="43"/>
      <c r="I940" s="224"/>
      <c r="J940" s="43"/>
      <c r="K940" s="43"/>
      <c r="L940" s="47"/>
      <c r="M940" s="225"/>
      <c r="N940" s="226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19" t="s">
        <v>135</v>
      </c>
      <c r="AU940" s="19" t="s">
        <v>91</v>
      </c>
    </row>
    <row r="941" s="2" customFormat="1">
      <c r="A941" s="41"/>
      <c r="B941" s="42"/>
      <c r="C941" s="43"/>
      <c r="D941" s="227" t="s">
        <v>137</v>
      </c>
      <c r="E941" s="43"/>
      <c r="F941" s="228" t="s">
        <v>1183</v>
      </c>
      <c r="G941" s="43"/>
      <c r="H941" s="43"/>
      <c r="I941" s="224"/>
      <c r="J941" s="43"/>
      <c r="K941" s="43"/>
      <c r="L941" s="47"/>
      <c r="M941" s="225"/>
      <c r="N941" s="226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19" t="s">
        <v>137</v>
      </c>
      <c r="AU941" s="19" t="s">
        <v>91</v>
      </c>
    </row>
    <row r="942" s="2" customFormat="1">
      <c r="A942" s="41"/>
      <c r="B942" s="42"/>
      <c r="C942" s="43"/>
      <c r="D942" s="222" t="s">
        <v>139</v>
      </c>
      <c r="E942" s="43"/>
      <c r="F942" s="229" t="s">
        <v>1184</v>
      </c>
      <c r="G942" s="43"/>
      <c r="H942" s="43"/>
      <c r="I942" s="224"/>
      <c r="J942" s="43"/>
      <c r="K942" s="43"/>
      <c r="L942" s="47"/>
      <c r="M942" s="225"/>
      <c r="N942" s="226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19" t="s">
        <v>139</v>
      </c>
      <c r="AU942" s="19" t="s">
        <v>91</v>
      </c>
    </row>
    <row r="943" s="15" customFormat="1">
      <c r="A943" s="15"/>
      <c r="B943" s="266"/>
      <c r="C943" s="267"/>
      <c r="D943" s="222" t="s">
        <v>141</v>
      </c>
      <c r="E943" s="268" t="s">
        <v>19</v>
      </c>
      <c r="F943" s="269" t="s">
        <v>1170</v>
      </c>
      <c r="G943" s="267"/>
      <c r="H943" s="268" t="s">
        <v>19</v>
      </c>
      <c r="I943" s="270"/>
      <c r="J943" s="267"/>
      <c r="K943" s="267"/>
      <c r="L943" s="271"/>
      <c r="M943" s="272"/>
      <c r="N943" s="273"/>
      <c r="O943" s="273"/>
      <c r="P943" s="273"/>
      <c r="Q943" s="273"/>
      <c r="R943" s="273"/>
      <c r="S943" s="273"/>
      <c r="T943" s="27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5" t="s">
        <v>141</v>
      </c>
      <c r="AU943" s="275" t="s">
        <v>91</v>
      </c>
      <c r="AV943" s="15" t="s">
        <v>89</v>
      </c>
      <c r="AW943" s="15" t="s">
        <v>42</v>
      </c>
      <c r="AX943" s="15" t="s">
        <v>81</v>
      </c>
      <c r="AY943" s="275" t="s">
        <v>126</v>
      </c>
    </row>
    <row r="944" s="15" customFormat="1">
      <c r="A944" s="15"/>
      <c r="B944" s="266"/>
      <c r="C944" s="267"/>
      <c r="D944" s="222" t="s">
        <v>141</v>
      </c>
      <c r="E944" s="268" t="s">
        <v>19</v>
      </c>
      <c r="F944" s="269" t="s">
        <v>1185</v>
      </c>
      <c r="G944" s="267"/>
      <c r="H944" s="268" t="s">
        <v>19</v>
      </c>
      <c r="I944" s="270"/>
      <c r="J944" s="267"/>
      <c r="K944" s="267"/>
      <c r="L944" s="271"/>
      <c r="M944" s="272"/>
      <c r="N944" s="273"/>
      <c r="O944" s="273"/>
      <c r="P944" s="273"/>
      <c r="Q944" s="273"/>
      <c r="R944" s="273"/>
      <c r="S944" s="273"/>
      <c r="T944" s="27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5" t="s">
        <v>141</v>
      </c>
      <c r="AU944" s="275" t="s">
        <v>91</v>
      </c>
      <c r="AV944" s="15" t="s">
        <v>89</v>
      </c>
      <c r="AW944" s="15" t="s">
        <v>42</v>
      </c>
      <c r="AX944" s="15" t="s">
        <v>81</v>
      </c>
      <c r="AY944" s="275" t="s">
        <v>126</v>
      </c>
    </row>
    <row r="945" s="13" customFormat="1">
      <c r="A945" s="13"/>
      <c r="B945" s="230"/>
      <c r="C945" s="231"/>
      <c r="D945" s="222" t="s">
        <v>141</v>
      </c>
      <c r="E945" s="232" t="s">
        <v>19</v>
      </c>
      <c r="F945" s="233" t="s">
        <v>91</v>
      </c>
      <c r="G945" s="231"/>
      <c r="H945" s="234">
        <v>2</v>
      </c>
      <c r="I945" s="235"/>
      <c r="J945" s="231"/>
      <c r="K945" s="231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141</v>
      </c>
      <c r="AU945" s="240" t="s">
        <v>91</v>
      </c>
      <c r="AV945" s="13" t="s">
        <v>91</v>
      </c>
      <c r="AW945" s="13" t="s">
        <v>42</v>
      </c>
      <c r="AX945" s="13" t="s">
        <v>81</v>
      </c>
      <c r="AY945" s="240" t="s">
        <v>126</v>
      </c>
    </row>
    <row r="946" s="14" customFormat="1">
      <c r="A946" s="14"/>
      <c r="B946" s="241"/>
      <c r="C946" s="242"/>
      <c r="D946" s="222" t="s">
        <v>141</v>
      </c>
      <c r="E946" s="243" t="s">
        <v>19</v>
      </c>
      <c r="F946" s="244" t="s">
        <v>144</v>
      </c>
      <c r="G946" s="242"/>
      <c r="H946" s="245">
        <v>2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1" t="s">
        <v>141</v>
      </c>
      <c r="AU946" s="251" t="s">
        <v>91</v>
      </c>
      <c r="AV946" s="14" t="s">
        <v>133</v>
      </c>
      <c r="AW946" s="14" t="s">
        <v>42</v>
      </c>
      <c r="AX946" s="14" t="s">
        <v>89</v>
      </c>
      <c r="AY946" s="251" t="s">
        <v>126</v>
      </c>
    </row>
    <row r="947" s="2" customFormat="1" ht="16.5" customHeight="1">
      <c r="A947" s="41"/>
      <c r="B947" s="42"/>
      <c r="C947" s="209" t="s">
        <v>1186</v>
      </c>
      <c r="D947" s="209" t="s">
        <v>128</v>
      </c>
      <c r="E947" s="210" t="s">
        <v>1187</v>
      </c>
      <c r="F947" s="211" t="s">
        <v>1188</v>
      </c>
      <c r="G947" s="212" t="s">
        <v>624</v>
      </c>
      <c r="H947" s="213">
        <v>1</v>
      </c>
      <c r="I947" s="214"/>
      <c r="J947" s="215">
        <f>ROUND(I947*H947,2)</f>
        <v>0</v>
      </c>
      <c r="K947" s="211" t="s">
        <v>132</v>
      </c>
      <c r="L947" s="47"/>
      <c r="M947" s="216" t="s">
        <v>19</v>
      </c>
      <c r="N947" s="217" t="s">
        <v>52</v>
      </c>
      <c r="O947" s="87"/>
      <c r="P947" s="218">
        <f>O947*H947</f>
        <v>0</v>
      </c>
      <c r="Q947" s="218">
        <v>0</v>
      </c>
      <c r="R947" s="218">
        <f>Q947*H947</f>
        <v>0</v>
      </c>
      <c r="S947" s="218">
        <v>0</v>
      </c>
      <c r="T947" s="219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0" t="s">
        <v>717</v>
      </c>
      <c r="AT947" s="220" t="s">
        <v>128</v>
      </c>
      <c r="AU947" s="220" t="s">
        <v>91</v>
      </c>
      <c r="AY947" s="19" t="s">
        <v>126</v>
      </c>
      <c r="BE947" s="221">
        <f>IF(N947="základní",J947,0)</f>
        <v>0</v>
      </c>
      <c r="BF947" s="221">
        <f>IF(N947="snížená",J947,0)</f>
        <v>0</v>
      </c>
      <c r="BG947" s="221">
        <f>IF(N947="zákl. přenesená",J947,0)</f>
        <v>0</v>
      </c>
      <c r="BH947" s="221">
        <f>IF(N947="sníž. přenesená",J947,0)</f>
        <v>0</v>
      </c>
      <c r="BI947" s="221">
        <f>IF(N947="nulová",J947,0)</f>
        <v>0</v>
      </c>
      <c r="BJ947" s="19" t="s">
        <v>89</v>
      </c>
      <c r="BK947" s="221">
        <f>ROUND(I947*H947,2)</f>
        <v>0</v>
      </c>
      <c r="BL947" s="19" t="s">
        <v>717</v>
      </c>
      <c r="BM947" s="220" t="s">
        <v>1189</v>
      </c>
    </row>
    <row r="948" s="2" customFormat="1">
      <c r="A948" s="41"/>
      <c r="B948" s="42"/>
      <c r="C948" s="43"/>
      <c r="D948" s="222" t="s">
        <v>135</v>
      </c>
      <c r="E948" s="43"/>
      <c r="F948" s="223" t="s">
        <v>1190</v>
      </c>
      <c r="G948" s="43"/>
      <c r="H948" s="43"/>
      <c r="I948" s="224"/>
      <c r="J948" s="43"/>
      <c r="K948" s="43"/>
      <c r="L948" s="47"/>
      <c r="M948" s="225"/>
      <c r="N948" s="226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19" t="s">
        <v>135</v>
      </c>
      <c r="AU948" s="19" t="s">
        <v>91</v>
      </c>
    </row>
    <row r="949" s="2" customFormat="1">
      <c r="A949" s="41"/>
      <c r="B949" s="42"/>
      <c r="C949" s="43"/>
      <c r="D949" s="227" t="s">
        <v>137</v>
      </c>
      <c r="E949" s="43"/>
      <c r="F949" s="228" t="s">
        <v>1191</v>
      </c>
      <c r="G949" s="43"/>
      <c r="H949" s="43"/>
      <c r="I949" s="224"/>
      <c r="J949" s="43"/>
      <c r="K949" s="43"/>
      <c r="L949" s="47"/>
      <c r="M949" s="225"/>
      <c r="N949" s="226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19" t="s">
        <v>137</v>
      </c>
      <c r="AU949" s="19" t="s">
        <v>91</v>
      </c>
    </row>
    <row r="950" s="2" customFormat="1">
      <c r="A950" s="41"/>
      <c r="B950" s="42"/>
      <c r="C950" s="43"/>
      <c r="D950" s="222" t="s">
        <v>139</v>
      </c>
      <c r="E950" s="43"/>
      <c r="F950" s="229" t="s">
        <v>1192</v>
      </c>
      <c r="G950" s="43"/>
      <c r="H950" s="43"/>
      <c r="I950" s="224"/>
      <c r="J950" s="43"/>
      <c r="K950" s="43"/>
      <c r="L950" s="47"/>
      <c r="M950" s="225"/>
      <c r="N950" s="226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19" t="s">
        <v>139</v>
      </c>
      <c r="AU950" s="19" t="s">
        <v>91</v>
      </c>
    </row>
    <row r="951" s="15" customFormat="1">
      <c r="A951" s="15"/>
      <c r="B951" s="266"/>
      <c r="C951" s="267"/>
      <c r="D951" s="222" t="s">
        <v>141</v>
      </c>
      <c r="E951" s="268" t="s">
        <v>19</v>
      </c>
      <c r="F951" s="269" t="s">
        <v>1170</v>
      </c>
      <c r="G951" s="267"/>
      <c r="H951" s="268" t="s">
        <v>19</v>
      </c>
      <c r="I951" s="270"/>
      <c r="J951" s="267"/>
      <c r="K951" s="267"/>
      <c r="L951" s="271"/>
      <c r="M951" s="272"/>
      <c r="N951" s="273"/>
      <c r="O951" s="273"/>
      <c r="P951" s="273"/>
      <c r="Q951" s="273"/>
      <c r="R951" s="273"/>
      <c r="S951" s="273"/>
      <c r="T951" s="27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5" t="s">
        <v>141</v>
      </c>
      <c r="AU951" s="275" t="s">
        <v>91</v>
      </c>
      <c r="AV951" s="15" t="s">
        <v>89</v>
      </c>
      <c r="AW951" s="15" t="s">
        <v>42</v>
      </c>
      <c r="AX951" s="15" t="s">
        <v>81</v>
      </c>
      <c r="AY951" s="275" t="s">
        <v>126</v>
      </c>
    </row>
    <row r="952" s="13" customFormat="1">
      <c r="A952" s="13"/>
      <c r="B952" s="230"/>
      <c r="C952" s="231"/>
      <c r="D952" s="222" t="s">
        <v>141</v>
      </c>
      <c r="E952" s="232" t="s">
        <v>19</v>
      </c>
      <c r="F952" s="233" t="s">
        <v>89</v>
      </c>
      <c r="G952" s="231"/>
      <c r="H952" s="234">
        <v>1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0" t="s">
        <v>141</v>
      </c>
      <c r="AU952" s="240" t="s">
        <v>91</v>
      </c>
      <c r="AV952" s="13" t="s">
        <v>91</v>
      </c>
      <c r="AW952" s="13" t="s">
        <v>42</v>
      </c>
      <c r="AX952" s="13" t="s">
        <v>81</v>
      </c>
      <c r="AY952" s="240" t="s">
        <v>126</v>
      </c>
    </row>
    <row r="953" s="14" customFormat="1">
      <c r="A953" s="14"/>
      <c r="B953" s="241"/>
      <c r="C953" s="242"/>
      <c r="D953" s="222" t="s">
        <v>141</v>
      </c>
      <c r="E953" s="243" t="s">
        <v>19</v>
      </c>
      <c r="F953" s="244" t="s">
        <v>144</v>
      </c>
      <c r="G953" s="242"/>
      <c r="H953" s="245">
        <v>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1" t="s">
        <v>141</v>
      </c>
      <c r="AU953" s="251" t="s">
        <v>91</v>
      </c>
      <c r="AV953" s="14" t="s">
        <v>133</v>
      </c>
      <c r="AW953" s="14" t="s">
        <v>42</v>
      </c>
      <c r="AX953" s="14" t="s">
        <v>89</v>
      </c>
      <c r="AY953" s="251" t="s">
        <v>126</v>
      </c>
    </row>
    <row r="954" s="2" customFormat="1" ht="16.5" customHeight="1">
      <c r="A954" s="41"/>
      <c r="B954" s="42"/>
      <c r="C954" s="209" t="s">
        <v>1193</v>
      </c>
      <c r="D954" s="209" t="s">
        <v>128</v>
      </c>
      <c r="E954" s="210" t="s">
        <v>1194</v>
      </c>
      <c r="F954" s="211" t="s">
        <v>1195</v>
      </c>
      <c r="G954" s="212" t="s">
        <v>624</v>
      </c>
      <c r="H954" s="213">
        <v>1</v>
      </c>
      <c r="I954" s="214"/>
      <c r="J954" s="215">
        <f>ROUND(I954*H954,2)</f>
        <v>0</v>
      </c>
      <c r="K954" s="211" t="s">
        <v>132</v>
      </c>
      <c r="L954" s="47"/>
      <c r="M954" s="216" t="s">
        <v>19</v>
      </c>
      <c r="N954" s="217" t="s">
        <v>52</v>
      </c>
      <c r="O954" s="87"/>
      <c r="P954" s="218">
        <f>O954*H954</f>
        <v>0</v>
      </c>
      <c r="Q954" s="218">
        <v>0</v>
      </c>
      <c r="R954" s="218">
        <f>Q954*H954</f>
        <v>0</v>
      </c>
      <c r="S954" s="218">
        <v>0</v>
      </c>
      <c r="T954" s="219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0" t="s">
        <v>717</v>
      </c>
      <c r="AT954" s="220" t="s">
        <v>128</v>
      </c>
      <c r="AU954" s="220" t="s">
        <v>91</v>
      </c>
      <c r="AY954" s="19" t="s">
        <v>126</v>
      </c>
      <c r="BE954" s="221">
        <f>IF(N954="základní",J954,0)</f>
        <v>0</v>
      </c>
      <c r="BF954" s="221">
        <f>IF(N954="snížená",J954,0)</f>
        <v>0</v>
      </c>
      <c r="BG954" s="221">
        <f>IF(N954="zákl. přenesená",J954,0)</f>
        <v>0</v>
      </c>
      <c r="BH954" s="221">
        <f>IF(N954="sníž. přenesená",J954,0)</f>
        <v>0</v>
      </c>
      <c r="BI954" s="221">
        <f>IF(N954="nulová",J954,0)</f>
        <v>0</v>
      </c>
      <c r="BJ954" s="19" t="s">
        <v>89</v>
      </c>
      <c r="BK954" s="221">
        <f>ROUND(I954*H954,2)</f>
        <v>0</v>
      </c>
      <c r="BL954" s="19" t="s">
        <v>717</v>
      </c>
      <c r="BM954" s="220" t="s">
        <v>1196</v>
      </c>
    </row>
    <row r="955" s="2" customFormat="1">
      <c r="A955" s="41"/>
      <c r="B955" s="42"/>
      <c r="C955" s="43"/>
      <c r="D955" s="222" t="s">
        <v>135</v>
      </c>
      <c r="E955" s="43"/>
      <c r="F955" s="223" t="s">
        <v>1195</v>
      </c>
      <c r="G955" s="43"/>
      <c r="H955" s="43"/>
      <c r="I955" s="224"/>
      <c r="J955" s="43"/>
      <c r="K955" s="43"/>
      <c r="L955" s="47"/>
      <c r="M955" s="225"/>
      <c r="N955" s="226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19" t="s">
        <v>135</v>
      </c>
      <c r="AU955" s="19" t="s">
        <v>91</v>
      </c>
    </row>
    <row r="956" s="2" customFormat="1">
      <c r="A956" s="41"/>
      <c r="B956" s="42"/>
      <c r="C956" s="43"/>
      <c r="D956" s="227" t="s">
        <v>137</v>
      </c>
      <c r="E956" s="43"/>
      <c r="F956" s="228" t="s">
        <v>1197</v>
      </c>
      <c r="G956" s="43"/>
      <c r="H956" s="43"/>
      <c r="I956" s="224"/>
      <c r="J956" s="43"/>
      <c r="K956" s="43"/>
      <c r="L956" s="47"/>
      <c r="M956" s="225"/>
      <c r="N956" s="226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19" t="s">
        <v>137</v>
      </c>
      <c r="AU956" s="19" t="s">
        <v>91</v>
      </c>
    </row>
    <row r="957" s="2" customFormat="1">
      <c r="A957" s="41"/>
      <c r="B957" s="42"/>
      <c r="C957" s="43"/>
      <c r="D957" s="222" t="s">
        <v>139</v>
      </c>
      <c r="E957" s="43"/>
      <c r="F957" s="229" t="s">
        <v>1198</v>
      </c>
      <c r="G957" s="43"/>
      <c r="H957" s="43"/>
      <c r="I957" s="224"/>
      <c r="J957" s="43"/>
      <c r="K957" s="43"/>
      <c r="L957" s="47"/>
      <c r="M957" s="225"/>
      <c r="N957" s="226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19" t="s">
        <v>139</v>
      </c>
      <c r="AU957" s="19" t="s">
        <v>91</v>
      </c>
    </row>
    <row r="958" s="15" customFormat="1">
      <c r="A958" s="15"/>
      <c r="B958" s="266"/>
      <c r="C958" s="267"/>
      <c r="D958" s="222" t="s">
        <v>141</v>
      </c>
      <c r="E958" s="268" t="s">
        <v>19</v>
      </c>
      <c r="F958" s="269" t="s">
        <v>1170</v>
      </c>
      <c r="G958" s="267"/>
      <c r="H958" s="268" t="s">
        <v>19</v>
      </c>
      <c r="I958" s="270"/>
      <c r="J958" s="267"/>
      <c r="K958" s="267"/>
      <c r="L958" s="271"/>
      <c r="M958" s="272"/>
      <c r="N958" s="273"/>
      <c r="O958" s="273"/>
      <c r="P958" s="273"/>
      <c r="Q958" s="273"/>
      <c r="R958" s="273"/>
      <c r="S958" s="273"/>
      <c r="T958" s="274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5" t="s">
        <v>141</v>
      </c>
      <c r="AU958" s="275" t="s">
        <v>91</v>
      </c>
      <c r="AV958" s="15" t="s">
        <v>89</v>
      </c>
      <c r="AW958" s="15" t="s">
        <v>42</v>
      </c>
      <c r="AX958" s="15" t="s">
        <v>81</v>
      </c>
      <c r="AY958" s="275" t="s">
        <v>126</v>
      </c>
    </row>
    <row r="959" s="13" customFormat="1">
      <c r="A959" s="13"/>
      <c r="B959" s="230"/>
      <c r="C959" s="231"/>
      <c r="D959" s="222" t="s">
        <v>141</v>
      </c>
      <c r="E959" s="232" t="s">
        <v>19</v>
      </c>
      <c r="F959" s="233" t="s">
        <v>89</v>
      </c>
      <c r="G959" s="231"/>
      <c r="H959" s="234">
        <v>1</v>
      </c>
      <c r="I959" s="235"/>
      <c r="J959" s="231"/>
      <c r="K959" s="231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141</v>
      </c>
      <c r="AU959" s="240" t="s">
        <v>91</v>
      </c>
      <c r="AV959" s="13" t="s">
        <v>91</v>
      </c>
      <c r="AW959" s="13" t="s">
        <v>42</v>
      </c>
      <c r="AX959" s="13" t="s">
        <v>81</v>
      </c>
      <c r="AY959" s="240" t="s">
        <v>126</v>
      </c>
    </row>
    <row r="960" s="14" customFormat="1">
      <c r="A960" s="14"/>
      <c r="B960" s="241"/>
      <c r="C960" s="242"/>
      <c r="D960" s="222" t="s">
        <v>141</v>
      </c>
      <c r="E960" s="243" t="s">
        <v>19</v>
      </c>
      <c r="F960" s="244" t="s">
        <v>144</v>
      </c>
      <c r="G960" s="242"/>
      <c r="H960" s="245">
        <v>1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1" t="s">
        <v>141</v>
      </c>
      <c r="AU960" s="251" t="s">
        <v>91</v>
      </c>
      <c r="AV960" s="14" t="s">
        <v>133</v>
      </c>
      <c r="AW960" s="14" t="s">
        <v>42</v>
      </c>
      <c r="AX960" s="14" t="s">
        <v>89</v>
      </c>
      <c r="AY960" s="251" t="s">
        <v>126</v>
      </c>
    </row>
    <row r="961" s="2" customFormat="1" ht="16.5" customHeight="1">
      <c r="A961" s="41"/>
      <c r="B961" s="42"/>
      <c r="C961" s="209" t="s">
        <v>1199</v>
      </c>
      <c r="D961" s="209" t="s">
        <v>128</v>
      </c>
      <c r="E961" s="210" t="s">
        <v>1200</v>
      </c>
      <c r="F961" s="211" t="s">
        <v>1201</v>
      </c>
      <c r="G961" s="212" t="s">
        <v>624</v>
      </c>
      <c r="H961" s="213">
        <v>1</v>
      </c>
      <c r="I961" s="214"/>
      <c r="J961" s="215">
        <f>ROUND(I961*H961,2)</f>
        <v>0</v>
      </c>
      <c r="K961" s="211" t="s">
        <v>132</v>
      </c>
      <c r="L961" s="47"/>
      <c r="M961" s="216" t="s">
        <v>19</v>
      </c>
      <c r="N961" s="217" t="s">
        <v>52</v>
      </c>
      <c r="O961" s="87"/>
      <c r="P961" s="218">
        <f>O961*H961</f>
        <v>0</v>
      </c>
      <c r="Q961" s="218">
        <v>0</v>
      </c>
      <c r="R961" s="218">
        <f>Q961*H961</f>
        <v>0</v>
      </c>
      <c r="S961" s="218">
        <v>0</v>
      </c>
      <c r="T961" s="219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0" t="s">
        <v>717</v>
      </c>
      <c r="AT961" s="220" t="s">
        <v>128</v>
      </c>
      <c r="AU961" s="220" t="s">
        <v>91</v>
      </c>
      <c r="AY961" s="19" t="s">
        <v>126</v>
      </c>
      <c r="BE961" s="221">
        <f>IF(N961="základní",J961,0)</f>
        <v>0</v>
      </c>
      <c r="BF961" s="221">
        <f>IF(N961="snížená",J961,0)</f>
        <v>0</v>
      </c>
      <c r="BG961" s="221">
        <f>IF(N961="zákl. přenesená",J961,0)</f>
        <v>0</v>
      </c>
      <c r="BH961" s="221">
        <f>IF(N961="sníž. přenesená",J961,0)</f>
        <v>0</v>
      </c>
      <c r="BI961" s="221">
        <f>IF(N961="nulová",J961,0)</f>
        <v>0</v>
      </c>
      <c r="BJ961" s="19" t="s">
        <v>89</v>
      </c>
      <c r="BK961" s="221">
        <f>ROUND(I961*H961,2)</f>
        <v>0</v>
      </c>
      <c r="BL961" s="19" t="s">
        <v>717</v>
      </c>
      <c r="BM961" s="220" t="s">
        <v>1202</v>
      </c>
    </row>
    <row r="962" s="2" customFormat="1">
      <c r="A962" s="41"/>
      <c r="B962" s="42"/>
      <c r="C962" s="43"/>
      <c r="D962" s="222" t="s">
        <v>135</v>
      </c>
      <c r="E962" s="43"/>
      <c r="F962" s="223" t="s">
        <v>1203</v>
      </c>
      <c r="G962" s="43"/>
      <c r="H962" s="43"/>
      <c r="I962" s="224"/>
      <c r="J962" s="43"/>
      <c r="K962" s="43"/>
      <c r="L962" s="47"/>
      <c r="M962" s="225"/>
      <c r="N962" s="226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19" t="s">
        <v>135</v>
      </c>
      <c r="AU962" s="19" t="s">
        <v>91</v>
      </c>
    </row>
    <row r="963" s="2" customFormat="1">
      <c r="A963" s="41"/>
      <c r="B963" s="42"/>
      <c r="C963" s="43"/>
      <c r="D963" s="227" t="s">
        <v>137</v>
      </c>
      <c r="E963" s="43"/>
      <c r="F963" s="228" t="s">
        <v>1204</v>
      </c>
      <c r="G963" s="43"/>
      <c r="H963" s="43"/>
      <c r="I963" s="224"/>
      <c r="J963" s="43"/>
      <c r="K963" s="43"/>
      <c r="L963" s="47"/>
      <c r="M963" s="225"/>
      <c r="N963" s="226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19" t="s">
        <v>137</v>
      </c>
      <c r="AU963" s="19" t="s">
        <v>91</v>
      </c>
    </row>
    <row r="964" s="2" customFormat="1">
      <c r="A964" s="41"/>
      <c r="B964" s="42"/>
      <c r="C964" s="43"/>
      <c r="D964" s="222" t="s">
        <v>139</v>
      </c>
      <c r="E964" s="43"/>
      <c r="F964" s="229" t="s">
        <v>1205</v>
      </c>
      <c r="G964" s="43"/>
      <c r="H964" s="43"/>
      <c r="I964" s="224"/>
      <c r="J964" s="43"/>
      <c r="K964" s="43"/>
      <c r="L964" s="47"/>
      <c r="M964" s="225"/>
      <c r="N964" s="226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19" t="s">
        <v>139</v>
      </c>
      <c r="AU964" s="19" t="s">
        <v>91</v>
      </c>
    </row>
    <row r="965" s="15" customFormat="1">
      <c r="A965" s="15"/>
      <c r="B965" s="266"/>
      <c r="C965" s="267"/>
      <c r="D965" s="222" t="s">
        <v>141</v>
      </c>
      <c r="E965" s="268" t="s">
        <v>19</v>
      </c>
      <c r="F965" s="269" t="s">
        <v>1170</v>
      </c>
      <c r="G965" s="267"/>
      <c r="H965" s="268" t="s">
        <v>19</v>
      </c>
      <c r="I965" s="270"/>
      <c r="J965" s="267"/>
      <c r="K965" s="267"/>
      <c r="L965" s="271"/>
      <c r="M965" s="272"/>
      <c r="N965" s="273"/>
      <c r="O965" s="273"/>
      <c r="P965" s="273"/>
      <c r="Q965" s="273"/>
      <c r="R965" s="273"/>
      <c r="S965" s="273"/>
      <c r="T965" s="27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5" t="s">
        <v>141</v>
      </c>
      <c r="AU965" s="275" t="s">
        <v>91</v>
      </c>
      <c r="AV965" s="15" t="s">
        <v>89</v>
      </c>
      <c r="AW965" s="15" t="s">
        <v>42</v>
      </c>
      <c r="AX965" s="15" t="s">
        <v>81</v>
      </c>
      <c r="AY965" s="275" t="s">
        <v>126</v>
      </c>
    </row>
    <row r="966" s="15" customFormat="1">
      <c r="A966" s="15"/>
      <c r="B966" s="266"/>
      <c r="C966" s="267"/>
      <c r="D966" s="222" t="s">
        <v>141</v>
      </c>
      <c r="E966" s="268" t="s">
        <v>19</v>
      </c>
      <c r="F966" s="269" t="s">
        <v>1206</v>
      </c>
      <c r="G966" s="267"/>
      <c r="H966" s="268" t="s">
        <v>19</v>
      </c>
      <c r="I966" s="270"/>
      <c r="J966" s="267"/>
      <c r="K966" s="267"/>
      <c r="L966" s="271"/>
      <c r="M966" s="272"/>
      <c r="N966" s="273"/>
      <c r="O966" s="273"/>
      <c r="P966" s="273"/>
      <c r="Q966" s="273"/>
      <c r="R966" s="273"/>
      <c r="S966" s="273"/>
      <c r="T966" s="27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5" t="s">
        <v>141</v>
      </c>
      <c r="AU966" s="275" t="s">
        <v>91</v>
      </c>
      <c r="AV966" s="15" t="s">
        <v>89</v>
      </c>
      <c r="AW966" s="15" t="s">
        <v>42</v>
      </c>
      <c r="AX966" s="15" t="s">
        <v>81</v>
      </c>
      <c r="AY966" s="275" t="s">
        <v>126</v>
      </c>
    </row>
    <row r="967" s="13" customFormat="1">
      <c r="A967" s="13"/>
      <c r="B967" s="230"/>
      <c r="C967" s="231"/>
      <c r="D967" s="222" t="s">
        <v>141</v>
      </c>
      <c r="E967" s="232" t="s">
        <v>19</v>
      </c>
      <c r="F967" s="233" t="s">
        <v>89</v>
      </c>
      <c r="G967" s="231"/>
      <c r="H967" s="234">
        <v>1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0" t="s">
        <v>141</v>
      </c>
      <c r="AU967" s="240" t="s">
        <v>91</v>
      </c>
      <c r="AV967" s="13" t="s">
        <v>91</v>
      </c>
      <c r="AW967" s="13" t="s">
        <v>42</v>
      </c>
      <c r="AX967" s="13" t="s">
        <v>81</v>
      </c>
      <c r="AY967" s="240" t="s">
        <v>126</v>
      </c>
    </row>
    <row r="968" s="14" customFormat="1">
      <c r="A968" s="14"/>
      <c r="B968" s="241"/>
      <c r="C968" s="242"/>
      <c r="D968" s="222" t="s">
        <v>141</v>
      </c>
      <c r="E968" s="243" t="s">
        <v>19</v>
      </c>
      <c r="F968" s="244" t="s">
        <v>144</v>
      </c>
      <c r="G968" s="242"/>
      <c r="H968" s="245">
        <v>1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1" t="s">
        <v>141</v>
      </c>
      <c r="AU968" s="251" t="s">
        <v>91</v>
      </c>
      <c r="AV968" s="14" t="s">
        <v>133</v>
      </c>
      <c r="AW968" s="14" t="s">
        <v>42</v>
      </c>
      <c r="AX968" s="14" t="s">
        <v>89</v>
      </c>
      <c r="AY968" s="251" t="s">
        <v>126</v>
      </c>
    </row>
    <row r="969" s="2" customFormat="1" ht="16.5" customHeight="1">
      <c r="A969" s="41"/>
      <c r="B969" s="42"/>
      <c r="C969" s="209" t="s">
        <v>1207</v>
      </c>
      <c r="D969" s="209" t="s">
        <v>128</v>
      </c>
      <c r="E969" s="210" t="s">
        <v>1208</v>
      </c>
      <c r="F969" s="211" t="s">
        <v>1209</v>
      </c>
      <c r="G969" s="212" t="s">
        <v>624</v>
      </c>
      <c r="H969" s="213">
        <v>7</v>
      </c>
      <c r="I969" s="214"/>
      <c r="J969" s="215">
        <f>ROUND(I969*H969,2)</f>
        <v>0</v>
      </c>
      <c r="K969" s="211" t="s">
        <v>132</v>
      </c>
      <c r="L969" s="47"/>
      <c r="M969" s="216" t="s">
        <v>19</v>
      </c>
      <c r="N969" s="217" t="s">
        <v>52</v>
      </c>
      <c r="O969" s="87"/>
      <c r="P969" s="218">
        <f>O969*H969</f>
        <v>0</v>
      </c>
      <c r="Q969" s="218">
        <v>0</v>
      </c>
      <c r="R969" s="218">
        <f>Q969*H969</f>
        <v>0</v>
      </c>
      <c r="S969" s="218">
        <v>0</v>
      </c>
      <c r="T969" s="219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0" t="s">
        <v>717</v>
      </c>
      <c r="AT969" s="220" t="s">
        <v>128</v>
      </c>
      <c r="AU969" s="220" t="s">
        <v>91</v>
      </c>
      <c r="AY969" s="19" t="s">
        <v>126</v>
      </c>
      <c r="BE969" s="221">
        <f>IF(N969="základní",J969,0)</f>
        <v>0</v>
      </c>
      <c r="BF969" s="221">
        <f>IF(N969="snížená",J969,0)</f>
        <v>0</v>
      </c>
      <c r="BG969" s="221">
        <f>IF(N969="zákl. přenesená",J969,0)</f>
        <v>0</v>
      </c>
      <c r="BH969" s="221">
        <f>IF(N969="sníž. přenesená",J969,0)</f>
        <v>0</v>
      </c>
      <c r="BI969" s="221">
        <f>IF(N969="nulová",J969,0)</f>
        <v>0</v>
      </c>
      <c r="BJ969" s="19" t="s">
        <v>89</v>
      </c>
      <c r="BK969" s="221">
        <f>ROUND(I969*H969,2)</f>
        <v>0</v>
      </c>
      <c r="BL969" s="19" t="s">
        <v>717</v>
      </c>
      <c r="BM969" s="220" t="s">
        <v>1210</v>
      </c>
    </row>
    <row r="970" s="2" customFormat="1">
      <c r="A970" s="41"/>
      <c r="B970" s="42"/>
      <c r="C970" s="43"/>
      <c r="D970" s="222" t="s">
        <v>135</v>
      </c>
      <c r="E970" s="43"/>
      <c r="F970" s="223" t="s">
        <v>1211</v>
      </c>
      <c r="G970" s="43"/>
      <c r="H970" s="43"/>
      <c r="I970" s="224"/>
      <c r="J970" s="43"/>
      <c r="K970" s="43"/>
      <c r="L970" s="47"/>
      <c r="M970" s="225"/>
      <c r="N970" s="226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19" t="s">
        <v>135</v>
      </c>
      <c r="AU970" s="19" t="s">
        <v>91</v>
      </c>
    </row>
    <row r="971" s="2" customFormat="1">
      <c r="A971" s="41"/>
      <c r="B971" s="42"/>
      <c r="C971" s="43"/>
      <c r="D971" s="227" t="s">
        <v>137</v>
      </c>
      <c r="E971" s="43"/>
      <c r="F971" s="228" t="s">
        <v>1212</v>
      </c>
      <c r="G971" s="43"/>
      <c r="H971" s="43"/>
      <c r="I971" s="224"/>
      <c r="J971" s="43"/>
      <c r="K971" s="43"/>
      <c r="L971" s="47"/>
      <c r="M971" s="225"/>
      <c r="N971" s="226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19" t="s">
        <v>137</v>
      </c>
      <c r="AU971" s="19" t="s">
        <v>91</v>
      </c>
    </row>
    <row r="972" s="2" customFormat="1">
      <c r="A972" s="41"/>
      <c r="B972" s="42"/>
      <c r="C972" s="43"/>
      <c r="D972" s="222" t="s">
        <v>139</v>
      </c>
      <c r="E972" s="43"/>
      <c r="F972" s="229" t="s">
        <v>1213</v>
      </c>
      <c r="G972" s="43"/>
      <c r="H972" s="43"/>
      <c r="I972" s="224"/>
      <c r="J972" s="43"/>
      <c r="K972" s="43"/>
      <c r="L972" s="47"/>
      <c r="M972" s="225"/>
      <c r="N972" s="226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19" t="s">
        <v>139</v>
      </c>
      <c r="AU972" s="19" t="s">
        <v>91</v>
      </c>
    </row>
    <row r="973" s="15" customFormat="1">
      <c r="A973" s="15"/>
      <c r="B973" s="266"/>
      <c r="C973" s="267"/>
      <c r="D973" s="222" t="s">
        <v>141</v>
      </c>
      <c r="E973" s="268" t="s">
        <v>19</v>
      </c>
      <c r="F973" s="269" t="s">
        <v>1170</v>
      </c>
      <c r="G973" s="267"/>
      <c r="H973" s="268" t="s">
        <v>19</v>
      </c>
      <c r="I973" s="270"/>
      <c r="J973" s="267"/>
      <c r="K973" s="267"/>
      <c r="L973" s="271"/>
      <c r="M973" s="272"/>
      <c r="N973" s="273"/>
      <c r="O973" s="273"/>
      <c r="P973" s="273"/>
      <c r="Q973" s="273"/>
      <c r="R973" s="273"/>
      <c r="S973" s="273"/>
      <c r="T973" s="274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5" t="s">
        <v>141</v>
      </c>
      <c r="AU973" s="275" t="s">
        <v>91</v>
      </c>
      <c r="AV973" s="15" t="s">
        <v>89</v>
      </c>
      <c r="AW973" s="15" t="s">
        <v>42</v>
      </c>
      <c r="AX973" s="15" t="s">
        <v>81</v>
      </c>
      <c r="AY973" s="275" t="s">
        <v>126</v>
      </c>
    </row>
    <row r="974" s="15" customFormat="1">
      <c r="A974" s="15"/>
      <c r="B974" s="266"/>
      <c r="C974" s="267"/>
      <c r="D974" s="222" t="s">
        <v>141</v>
      </c>
      <c r="E974" s="268" t="s">
        <v>19</v>
      </c>
      <c r="F974" s="269" t="s">
        <v>1214</v>
      </c>
      <c r="G974" s="267"/>
      <c r="H974" s="268" t="s">
        <v>19</v>
      </c>
      <c r="I974" s="270"/>
      <c r="J974" s="267"/>
      <c r="K974" s="267"/>
      <c r="L974" s="271"/>
      <c r="M974" s="272"/>
      <c r="N974" s="273"/>
      <c r="O974" s="273"/>
      <c r="P974" s="273"/>
      <c r="Q974" s="273"/>
      <c r="R974" s="273"/>
      <c r="S974" s="273"/>
      <c r="T974" s="27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5" t="s">
        <v>141</v>
      </c>
      <c r="AU974" s="275" t="s">
        <v>91</v>
      </c>
      <c r="AV974" s="15" t="s">
        <v>89</v>
      </c>
      <c r="AW974" s="15" t="s">
        <v>42</v>
      </c>
      <c r="AX974" s="15" t="s">
        <v>81</v>
      </c>
      <c r="AY974" s="275" t="s">
        <v>126</v>
      </c>
    </row>
    <row r="975" s="13" customFormat="1">
      <c r="A975" s="13"/>
      <c r="B975" s="230"/>
      <c r="C975" s="231"/>
      <c r="D975" s="222" t="s">
        <v>141</v>
      </c>
      <c r="E975" s="232" t="s">
        <v>19</v>
      </c>
      <c r="F975" s="233" t="s">
        <v>185</v>
      </c>
      <c r="G975" s="231"/>
      <c r="H975" s="234">
        <v>7</v>
      </c>
      <c r="I975" s="235"/>
      <c r="J975" s="231"/>
      <c r="K975" s="231"/>
      <c r="L975" s="236"/>
      <c r="M975" s="237"/>
      <c r="N975" s="238"/>
      <c r="O975" s="238"/>
      <c r="P975" s="238"/>
      <c r="Q975" s="238"/>
      <c r="R975" s="238"/>
      <c r="S975" s="238"/>
      <c r="T975" s="23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0" t="s">
        <v>141</v>
      </c>
      <c r="AU975" s="240" t="s">
        <v>91</v>
      </c>
      <c r="AV975" s="13" t="s">
        <v>91</v>
      </c>
      <c r="AW975" s="13" t="s">
        <v>42</v>
      </c>
      <c r="AX975" s="13" t="s">
        <v>81</v>
      </c>
      <c r="AY975" s="240" t="s">
        <v>126</v>
      </c>
    </row>
    <row r="976" s="14" customFormat="1">
      <c r="A976" s="14"/>
      <c r="B976" s="241"/>
      <c r="C976" s="242"/>
      <c r="D976" s="222" t="s">
        <v>141</v>
      </c>
      <c r="E976" s="243" t="s">
        <v>19</v>
      </c>
      <c r="F976" s="244" t="s">
        <v>144</v>
      </c>
      <c r="G976" s="242"/>
      <c r="H976" s="245">
        <v>7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1" t="s">
        <v>141</v>
      </c>
      <c r="AU976" s="251" t="s">
        <v>91</v>
      </c>
      <c r="AV976" s="14" t="s">
        <v>133</v>
      </c>
      <c r="AW976" s="14" t="s">
        <v>42</v>
      </c>
      <c r="AX976" s="14" t="s">
        <v>89</v>
      </c>
      <c r="AY976" s="251" t="s">
        <v>126</v>
      </c>
    </row>
    <row r="977" s="2" customFormat="1" ht="21.75" customHeight="1">
      <c r="A977" s="41"/>
      <c r="B977" s="42"/>
      <c r="C977" s="209" t="s">
        <v>1215</v>
      </c>
      <c r="D977" s="209" t="s">
        <v>128</v>
      </c>
      <c r="E977" s="210" t="s">
        <v>1216</v>
      </c>
      <c r="F977" s="211" t="s">
        <v>1217</v>
      </c>
      <c r="G977" s="212" t="s">
        <v>624</v>
      </c>
      <c r="H977" s="213">
        <v>1</v>
      </c>
      <c r="I977" s="214"/>
      <c r="J977" s="215">
        <f>ROUND(I977*H977,2)</f>
        <v>0</v>
      </c>
      <c r="K977" s="211" t="s">
        <v>132</v>
      </c>
      <c r="L977" s="47"/>
      <c r="M977" s="216" t="s">
        <v>19</v>
      </c>
      <c r="N977" s="217" t="s">
        <v>52</v>
      </c>
      <c r="O977" s="87"/>
      <c r="P977" s="218">
        <f>O977*H977</f>
        <v>0</v>
      </c>
      <c r="Q977" s="218">
        <v>0</v>
      </c>
      <c r="R977" s="218">
        <f>Q977*H977</f>
        <v>0</v>
      </c>
      <c r="S977" s="218">
        <v>0</v>
      </c>
      <c r="T977" s="219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0" t="s">
        <v>717</v>
      </c>
      <c r="AT977" s="220" t="s">
        <v>128</v>
      </c>
      <c r="AU977" s="220" t="s">
        <v>91</v>
      </c>
      <c r="AY977" s="19" t="s">
        <v>126</v>
      </c>
      <c r="BE977" s="221">
        <f>IF(N977="základní",J977,0)</f>
        <v>0</v>
      </c>
      <c r="BF977" s="221">
        <f>IF(N977="snížená",J977,0)</f>
        <v>0</v>
      </c>
      <c r="BG977" s="221">
        <f>IF(N977="zákl. přenesená",J977,0)</f>
        <v>0</v>
      </c>
      <c r="BH977" s="221">
        <f>IF(N977="sníž. přenesená",J977,0)</f>
        <v>0</v>
      </c>
      <c r="BI977" s="221">
        <f>IF(N977="nulová",J977,0)</f>
        <v>0</v>
      </c>
      <c r="BJ977" s="19" t="s">
        <v>89</v>
      </c>
      <c r="BK977" s="221">
        <f>ROUND(I977*H977,2)</f>
        <v>0</v>
      </c>
      <c r="BL977" s="19" t="s">
        <v>717</v>
      </c>
      <c r="BM977" s="220" t="s">
        <v>1218</v>
      </c>
    </row>
    <row r="978" s="2" customFormat="1">
      <c r="A978" s="41"/>
      <c r="B978" s="42"/>
      <c r="C978" s="43"/>
      <c r="D978" s="222" t="s">
        <v>135</v>
      </c>
      <c r="E978" s="43"/>
      <c r="F978" s="223" t="s">
        <v>1219</v>
      </c>
      <c r="G978" s="43"/>
      <c r="H978" s="43"/>
      <c r="I978" s="224"/>
      <c r="J978" s="43"/>
      <c r="K978" s="43"/>
      <c r="L978" s="47"/>
      <c r="M978" s="225"/>
      <c r="N978" s="226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19" t="s">
        <v>135</v>
      </c>
      <c r="AU978" s="19" t="s">
        <v>91</v>
      </c>
    </row>
    <row r="979" s="2" customFormat="1">
      <c r="A979" s="41"/>
      <c r="B979" s="42"/>
      <c r="C979" s="43"/>
      <c r="D979" s="227" t="s">
        <v>137</v>
      </c>
      <c r="E979" s="43"/>
      <c r="F979" s="228" t="s">
        <v>1220</v>
      </c>
      <c r="G979" s="43"/>
      <c r="H979" s="43"/>
      <c r="I979" s="224"/>
      <c r="J979" s="43"/>
      <c r="K979" s="43"/>
      <c r="L979" s="47"/>
      <c r="M979" s="225"/>
      <c r="N979" s="226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19" t="s">
        <v>137</v>
      </c>
      <c r="AU979" s="19" t="s">
        <v>91</v>
      </c>
    </row>
    <row r="980" s="2" customFormat="1">
      <c r="A980" s="41"/>
      <c r="B980" s="42"/>
      <c r="C980" s="43"/>
      <c r="D980" s="222" t="s">
        <v>139</v>
      </c>
      <c r="E980" s="43"/>
      <c r="F980" s="229" t="s">
        <v>1221</v>
      </c>
      <c r="G980" s="43"/>
      <c r="H980" s="43"/>
      <c r="I980" s="224"/>
      <c r="J980" s="43"/>
      <c r="K980" s="43"/>
      <c r="L980" s="47"/>
      <c r="M980" s="225"/>
      <c r="N980" s="226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19" t="s">
        <v>139</v>
      </c>
      <c r="AU980" s="19" t="s">
        <v>91</v>
      </c>
    </row>
    <row r="981" s="15" customFormat="1">
      <c r="A981" s="15"/>
      <c r="B981" s="266"/>
      <c r="C981" s="267"/>
      <c r="D981" s="222" t="s">
        <v>141</v>
      </c>
      <c r="E981" s="268" t="s">
        <v>19</v>
      </c>
      <c r="F981" s="269" t="s">
        <v>1170</v>
      </c>
      <c r="G981" s="267"/>
      <c r="H981" s="268" t="s">
        <v>19</v>
      </c>
      <c r="I981" s="270"/>
      <c r="J981" s="267"/>
      <c r="K981" s="267"/>
      <c r="L981" s="271"/>
      <c r="M981" s="272"/>
      <c r="N981" s="273"/>
      <c r="O981" s="273"/>
      <c r="P981" s="273"/>
      <c r="Q981" s="273"/>
      <c r="R981" s="273"/>
      <c r="S981" s="273"/>
      <c r="T981" s="27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5" t="s">
        <v>141</v>
      </c>
      <c r="AU981" s="275" t="s">
        <v>91</v>
      </c>
      <c r="AV981" s="15" t="s">
        <v>89</v>
      </c>
      <c r="AW981" s="15" t="s">
        <v>42</v>
      </c>
      <c r="AX981" s="15" t="s">
        <v>81</v>
      </c>
      <c r="AY981" s="275" t="s">
        <v>126</v>
      </c>
    </row>
    <row r="982" s="15" customFormat="1">
      <c r="A982" s="15"/>
      <c r="B982" s="266"/>
      <c r="C982" s="267"/>
      <c r="D982" s="222" t="s">
        <v>141</v>
      </c>
      <c r="E982" s="268" t="s">
        <v>19</v>
      </c>
      <c r="F982" s="269" t="s">
        <v>1222</v>
      </c>
      <c r="G982" s="267"/>
      <c r="H982" s="268" t="s">
        <v>19</v>
      </c>
      <c r="I982" s="270"/>
      <c r="J982" s="267"/>
      <c r="K982" s="267"/>
      <c r="L982" s="271"/>
      <c r="M982" s="272"/>
      <c r="N982" s="273"/>
      <c r="O982" s="273"/>
      <c r="P982" s="273"/>
      <c r="Q982" s="273"/>
      <c r="R982" s="273"/>
      <c r="S982" s="273"/>
      <c r="T982" s="274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5" t="s">
        <v>141</v>
      </c>
      <c r="AU982" s="275" t="s">
        <v>91</v>
      </c>
      <c r="AV982" s="15" t="s">
        <v>89</v>
      </c>
      <c r="AW982" s="15" t="s">
        <v>42</v>
      </c>
      <c r="AX982" s="15" t="s">
        <v>81</v>
      </c>
      <c r="AY982" s="275" t="s">
        <v>126</v>
      </c>
    </row>
    <row r="983" s="13" customFormat="1">
      <c r="A983" s="13"/>
      <c r="B983" s="230"/>
      <c r="C983" s="231"/>
      <c r="D983" s="222" t="s">
        <v>141</v>
      </c>
      <c r="E983" s="232" t="s">
        <v>19</v>
      </c>
      <c r="F983" s="233" t="s">
        <v>89</v>
      </c>
      <c r="G983" s="231"/>
      <c r="H983" s="234">
        <v>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0" t="s">
        <v>141</v>
      </c>
      <c r="AU983" s="240" t="s">
        <v>91</v>
      </c>
      <c r="AV983" s="13" t="s">
        <v>91</v>
      </c>
      <c r="AW983" s="13" t="s">
        <v>42</v>
      </c>
      <c r="AX983" s="13" t="s">
        <v>81</v>
      </c>
      <c r="AY983" s="240" t="s">
        <v>126</v>
      </c>
    </row>
    <row r="984" s="14" customFormat="1">
      <c r="A984" s="14"/>
      <c r="B984" s="241"/>
      <c r="C984" s="242"/>
      <c r="D984" s="222" t="s">
        <v>141</v>
      </c>
      <c r="E984" s="243" t="s">
        <v>19</v>
      </c>
      <c r="F984" s="244" t="s">
        <v>144</v>
      </c>
      <c r="G984" s="242"/>
      <c r="H984" s="245">
        <v>1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1" t="s">
        <v>141</v>
      </c>
      <c r="AU984" s="251" t="s">
        <v>91</v>
      </c>
      <c r="AV984" s="14" t="s">
        <v>133</v>
      </c>
      <c r="AW984" s="14" t="s">
        <v>42</v>
      </c>
      <c r="AX984" s="14" t="s">
        <v>89</v>
      </c>
      <c r="AY984" s="251" t="s">
        <v>126</v>
      </c>
    </row>
    <row r="985" s="2" customFormat="1" ht="24.15" customHeight="1">
      <c r="A985" s="41"/>
      <c r="B985" s="42"/>
      <c r="C985" s="209" t="s">
        <v>1223</v>
      </c>
      <c r="D985" s="209" t="s">
        <v>128</v>
      </c>
      <c r="E985" s="210" t="s">
        <v>1224</v>
      </c>
      <c r="F985" s="211" t="s">
        <v>1225</v>
      </c>
      <c r="G985" s="212" t="s">
        <v>624</v>
      </c>
      <c r="H985" s="213">
        <v>1</v>
      </c>
      <c r="I985" s="214"/>
      <c r="J985" s="215">
        <f>ROUND(I985*H985,2)</f>
        <v>0</v>
      </c>
      <c r="K985" s="211" t="s">
        <v>132</v>
      </c>
      <c r="L985" s="47"/>
      <c r="M985" s="216" t="s">
        <v>19</v>
      </c>
      <c r="N985" s="217" t="s">
        <v>52</v>
      </c>
      <c r="O985" s="87"/>
      <c r="P985" s="218">
        <f>O985*H985</f>
        <v>0</v>
      </c>
      <c r="Q985" s="218">
        <v>0</v>
      </c>
      <c r="R985" s="218">
        <f>Q985*H985</f>
        <v>0</v>
      </c>
      <c r="S985" s="218">
        <v>0</v>
      </c>
      <c r="T985" s="219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0" t="s">
        <v>717</v>
      </c>
      <c r="AT985" s="220" t="s">
        <v>128</v>
      </c>
      <c r="AU985" s="220" t="s">
        <v>91</v>
      </c>
      <c r="AY985" s="19" t="s">
        <v>126</v>
      </c>
      <c r="BE985" s="221">
        <f>IF(N985="základní",J985,0)</f>
        <v>0</v>
      </c>
      <c r="BF985" s="221">
        <f>IF(N985="snížená",J985,0)</f>
        <v>0</v>
      </c>
      <c r="BG985" s="221">
        <f>IF(N985="zákl. přenesená",J985,0)</f>
        <v>0</v>
      </c>
      <c r="BH985" s="221">
        <f>IF(N985="sníž. přenesená",J985,0)</f>
        <v>0</v>
      </c>
      <c r="BI985" s="221">
        <f>IF(N985="nulová",J985,0)</f>
        <v>0</v>
      </c>
      <c r="BJ985" s="19" t="s">
        <v>89</v>
      </c>
      <c r="BK985" s="221">
        <f>ROUND(I985*H985,2)</f>
        <v>0</v>
      </c>
      <c r="BL985" s="19" t="s">
        <v>717</v>
      </c>
      <c r="BM985" s="220" t="s">
        <v>1226</v>
      </c>
    </row>
    <row r="986" s="2" customFormat="1">
      <c r="A986" s="41"/>
      <c r="B986" s="42"/>
      <c r="C986" s="43"/>
      <c r="D986" s="222" t="s">
        <v>135</v>
      </c>
      <c r="E986" s="43"/>
      <c r="F986" s="223" t="s">
        <v>1227</v>
      </c>
      <c r="G986" s="43"/>
      <c r="H986" s="43"/>
      <c r="I986" s="224"/>
      <c r="J986" s="43"/>
      <c r="K986" s="43"/>
      <c r="L986" s="47"/>
      <c r="M986" s="225"/>
      <c r="N986" s="226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19" t="s">
        <v>135</v>
      </c>
      <c r="AU986" s="19" t="s">
        <v>91</v>
      </c>
    </row>
    <row r="987" s="2" customFormat="1">
      <c r="A987" s="41"/>
      <c r="B987" s="42"/>
      <c r="C987" s="43"/>
      <c r="D987" s="227" t="s">
        <v>137</v>
      </c>
      <c r="E987" s="43"/>
      <c r="F987" s="228" t="s">
        <v>1228</v>
      </c>
      <c r="G987" s="43"/>
      <c r="H987" s="43"/>
      <c r="I987" s="224"/>
      <c r="J987" s="43"/>
      <c r="K987" s="43"/>
      <c r="L987" s="47"/>
      <c r="M987" s="225"/>
      <c r="N987" s="226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19" t="s">
        <v>137</v>
      </c>
      <c r="AU987" s="19" t="s">
        <v>91</v>
      </c>
    </row>
    <row r="988" s="2" customFormat="1">
      <c r="A988" s="41"/>
      <c r="B988" s="42"/>
      <c r="C988" s="43"/>
      <c r="D988" s="222" t="s">
        <v>139</v>
      </c>
      <c r="E988" s="43"/>
      <c r="F988" s="229" t="s">
        <v>1229</v>
      </c>
      <c r="G988" s="43"/>
      <c r="H988" s="43"/>
      <c r="I988" s="224"/>
      <c r="J988" s="43"/>
      <c r="K988" s="43"/>
      <c r="L988" s="47"/>
      <c r="M988" s="225"/>
      <c r="N988" s="226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19" t="s">
        <v>139</v>
      </c>
      <c r="AU988" s="19" t="s">
        <v>91</v>
      </c>
    </row>
    <row r="989" s="15" customFormat="1">
      <c r="A989" s="15"/>
      <c r="B989" s="266"/>
      <c r="C989" s="267"/>
      <c r="D989" s="222" t="s">
        <v>141</v>
      </c>
      <c r="E989" s="268" t="s">
        <v>19</v>
      </c>
      <c r="F989" s="269" t="s">
        <v>1170</v>
      </c>
      <c r="G989" s="267"/>
      <c r="H989" s="268" t="s">
        <v>19</v>
      </c>
      <c r="I989" s="270"/>
      <c r="J989" s="267"/>
      <c r="K989" s="267"/>
      <c r="L989" s="271"/>
      <c r="M989" s="272"/>
      <c r="N989" s="273"/>
      <c r="O989" s="273"/>
      <c r="P989" s="273"/>
      <c r="Q989" s="273"/>
      <c r="R989" s="273"/>
      <c r="S989" s="273"/>
      <c r="T989" s="274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5" t="s">
        <v>141</v>
      </c>
      <c r="AU989" s="275" t="s">
        <v>91</v>
      </c>
      <c r="AV989" s="15" t="s">
        <v>89</v>
      </c>
      <c r="AW989" s="15" t="s">
        <v>42</v>
      </c>
      <c r="AX989" s="15" t="s">
        <v>81</v>
      </c>
      <c r="AY989" s="275" t="s">
        <v>126</v>
      </c>
    </row>
    <row r="990" s="15" customFormat="1">
      <c r="A990" s="15"/>
      <c r="B990" s="266"/>
      <c r="C990" s="267"/>
      <c r="D990" s="222" t="s">
        <v>141</v>
      </c>
      <c r="E990" s="268" t="s">
        <v>19</v>
      </c>
      <c r="F990" s="269" t="s">
        <v>1230</v>
      </c>
      <c r="G990" s="267"/>
      <c r="H990" s="268" t="s">
        <v>19</v>
      </c>
      <c r="I990" s="270"/>
      <c r="J990" s="267"/>
      <c r="K990" s="267"/>
      <c r="L990" s="271"/>
      <c r="M990" s="272"/>
      <c r="N990" s="273"/>
      <c r="O990" s="273"/>
      <c r="P990" s="273"/>
      <c r="Q990" s="273"/>
      <c r="R990" s="273"/>
      <c r="S990" s="273"/>
      <c r="T990" s="274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5" t="s">
        <v>141</v>
      </c>
      <c r="AU990" s="275" t="s">
        <v>91</v>
      </c>
      <c r="AV990" s="15" t="s">
        <v>89</v>
      </c>
      <c r="AW990" s="15" t="s">
        <v>42</v>
      </c>
      <c r="AX990" s="15" t="s">
        <v>81</v>
      </c>
      <c r="AY990" s="275" t="s">
        <v>126</v>
      </c>
    </row>
    <row r="991" s="13" customFormat="1">
      <c r="A991" s="13"/>
      <c r="B991" s="230"/>
      <c r="C991" s="231"/>
      <c r="D991" s="222" t="s">
        <v>141</v>
      </c>
      <c r="E991" s="232" t="s">
        <v>19</v>
      </c>
      <c r="F991" s="233" t="s">
        <v>89</v>
      </c>
      <c r="G991" s="231"/>
      <c r="H991" s="234">
        <v>1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0" t="s">
        <v>141</v>
      </c>
      <c r="AU991" s="240" t="s">
        <v>91</v>
      </c>
      <c r="AV991" s="13" t="s">
        <v>91</v>
      </c>
      <c r="AW991" s="13" t="s">
        <v>42</v>
      </c>
      <c r="AX991" s="13" t="s">
        <v>81</v>
      </c>
      <c r="AY991" s="240" t="s">
        <v>126</v>
      </c>
    </row>
    <row r="992" s="14" customFormat="1">
      <c r="A992" s="14"/>
      <c r="B992" s="241"/>
      <c r="C992" s="242"/>
      <c r="D992" s="222" t="s">
        <v>141</v>
      </c>
      <c r="E992" s="243" t="s">
        <v>19</v>
      </c>
      <c r="F992" s="244" t="s">
        <v>144</v>
      </c>
      <c r="G992" s="242"/>
      <c r="H992" s="245">
        <v>1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1" t="s">
        <v>141</v>
      </c>
      <c r="AU992" s="251" t="s">
        <v>91</v>
      </c>
      <c r="AV992" s="14" t="s">
        <v>133</v>
      </c>
      <c r="AW992" s="14" t="s">
        <v>42</v>
      </c>
      <c r="AX992" s="14" t="s">
        <v>89</v>
      </c>
      <c r="AY992" s="251" t="s">
        <v>126</v>
      </c>
    </row>
    <row r="993" s="2" customFormat="1" ht="16.5" customHeight="1">
      <c r="A993" s="41"/>
      <c r="B993" s="42"/>
      <c r="C993" s="209" t="s">
        <v>1231</v>
      </c>
      <c r="D993" s="209" t="s">
        <v>128</v>
      </c>
      <c r="E993" s="210" t="s">
        <v>1232</v>
      </c>
      <c r="F993" s="211" t="s">
        <v>1233</v>
      </c>
      <c r="G993" s="212" t="s">
        <v>624</v>
      </c>
      <c r="H993" s="213">
        <v>1</v>
      </c>
      <c r="I993" s="214"/>
      <c r="J993" s="215">
        <f>ROUND(I993*H993,2)</f>
        <v>0</v>
      </c>
      <c r="K993" s="211" t="s">
        <v>132</v>
      </c>
      <c r="L993" s="47"/>
      <c r="M993" s="216" t="s">
        <v>19</v>
      </c>
      <c r="N993" s="217" t="s">
        <v>52</v>
      </c>
      <c r="O993" s="87"/>
      <c r="P993" s="218">
        <f>O993*H993</f>
        <v>0</v>
      </c>
      <c r="Q993" s="218">
        <v>0</v>
      </c>
      <c r="R993" s="218">
        <f>Q993*H993</f>
        <v>0</v>
      </c>
      <c r="S993" s="218">
        <v>0</v>
      </c>
      <c r="T993" s="219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0" t="s">
        <v>717</v>
      </c>
      <c r="AT993" s="220" t="s">
        <v>128</v>
      </c>
      <c r="AU993" s="220" t="s">
        <v>91</v>
      </c>
      <c r="AY993" s="19" t="s">
        <v>126</v>
      </c>
      <c r="BE993" s="221">
        <f>IF(N993="základní",J993,0)</f>
        <v>0</v>
      </c>
      <c r="BF993" s="221">
        <f>IF(N993="snížená",J993,0)</f>
        <v>0</v>
      </c>
      <c r="BG993" s="221">
        <f>IF(N993="zákl. přenesená",J993,0)</f>
        <v>0</v>
      </c>
      <c r="BH993" s="221">
        <f>IF(N993="sníž. přenesená",J993,0)</f>
        <v>0</v>
      </c>
      <c r="BI993" s="221">
        <f>IF(N993="nulová",J993,0)</f>
        <v>0</v>
      </c>
      <c r="BJ993" s="19" t="s">
        <v>89</v>
      </c>
      <c r="BK993" s="221">
        <f>ROUND(I993*H993,2)</f>
        <v>0</v>
      </c>
      <c r="BL993" s="19" t="s">
        <v>717</v>
      </c>
      <c r="BM993" s="220" t="s">
        <v>1234</v>
      </c>
    </row>
    <row r="994" s="2" customFormat="1">
      <c r="A994" s="41"/>
      <c r="B994" s="42"/>
      <c r="C994" s="43"/>
      <c r="D994" s="222" t="s">
        <v>135</v>
      </c>
      <c r="E994" s="43"/>
      <c r="F994" s="223" t="s">
        <v>1235</v>
      </c>
      <c r="G994" s="43"/>
      <c r="H994" s="43"/>
      <c r="I994" s="224"/>
      <c r="J994" s="43"/>
      <c r="K994" s="43"/>
      <c r="L994" s="47"/>
      <c r="M994" s="225"/>
      <c r="N994" s="226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19" t="s">
        <v>135</v>
      </c>
      <c r="AU994" s="19" t="s">
        <v>91</v>
      </c>
    </row>
    <row r="995" s="2" customFormat="1">
      <c r="A995" s="41"/>
      <c r="B995" s="42"/>
      <c r="C995" s="43"/>
      <c r="D995" s="227" t="s">
        <v>137</v>
      </c>
      <c r="E995" s="43"/>
      <c r="F995" s="228" t="s">
        <v>1236</v>
      </c>
      <c r="G995" s="43"/>
      <c r="H995" s="43"/>
      <c r="I995" s="224"/>
      <c r="J995" s="43"/>
      <c r="K995" s="43"/>
      <c r="L995" s="47"/>
      <c r="M995" s="225"/>
      <c r="N995" s="226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19" t="s">
        <v>137</v>
      </c>
      <c r="AU995" s="19" t="s">
        <v>91</v>
      </c>
    </row>
    <row r="996" s="2" customFormat="1">
      <c r="A996" s="41"/>
      <c r="B996" s="42"/>
      <c r="C996" s="43"/>
      <c r="D996" s="222" t="s">
        <v>139</v>
      </c>
      <c r="E996" s="43"/>
      <c r="F996" s="229" t="s">
        <v>1237</v>
      </c>
      <c r="G996" s="43"/>
      <c r="H996" s="43"/>
      <c r="I996" s="224"/>
      <c r="J996" s="43"/>
      <c r="K996" s="43"/>
      <c r="L996" s="47"/>
      <c r="M996" s="225"/>
      <c r="N996" s="226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19" t="s">
        <v>139</v>
      </c>
      <c r="AU996" s="19" t="s">
        <v>91</v>
      </c>
    </row>
    <row r="997" s="15" customFormat="1">
      <c r="A997" s="15"/>
      <c r="B997" s="266"/>
      <c r="C997" s="267"/>
      <c r="D997" s="222" t="s">
        <v>141</v>
      </c>
      <c r="E997" s="268" t="s">
        <v>19</v>
      </c>
      <c r="F997" s="269" t="s">
        <v>1170</v>
      </c>
      <c r="G997" s="267"/>
      <c r="H997" s="268" t="s">
        <v>19</v>
      </c>
      <c r="I997" s="270"/>
      <c r="J997" s="267"/>
      <c r="K997" s="267"/>
      <c r="L997" s="271"/>
      <c r="M997" s="272"/>
      <c r="N997" s="273"/>
      <c r="O997" s="273"/>
      <c r="P997" s="273"/>
      <c r="Q997" s="273"/>
      <c r="R997" s="273"/>
      <c r="S997" s="273"/>
      <c r="T997" s="27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5" t="s">
        <v>141</v>
      </c>
      <c r="AU997" s="275" t="s">
        <v>91</v>
      </c>
      <c r="AV997" s="15" t="s">
        <v>89</v>
      </c>
      <c r="AW997" s="15" t="s">
        <v>42</v>
      </c>
      <c r="AX997" s="15" t="s">
        <v>81</v>
      </c>
      <c r="AY997" s="275" t="s">
        <v>126</v>
      </c>
    </row>
    <row r="998" s="13" customFormat="1">
      <c r="A998" s="13"/>
      <c r="B998" s="230"/>
      <c r="C998" s="231"/>
      <c r="D998" s="222" t="s">
        <v>141</v>
      </c>
      <c r="E998" s="232" t="s">
        <v>19</v>
      </c>
      <c r="F998" s="233" t="s">
        <v>89</v>
      </c>
      <c r="G998" s="231"/>
      <c r="H998" s="234">
        <v>1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141</v>
      </c>
      <c r="AU998" s="240" t="s">
        <v>91</v>
      </c>
      <c r="AV998" s="13" t="s">
        <v>91</v>
      </c>
      <c r="AW998" s="13" t="s">
        <v>42</v>
      </c>
      <c r="AX998" s="13" t="s">
        <v>81</v>
      </c>
      <c r="AY998" s="240" t="s">
        <v>126</v>
      </c>
    </row>
    <row r="999" s="14" customFormat="1">
      <c r="A999" s="14"/>
      <c r="B999" s="241"/>
      <c r="C999" s="242"/>
      <c r="D999" s="222" t="s">
        <v>141</v>
      </c>
      <c r="E999" s="243" t="s">
        <v>19</v>
      </c>
      <c r="F999" s="244" t="s">
        <v>144</v>
      </c>
      <c r="G999" s="242"/>
      <c r="H999" s="245">
        <v>1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1" t="s">
        <v>141</v>
      </c>
      <c r="AU999" s="251" t="s">
        <v>91</v>
      </c>
      <c r="AV999" s="14" t="s">
        <v>133</v>
      </c>
      <c r="AW999" s="14" t="s">
        <v>42</v>
      </c>
      <c r="AX999" s="14" t="s">
        <v>89</v>
      </c>
      <c r="AY999" s="251" t="s">
        <v>126</v>
      </c>
    </row>
    <row r="1000" s="2" customFormat="1" ht="16.5" customHeight="1">
      <c r="A1000" s="41"/>
      <c r="B1000" s="42"/>
      <c r="C1000" s="209" t="s">
        <v>1238</v>
      </c>
      <c r="D1000" s="209" t="s">
        <v>128</v>
      </c>
      <c r="E1000" s="210" t="s">
        <v>1239</v>
      </c>
      <c r="F1000" s="211" t="s">
        <v>1240</v>
      </c>
      <c r="G1000" s="212" t="s">
        <v>624</v>
      </c>
      <c r="H1000" s="213">
        <v>1</v>
      </c>
      <c r="I1000" s="214"/>
      <c r="J1000" s="215">
        <f>ROUND(I1000*H1000,2)</f>
        <v>0</v>
      </c>
      <c r="K1000" s="211" t="s">
        <v>132</v>
      </c>
      <c r="L1000" s="47"/>
      <c r="M1000" s="216" t="s">
        <v>19</v>
      </c>
      <c r="N1000" s="217" t="s">
        <v>52</v>
      </c>
      <c r="O1000" s="87"/>
      <c r="P1000" s="218">
        <f>O1000*H1000</f>
        <v>0</v>
      </c>
      <c r="Q1000" s="218">
        <v>0</v>
      </c>
      <c r="R1000" s="218">
        <f>Q1000*H1000</f>
        <v>0</v>
      </c>
      <c r="S1000" s="218">
        <v>0</v>
      </c>
      <c r="T1000" s="219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0" t="s">
        <v>717</v>
      </c>
      <c r="AT1000" s="220" t="s">
        <v>128</v>
      </c>
      <c r="AU1000" s="220" t="s">
        <v>91</v>
      </c>
      <c r="AY1000" s="19" t="s">
        <v>126</v>
      </c>
      <c r="BE1000" s="221">
        <f>IF(N1000="základní",J1000,0)</f>
        <v>0</v>
      </c>
      <c r="BF1000" s="221">
        <f>IF(N1000="snížená",J1000,0)</f>
        <v>0</v>
      </c>
      <c r="BG1000" s="221">
        <f>IF(N1000="zákl. přenesená",J1000,0)</f>
        <v>0</v>
      </c>
      <c r="BH1000" s="221">
        <f>IF(N1000="sníž. přenesená",J1000,0)</f>
        <v>0</v>
      </c>
      <c r="BI1000" s="221">
        <f>IF(N1000="nulová",J1000,0)</f>
        <v>0</v>
      </c>
      <c r="BJ1000" s="19" t="s">
        <v>89</v>
      </c>
      <c r="BK1000" s="221">
        <f>ROUND(I1000*H1000,2)</f>
        <v>0</v>
      </c>
      <c r="BL1000" s="19" t="s">
        <v>717</v>
      </c>
      <c r="BM1000" s="220" t="s">
        <v>1241</v>
      </c>
    </row>
    <row r="1001" s="2" customFormat="1">
      <c r="A1001" s="41"/>
      <c r="B1001" s="42"/>
      <c r="C1001" s="43"/>
      <c r="D1001" s="222" t="s">
        <v>135</v>
      </c>
      <c r="E1001" s="43"/>
      <c r="F1001" s="223" t="s">
        <v>1242</v>
      </c>
      <c r="G1001" s="43"/>
      <c r="H1001" s="43"/>
      <c r="I1001" s="224"/>
      <c r="J1001" s="43"/>
      <c r="K1001" s="43"/>
      <c r="L1001" s="47"/>
      <c r="M1001" s="225"/>
      <c r="N1001" s="226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19" t="s">
        <v>135</v>
      </c>
      <c r="AU1001" s="19" t="s">
        <v>91</v>
      </c>
    </row>
    <row r="1002" s="2" customFormat="1">
      <c r="A1002" s="41"/>
      <c r="B1002" s="42"/>
      <c r="C1002" s="43"/>
      <c r="D1002" s="227" t="s">
        <v>137</v>
      </c>
      <c r="E1002" s="43"/>
      <c r="F1002" s="228" t="s">
        <v>1243</v>
      </c>
      <c r="G1002" s="43"/>
      <c r="H1002" s="43"/>
      <c r="I1002" s="224"/>
      <c r="J1002" s="43"/>
      <c r="K1002" s="43"/>
      <c r="L1002" s="47"/>
      <c r="M1002" s="225"/>
      <c r="N1002" s="226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19" t="s">
        <v>137</v>
      </c>
      <c r="AU1002" s="19" t="s">
        <v>91</v>
      </c>
    </row>
    <row r="1003" s="2" customFormat="1">
      <c r="A1003" s="41"/>
      <c r="B1003" s="42"/>
      <c r="C1003" s="43"/>
      <c r="D1003" s="222" t="s">
        <v>139</v>
      </c>
      <c r="E1003" s="43"/>
      <c r="F1003" s="229" t="s">
        <v>1244</v>
      </c>
      <c r="G1003" s="43"/>
      <c r="H1003" s="43"/>
      <c r="I1003" s="224"/>
      <c r="J1003" s="43"/>
      <c r="K1003" s="43"/>
      <c r="L1003" s="47"/>
      <c r="M1003" s="225"/>
      <c r="N1003" s="226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19" t="s">
        <v>139</v>
      </c>
      <c r="AU1003" s="19" t="s">
        <v>91</v>
      </c>
    </row>
    <row r="1004" s="15" customFormat="1">
      <c r="A1004" s="15"/>
      <c r="B1004" s="266"/>
      <c r="C1004" s="267"/>
      <c r="D1004" s="222" t="s">
        <v>141</v>
      </c>
      <c r="E1004" s="268" t="s">
        <v>19</v>
      </c>
      <c r="F1004" s="269" t="s">
        <v>1170</v>
      </c>
      <c r="G1004" s="267"/>
      <c r="H1004" s="268" t="s">
        <v>19</v>
      </c>
      <c r="I1004" s="270"/>
      <c r="J1004" s="267"/>
      <c r="K1004" s="267"/>
      <c r="L1004" s="271"/>
      <c r="M1004" s="272"/>
      <c r="N1004" s="273"/>
      <c r="O1004" s="273"/>
      <c r="P1004" s="273"/>
      <c r="Q1004" s="273"/>
      <c r="R1004" s="273"/>
      <c r="S1004" s="273"/>
      <c r="T1004" s="27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5" t="s">
        <v>141</v>
      </c>
      <c r="AU1004" s="275" t="s">
        <v>91</v>
      </c>
      <c r="AV1004" s="15" t="s">
        <v>89</v>
      </c>
      <c r="AW1004" s="15" t="s">
        <v>42</v>
      </c>
      <c r="AX1004" s="15" t="s">
        <v>81</v>
      </c>
      <c r="AY1004" s="275" t="s">
        <v>126</v>
      </c>
    </row>
    <row r="1005" s="13" customFormat="1">
      <c r="A1005" s="13"/>
      <c r="B1005" s="230"/>
      <c r="C1005" s="231"/>
      <c r="D1005" s="222" t="s">
        <v>141</v>
      </c>
      <c r="E1005" s="232" t="s">
        <v>19</v>
      </c>
      <c r="F1005" s="233" t="s">
        <v>89</v>
      </c>
      <c r="G1005" s="231"/>
      <c r="H1005" s="234">
        <v>1</v>
      </c>
      <c r="I1005" s="235"/>
      <c r="J1005" s="231"/>
      <c r="K1005" s="231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141</v>
      </c>
      <c r="AU1005" s="240" t="s">
        <v>91</v>
      </c>
      <c r="AV1005" s="13" t="s">
        <v>91</v>
      </c>
      <c r="AW1005" s="13" t="s">
        <v>42</v>
      </c>
      <c r="AX1005" s="13" t="s">
        <v>81</v>
      </c>
      <c r="AY1005" s="240" t="s">
        <v>126</v>
      </c>
    </row>
    <row r="1006" s="14" customFormat="1">
      <c r="A1006" s="14"/>
      <c r="B1006" s="241"/>
      <c r="C1006" s="242"/>
      <c r="D1006" s="222" t="s">
        <v>141</v>
      </c>
      <c r="E1006" s="243" t="s">
        <v>19</v>
      </c>
      <c r="F1006" s="244" t="s">
        <v>144</v>
      </c>
      <c r="G1006" s="242"/>
      <c r="H1006" s="245">
        <v>1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1" t="s">
        <v>141</v>
      </c>
      <c r="AU1006" s="251" t="s">
        <v>91</v>
      </c>
      <c r="AV1006" s="14" t="s">
        <v>133</v>
      </c>
      <c r="AW1006" s="14" t="s">
        <v>42</v>
      </c>
      <c r="AX1006" s="14" t="s">
        <v>89</v>
      </c>
      <c r="AY1006" s="251" t="s">
        <v>126</v>
      </c>
    </row>
    <row r="1007" s="2" customFormat="1" ht="16.5" customHeight="1">
      <c r="A1007" s="41"/>
      <c r="B1007" s="42"/>
      <c r="C1007" s="209" t="s">
        <v>1245</v>
      </c>
      <c r="D1007" s="209" t="s">
        <v>128</v>
      </c>
      <c r="E1007" s="210" t="s">
        <v>1246</v>
      </c>
      <c r="F1007" s="211" t="s">
        <v>1247</v>
      </c>
      <c r="G1007" s="212" t="s">
        <v>624</v>
      </c>
      <c r="H1007" s="213">
        <v>1</v>
      </c>
      <c r="I1007" s="214"/>
      <c r="J1007" s="215">
        <f>ROUND(I1007*H1007,2)</f>
        <v>0</v>
      </c>
      <c r="K1007" s="211" t="s">
        <v>132</v>
      </c>
      <c r="L1007" s="47"/>
      <c r="M1007" s="216" t="s">
        <v>19</v>
      </c>
      <c r="N1007" s="217" t="s">
        <v>52</v>
      </c>
      <c r="O1007" s="87"/>
      <c r="P1007" s="218">
        <f>O1007*H1007</f>
        <v>0</v>
      </c>
      <c r="Q1007" s="218">
        <v>0</v>
      </c>
      <c r="R1007" s="218">
        <f>Q1007*H1007</f>
        <v>0</v>
      </c>
      <c r="S1007" s="218">
        <v>0</v>
      </c>
      <c r="T1007" s="219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0" t="s">
        <v>717</v>
      </c>
      <c r="AT1007" s="220" t="s">
        <v>128</v>
      </c>
      <c r="AU1007" s="220" t="s">
        <v>91</v>
      </c>
      <c r="AY1007" s="19" t="s">
        <v>126</v>
      </c>
      <c r="BE1007" s="221">
        <f>IF(N1007="základní",J1007,0)</f>
        <v>0</v>
      </c>
      <c r="BF1007" s="221">
        <f>IF(N1007="snížená",J1007,0)</f>
        <v>0</v>
      </c>
      <c r="BG1007" s="221">
        <f>IF(N1007="zákl. přenesená",J1007,0)</f>
        <v>0</v>
      </c>
      <c r="BH1007" s="221">
        <f>IF(N1007="sníž. přenesená",J1007,0)</f>
        <v>0</v>
      </c>
      <c r="BI1007" s="221">
        <f>IF(N1007="nulová",J1007,0)</f>
        <v>0</v>
      </c>
      <c r="BJ1007" s="19" t="s">
        <v>89</v>
      </c>
      <c r="BK1007" s="221">
        <f>ROUND(I1007*H1007,2)</f>
        <v>0</v>
      </c>
      <c r="BL1007" s="19" t="s">
        <v>717</v>
      </c>
      <c r="BM1007" s="220" t="s">
        <v>1248</v>
      </c>
    </row>
    <row r="1008" s="2" customFormat="1">
      <c r="A1008" s="41"/>
      <c r="B1008" s="42"/>
      <c r="C1008" s="43"/>
      <c r="D1008" s="222" t="s">
        <v>135</v>
      </c>
      <c r="E1008" s="43"/>
      <c r="F1008" s="223" t="s">
        <v>1249</v>
      </c>
      <c r="G1008" s="43"/>
      <c r="H1008" s="43"/>
      <c r="I1008" s="224"/>
      <c r="J1008" s="43"/>
      <c r="K1008" s="43"/>
      <c r="L1008" s="47"/>
      <c r="M1008" s="225"/>
      <c r="N1008" s="226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19" t="s">
        <v>135</v>
      </c>
      <c r="AU1008" s="19" t="s">
        <v>91</v>
      </c>
    </row>
    <row r="1009" s="2" customFormat="1">
      <c r="A1009" s="41"/>
      <c r="B1009" s="42"/>
      <c r="C1009" s="43"/>
      <c r="D1009" s="227" t="s">
        <v>137</v>
      </c>
      <c r="E1009" s="43"/>
      <c r="F1009" s="228" t="s">
        <v>1250</v>
      </c>
      <c r="G1009" s="43"/>
      <c r="H1009" s="43"/>
      <c r="I1009" s="224"/>
      <c r="J1009" s="43"/>
      <c r="K1009" s="43"/>
      <c r="L1009" s="47"/>
      <c r="M1009" s="225"/>
      <c r="N1009" s="226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19" t="s">
        <v>137</v>
      </c>
      <c r="AU1009" s="19" t="s">
        <v>91</v>
      </c>
    </row>
    <row r="1010" s="2" customFormat="1">
      <c r="A1010" s="41"/>
      <c r="B1010" s="42"/>
      <c r="C1010" s="43"/>
      <c r="D1010" s="222" t="s">
        <v>139</v>
      </c>
      <c r="E1010" s="43"/>
      <c r="F1010" s="229" t="s">
        <v>1251</v>
      </c>
      <c r="G1010" s="43"/>
      <c r="H1010" s="43"/>
      <c r="I1010" s="224"/>
      <c r="J1010" s="43"/>
      <c r="K1010" s="43"/>
      <c r="L1010" s="47"/>
      <c r="M1010" s="225"/>
      <c r="N1010" s="226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19" t="s">
        <v>139</v>
      </c>
      <c r="AU1010" s="19" t="s">
        <v>91</v>
      </c>
    </row>
    <row r="1011" s="15" customFormat="1">
      <c r="A1011" s="15"/>
      <c r="B1011" s="266"/>
      <c r="C1011" s="267"/>
      <c r="D1011" s="222" t="s">
        <v>141</v>
      </c>
      <c r="E1011" s="268" t="s">
        <v>19</v>
      </c>
      <c r="F1011" s="269" t="s">
        <v>1252</v>
      </c>
      <c r="G1011" s="267"/>
      <c r="H1011" s="268" t="s">
        <v>19</v>
      </c>
      <c r="I1011" s="270"/>
      <c r="J1011" s="267"/>
      <c r="K1011" s="267"/>
      <c r="L1011" s="271"/>
      <c r="M1011" s="272"/>
      <c r="N1011" s="273"/>
      <c r="O1011" s="273"/>
      <c r="P1011" s="273"/>
      <c r="Q1011" s="273"/>
      <c r="R1011" s="273"/>
      <c r="S1011" s="273"/>
      <c r="T1011" s="274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5" t="s">
        <v>141</v>
      </c>
      <c r="AU1011" s="275" t="s">
        <v>91</v>
      </c>
      <c r="AV1011" s="15" t="s">
        <v>89</v>
      </c>
      <c r="AW1011" s="15" t="s">
        <v>42</v>
      </c>
      <c r="AX1011" s="15" t="s">
        <v>81</v>
      </c>
      <c r="AY1011" s="275" t="s">
        <v>126</v>
      </c>
    </row>
    <row r="1012" s="13" customFormat="1">
      <c r="A1012" s="13"/>
      <c r="B1012" s="230"/>
      <c r="C1012" s="231"/>
      <c r="D1012" s="222" t="s">
        <v>141</v>
      </c>
      <c r="E1012" s="232" t="s">
        <v>19</v>
      </c>
      <c r="F1012" s="233" t="s">
        <v>89</v>
      </c>
      <c r="G1012" s="231"/>
      <c r="H1012" s="234">
        <v>1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141</v>
      </c>
      <c r="AU1012" s="240" t="s">
        <v>91</v>
      </c>
      <c r="AV1012" s="13" t="s">
        <v>91</v>
      </c>
      <c r="AW1012" s="13" t="s">
        <v>42</v>
      </c>
      <c r="AX1012" s="13" t="s">
        <v>81</v>
      </c>
      <c r="AY1012" s="240" t="s">
        <v>126</v>
      </c>
    </row>
    <row r="1013" s="14" customFormat="1">
      <c r="A1013" s="14"/>
      <c r="B1013" s="241"/>
      <c r="C1013" s="242"/>
      <c r="D1013" s="222" t="s">
        <v>141</v>
      </c>
      <c r="E1013" s="243" t="s">
        <v>19</v>
      </c>
      <c r="F1013" s="244" t="s">
        <v>144</v>
      </c>
      <c r="G1013" s="242"/>
      <c r="H1013" s="245">
        <v>1</v>
      </c>
      <c r="I1013" s="246"/>
      <c r="J1013" s="242"/>
      <c r="K1013" s="242"/>
      <c r="L1013" s="247"/>
      <c r="M1013" s="248"/>
      <c r="N1013" s="249"/>
      <c r="O1013" s="249"/>
      <c r="P1013" s="249"/>
      <c r="Q1013" s="249"/>
      <c r="R1013" s="249"/>
      <c r="S1013" s="249"/>
      <c r="T1013" s="25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1" t="s">
        <v>141</v>
      </c>
      <c r="AU1013" s="251" t="s">
        <v>91</v>
      </c>
      <c r="AV1013" s="14" t="s">
        <v>133</v>
      </c>
      <c r="AW1013" s="14" t="s">
        <v>42</v>
      </c>
      <c r="AX1013" s="14" t="s">
        <v>89</v>
      </c>
      <c r="AY1013" s="251" t="s">
        <v>126</v>
      </c>
    </row>
    <row r="1014" s="2" customFormat="1" ht="16.5" customHeight="1">
      <c r="A1014" s="41"/>
      <c r="B1014" s="42"/>
      <c r="C1014" s="209" t="s">
        <v>1253</v>
      </c>
      <c r="D1014" s="209" t="s">
        <v>128</v>
      </c>
      <c r="E1014" s="210" t="s">
        <v>1254</v>
      </c>
      <c r="F1014" s="211" t="s">
        <v>1255</v>
      </c>
      <c r="G1014" s="212" t="s">
        <v>624</v>
      </c>
      <c r="H1014" s="213">
        <v>3</v>
      </c>
      <c r="I1014" s="214"/>
      <c r="J1014" s="215">
        <f>ROUND(I1014*H1014,2)</f>
        <v>0</v>
      </c>
      <c r="K1014" s="211" t="s">
        <v>132</v>
      </c>
      <c r="L1014" s="47"/>
      <c r="M1014" s="216" t="s">
        <v>19</v>
      </c>
      <c r="N1014" s="217" t="s">
        <v>52</v>
      </c>
      <c r="O1014" s="87"/>
      <c r="P1014" s="218">
        <f>O1014*H1014</f>
        <v>0</v>
      </c>
      <c r="Q1014" s="218">
        <v>0</v>
      </c>
      <c r="R1014" s="218">
        <f>Q1014*H1014</f>
        <v>0</v>
      </c>
      <c r="S1014" s="218">
        <v>0</v>
      </c>
      <c r="T1014" s="219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20" t="s">
        <v>717</v>
      </c>
      <c r="AT1014" s="220" t="s">
        <v>128</v>
      </c>
      <c r="AU1014" s="220" t="s">
        <v>91</v>
      </c>
      <c r="AY1014" s="19" t="s">
        <v>126</v>
      </c>
      <c r="BE1014" s="221">
        <f>IF(N1014="základní",J1014,0)</f>
        <v>0</v>
      </c>
      <c r="BF1014" s="221">
        <f>IF(N1014="snížená",J1014,0)</f>
        <v>0</v>
      </c>
      <c r="BG1014" s="221">
        <f>IF(N1014="zákl. přenesená",J1014,0)</f>
        <v>0</v>
      </c>
      <c r="BH1014" s="221">
        <f>IF(N1014="sníž. přenesená",J1014,0)</f>
        <v>0</v>
      </c>
      <c r="BI1014" s="221">
        <f>IF(N1014="nulová",J1014,0)</f>
        <v>0</v>
      </c>
      <c r="BJ1014" s="19" t="s">
        <v>89</v>
      </c>
      <c r="BK1014" s="221">
        <f>ROUND(I1014*H1014,2)</f>
        <v>0</v>
      </c>
      <c r="BL1014" s="19" t="s">
        <v>717</v>
      </c>
      <c r="BM1014" s="220" t="s">
        <v>1256</v>
      </c>
    </row>
    <row r="1015" s="2" customFormat="1">
      <c r="A1015" s="41"/>
      <c r="B1015" s="42"/>
      <c r="C1015" s="43"/>
      <c r="D1015" s="222" t="s">
        <v>135</v>
      </c>
      <c r="E1015" s="43"/>
      <c r="F1015" s="223" t="s">
        <v>1257</v>
      </c>
      <c r="G1015" s="43"/>
      <c r="H1015" s="43"/>
      <c r="I1015" s="224"/>
      <c r="J1015" s="43"/>
      <c r="K1015" s="43"/>
      <c r="L1015" s="47"/>
      <c r="M1015" s="225"/>
      <c r="N1015" s="226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19" t="s">
        <v>135</v>
      </c>
      <c r="AU1015" s="19" t="s">
        <v>91</v>
      </c>
    </row>
    <row r="1016" s="2" customFormat="1">
      <c r="A1016" s="41"/>
      <c r="B1016" s="42"/>
      <c r="C1016" s="43"/>
      <c r="D1016" s="227" t="s">
        <v>137</v>
      </c>
      <c r="E1016" s="43"/>
      <c r="F1016" s="228" t="s">
        <v>1258</v>
      </c>
      <c r="G1016" s="43"/>
      <c r="H1016" s="43"/>
      <c r="I1016" s="224"/>
      <c r="J1016" s="43"/>
      <c r="K1016" s="43"/>
      <c r="L1016" s="47"/>
      <c r="M1016" s="225"/>
      <c r="N1016" s="226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19" t="s">
        <v>137</v>
      </c>
      <c r="AU1016" s="19" t="s">
        <v>91</v>
      </c>
    </row>
    <row r="1017" s="2" customFormat="1">
      <c r="A1017" s="41"/>
      <c r="B1017" s="42"/>
      <c r="C1017" s="43"/>
      <c r="D1017" s="222" t="s">
        <v>139</v>
      </c>
      <c r="E1017" s="43"/>
      <c r="F1017" s="229" t="s">
        <v>1259</v>
      </c>
      <c r="G1017" s="43"/>
      <c r="H1017" s="43"/>
      <c r="I1017" s="224"/>
      <c r="J1017" s="43"/>
      <c r="K1017" s="43"/>
      <c r="L1017" s="47"/>
      <c r="M1017" s="225"/>
      <c r="N1017" s="226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19" t="s">
        <v>139</v>
      </c>
      <c r="AU1017" s="19" t="s">
        <v>91</v>
      </c>
    </row>
    <row r="1018" s="15" customFormat="1">
      <c r="A1018" s="15"/>
      <c r="B1018" s="266"/>
      <c r="C1018" s="267"/>
      <c r="D1018" s="222" t="s">
        <v>141</v>
      </c>
      <c r="E1018" s="268" t="s">
        <v>19</v>
      </c>
      <c r="F1018" s="269" t="s">
        <v>1252</v>
      </c>
      <c r="G1018" s="267"/>
      <c r="H1018" s="268" t="s">
        <v>19</v>
      </c>
      <c r="I1018" s="270"/>
      <c r="J1018" s="267"/>
      <c r="K1018" s="267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141</v>
      </c>
      <c r="AU1018" s="275" t="s">
        <v>91</v>
      </c>
      <c r="AV1018" s="15" t="s">
        <v>89</v>
      </c>
      <c r="AW1018" s="15" t="s">
        <v>42</v>
      </c>
      <c r="AX1018" s="15" t="s">
        <v>81</v>
      </c>
      <c r="AY1018" s="275" t="s">
        <v>126</v>
      </c>
    </row>
    <row r="1019" s="13" customFormat="1">
      <c r="A1019" s="13"/>
      <c r="B1019" s="230"/>
      <c r="C1019" s="231"/>
      <c r="D1019" s="222" t="s">
        <v>141</v>
      </c>
      <c r="E1019" s="232" t="s">
        <v>19</v>
      </c>
      <c r="F1019" s="233" t="s">
        <v>1130</v>
      </c>
      <c r="G1019" s="231"/>
      <c r="H1019" s="234">
        <v>3</v>
      </c>
      <c r="I1019" s="235"/>
      <c r="J1019" s="231"/>
      <c r="K1019" s="231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141</v>
      </c>
      <c r="AU1019" s="240" t="s">
        <v>91</v>
      </c>
      <c r="AV1019" s="13" t="s">
        <v>91</v>
      </c>
      <c r="AW1019" s="13" t="s">
        <v>42</v>
      </c>
      <c r="AX1019" s="13" t="s">
        <v>81</v>
      </c>
      <c r="AY1019" s="240" t="s">
        <v>126</v>
      </c>
    </row>
    <row r="1020" s="14" customFormat="1">
      <c r="A1020" s="14"/>
      <c r="B1020" s="241"/>
      <c r="C1020" s="242"/>
      <c r="D1020" s="222" t="s">
        <v>141</v>
      </c>
      <c r="E1020" s="243" t="s">
        <v>19</v>
      </c>
      <c r="F1020" s="244" t="s">
        <v>144</v>
      </c>
      <c r="G1020" s="242"/>
      <c r="H1020" s="245">
        <v>3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1" t="s">
        <v>141</v>
      </c>
      <c r="AU1020" s="251" t="s">
        <v>91</v>
      </c>
      <c r="AV1020" s="14" t="s">
        <v>133</v>
      </c>
      <c r="AW1020" s="14" t="s">
        <v>42</v>
      </c>
      <c r="AX1020" s="14" t="s">
        <v>89</v>
      </c>
      <c r="AY1020" s="251" t="s">
        <v>126</v>
      </c>
    </row>
    <row r="1021" s="2" customFormat="1" ht="16.5" customHeight="1">
      <c r="A1021" s="41"/>
      <c r="B1021" s="42"/>
      <c r="C1021" s="209" t="s">
        <v>1260</v>
      </c>
      <c r="D1021" s="209" t="s">
        <v>128</v>
      </c>
      <c r="E1021" s="210" t="s">
        <v>1261</v>
      </c>
      <c r="F1021" s="211" t="s">
        <v>1262</v>
      </c>
      <c r="G1021" s="212" t="s">
        <v>624</v>
      </c>
      <c r="H1021" s="213">
        <v>4</v>
      </c>
      <c r="I1021" s="214"/>
      <c r="J1021" s="215">
        <f>ROUND(I1021*H1021,2)</f>
        <v>0</v>
      </c>
      <c r="K1021" s="211" t="s">
        <v>132</v>
      </c>
      <c r="L1021" s="47"/>
      <c r="M1021" s="216" t="s">
        <v>19</v>
      </c>
      <c r="N1021" s="217" t="s">
        <v>52</v>
      </c>
      <c r="O1021" s="87"/>
      <c r="P1021" s="218">
        <f>O1021*H1021</f>
        <v>0</v>
      </c>
      <c r="Q1021" s="218">
        <v>0</v>
      </c>
      <c r="R1021" s="218">
        <f>Q1021*H1021</f>
        <v>0</v>
      </c>
      <c r="S1021" s="218">
        <v>0</v>
      </c>
      <c r="T1021" s="219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0" t="s">
        <v>717</v>
      </c>
      <c r="AT1021" s="220" t="s">
        <v>128</v>
      </c>
      <c r="AU1021" s="220" t="s">
        <v>91</v>
      </c>
      <c r="AY1021" s="19" t="s">
        <v>126</v>
      </c>
      <c r="BE1021" s="221">
        <f>IF(N1021="základní",J1021,0)</f>
        <v>0</v>
      </c>
      <c r="BF1021" s="221">
        <f>IF(N1021="snížená",J1021,0)</f>
        <v>0</v>
      </c>
      <c r="BG1021" s="221">
        <f>IF(N1021="zákl. přenesená",J1021,0)</f>
        <v>0</v>
      </c>
      <c r="BH1021" s="221">
        <f>IF(N1021="sníž. přenesená",J1021,0)</f>
        <v>0</v>
      </c>
      <c r="BI1021" s="221">
        <f>IF(N1021="nulová",J1021,0)</f>
        <v>0</v>
      </c>
      <c r="BJ1021" s="19" t="s">
        <v>89</v>
      </c>
      <c r="BK1021" s="221">
        <f>ROUND(I1021*H1021,2)</f>
        <v>0</v>
      </c>
      <c r="BL1021" s="19" t="s">
        <v>717</v>
      </c>
      <c r="BM1021" s="220" t="s">
        <v>1263</v>
      </c>
    </row>
    <row r="1022" s="2" customFormat="1">
      <c r="A1022" s="41"/>
      <c r="B1022" s="42"/>
      <c r="C1022" s="43"/>
      <c r="D1022" s="222" t="s">
        <v>135</v>
      </c>
      <c r="E1022" s="43"/>
      <c r="F1022" s="223" t="s">
        <v>1264</v>
      </c>
      <c r="G1022" s="43"/>
      <c r="H1022" s="43"/>
      <c r="I1022" s="224"/>
      <c r="J1022" s="43"/>
      <c r="K1022" s="43"/>
      <c r="L1022" s="47"/>
      <c r="M1022" s="225"/>
      <c r="N1022" s="226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19" t="s">
        <v>135</v>
      </c>
      <c r="AU1022" s="19" t="s">
        <v>91</v>
      </c>
    </row>
    <row r="1023" s="2" customFormat="1">
      <c r="A1023" s="41"/>
      <c r="B1023" s="42"/>
      <c r="C1023" s="43"/>
      <c r="D1023" s="227" t="s">
        <v>137</v>
      </c>
      <c r="E1023" s="43"/>
      <c r="F1023" s="228" t="s">
        <v>1265</v>
      </c>
      <c r="G1023" s="43"/>
      <c r="H1023" s="43"/>
      <c r="I1023" s="224"/>
      <c r="J1023" s="43"/>
      <c r="K1023" s="43"/>
      <c r="L1023" s="47"/>
      <c r="M1023" s="225"/>
      <c r="N1023" s="226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19" t="s">
        <v>137</v>
      </c>
      <c r="AU1023" s="19" t="s">
        <v>91</v>
      </c>
    </row>
    <row r="1024" s="2" customFormat="1">
      <c r="A1024" s="41"/>
      <c r="B1024" s="42"/>
      <c r="C1024" s="43"/>
      <c r="D1024" s="222" t="s">
        <v>139</v>
      </c>
      <c r="E1024" s="43"/>
      <c r="F1024" s="229" t="s">
        <v>1266</v>
      </c>
      <c r="G1024" s="43"/>
      <c r="H1024" s="43"/>
      <c r="I1024" s="224"/>
      <c r="J1024" s="43"/>
      <c r="K1024" s="43"/>
      <c r="L1024" s="47"/>
      <c r="M1024" s="225"/>
      <c r="N1024" s="226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19" t="s">
        <v>139</v>
      </c>
      <c r="AU1024" s="19" t="s">
        <v>91</v>
      </c>
    </row>
    <row r="1025" s="15" customFormat="1">
      <c r="A1025" s="15"/>
      <c r="B1025" s="266"/>
      <c r="C1025" s="267"/>
      <c r="D1025" s="222" t="s">
        <v>141</v>
      </c>
      <c r="E1025" s="268" t="s">
        <v>19</v>
      </c>
      <c r="F1025" s="269" t="s">
        <v>1252</v>
      </c>
      <c r="G1025" s="267"/>
      <c r="H1025" s="268" t="s">
        <v>19</v>
      </c>
      <c r="I1025" s="270"/>
      <c r="J1025" s="267"/>
      <c r="K1025" s="267"/>
      <c r="L1025" s="271"/>
      <c r="M1025" s="272"/>
      <c r="N1025" s="273"/>
      <c r="O1025" s="273"/>
      <c r="P1025" s="273"/>
      <c r="Q1025" s="273"/>
      <c r="R1025" s="273"/>
      <c r="S1025" s="273"/>
      <c r="T1025" s="27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5" t="s">
        <v>141</v>
      </c>
      <c r="AU1025" s="275" t="s">
        <v>91</v>
      </c>
      <c r="AV1025" s="15" t="s">
        <v>89</v>
      </c>
      <c r="AW1025" s="15" t="s">
        <v>42</v>
      </c>
      <c r="AX1025" s="15" t="s">
        <v>81</v>
      </c>
      <c r="AY1025" s="275" t="s">
        <v>126</v>
      </c>
    </row>
    <row r="1026" s="13" customFormat="1">
      <c r="A1026" s="13"/>
      <c r="B1026" s="230"/>
      <c r="C1026" s="231"/>
      <c r="D1026" s="222" t="s">
        <v>141</v>
      </c>
      <c r="E1026" s="232" t="s">
        <v>19</v>
      </c>
      <c r="F1026" s="233" t="s">
        <v>1267</v>
      </c>
      <c r="G1026" s="231"/>
      <c r="H1026" s="234">
        <v>4</v>
      </c>
      <c r="I1026" s="235"/>
      <c r="J1026" s="231"/>
      <c r="K1026" s="231"/>
      <c r="L1026" s="236"/>
      <c r="M1026" s="237"/>
      <c r="N1026" s="238"/>
      <c r="O1026" s="238"/>
      <c r="P1026" s="238"/>
      <c r="Q1026" s="238"/>
      <c r="R1026" s="238"/>
      <c r="S1026" s="238"/>
      <c r="T1026" s="23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0" t="s">
        <v>141</v>
      </c>
      <c r="AU1026" s="240" t="s">
        <v>91</v>
      </c>
      <c r="AV1026" s="13" t="s">
        <v>91</v>
      </c>
      <c r="AW1026" s="13" t="s">
        <v>42</v>
      </c>
      <c r="AX1026" s="13" t="s">
        <v>81</v>
      </c>
      <c r="AY1026" s="240" t="s">
        <v>126</v>
      </c>
    </row>
    <row r="1027" s="14" customFormat="1">
      <c r="A1027" s="14"/>
      <c r="B1027" s="241"/>
      <c r="C1027" s="242"/>
      <c r="D1027" s="222" t="s">
        <v>141</v>
      </c>
      <c r="E1027" s="243" t="s">
        <v>19</v>
      </c>
      <c r="F1027" s="244" t="s">
        <v>144</v>
      </c>
      <c r="G1027" s="242"/>
      <c r="H1027" s="245">
        <v>4</v>
      </c>
      <c r="I1027" s="246"/>
      <c r="J1027" s="242"/>
      <c r="K1027" s="242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1" t="s">
        <v>141</v>
      </c>
      <c r="AU1027" s="251" t="s">
        <v>91</v>
      </c>
      <c r="AV1027" s="14" t="s">
        <v>133</v>
      </c>
      <c r="AW1027" s="14" t="s">
        <v>42</v>
      </c>
      <c r="AX1027" s="14" t="s">
        <v>89</v>
      </c>
      <c r="AY1027" s="251" t="s">
        <v>126</v>
      </c>
    </row>
    <row r="1028" s="2" customFormat="1" ht="16.5" customHeight="1">
      <c r="A1028" s="41"/>
      <c r="B1028" s="42"/>
      <c r="C1028" s="209" t="s">
        <v>1268</v>
      </c>
      <c r="D1028" s="209" t="s">
        <v>128</v>
      </c>
      <c r="E1028" s="210" t="s">
        <v>1269</v>
      </c>
      <c r="F1028" s="211" t="s">
        <v>1270</v>
      </c>
      <c r="G1028" s="212" t="s">
        <v>624</v>
      </c>
      <c r="H1028" s="213">
        <v>4</v>
      </c>
      <c r="I1028" s="214"/>
      <c r="J1028" s="215">
        <f>ROUND(I1028*H1028,2)</f>
        <v>0</v>
      </c>
      <c r="K1028" s="211" t="s">
        <v>132</v>
      </c>
      <c r="L1028" s="47"/>
      <c r="M1028" s="216" t="s">
        <v>19</v>
      </c>
      <c r="N1028" s="217" t="s">
        <v>52</v>
      </c>
      <c r="O1028" s="87"/>
      <c r="P1028" s="218">
        <f>O1028*H1028</f>
        <v>0</v>
      </c>
      <c r="Q1028" s="218">
        <v>0</v>
      </c>
      <c r="R1028" s="218">
        <f>Q1028*H1028</f>
        <v>0</v>
      </c>
      <c r="S1028" s="218">
        <v>0</v>
      </c>
      <c r="T1028" s="219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0" t="s">
        <v>717</v>
      </c>
      <c r="AT1028" s="220" t="s">
        <v>128</v>
      </c>
      <c r="AU1028" s="220" t="s">
        <v>91</v>
      </c>
      <c r="AY1028" s="19" t="s">
        <v>126</v>
      </c>
      <c r="BE1028" s="221">
        <f>IF(N1028="základní",J1028,0)</f>
        <v>0</v>
      </c>
      <c r="BF1028" s="221">
        <f>IF(N1028="snížená",J1028,0)</f>
        <v>0</v>
      </c>
      <c r="BG1028" s="221">
        <f>IF(N1028="zákl. přenesená",J1028,0)</f>
        <v>0</v>
      </c>
      <c r="BH1028" s="221">
        <f>IF(N1028="sníž. přenesená",J1028,0)</f>
        <v>0</v>
      </c>
      <c r="BI1028" s="221">
        <f>IF(N1028="nulová",J1028,0)</f>
        <v>0</v>
      </c>
      <c r="BJ1028" s="19" t="s">
        <v>89</v>
      </c>
      <c r="BK1028" s="221">
        <f>ROUND(I1028*H1028,2)</f>
        <v>0</v>
      </c>
      <c r="BL1028" s="19" t="s">
        <v>717</v>
      </c>
      <c r="BM1028" s="220" t="s">
        <v>1271</v>
      </c>
    </row>
    <row r="1029" s="2" customFormat="1">
      <c r="A1029" s="41"/>
      <c r="B1029" s="42"/>
      <c r="C1029" s="43"/>
      <c r="D1029" s="222" t="s">
        <v>135</v>
      </c>
      <c r="E1029" s="43"/>
      <c r="F1029" s="223" t="s">
        <v>1272</v>
      </c>
      <c r="G1029" s="43"/>
      <c r="H1029" s="43"/>
      <c r="I1029" s="224"/>
      <c r="J1029" s="43"/>
      <c r="K1029" s="43"/>
      <c r="L1029" s="47"/>
      <c r="M1029" s="225"/>
      <c r="N1029" s="226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19" t="s">
        <v>135</v>
      </c>
      <c r="AU1029" s="19" t="s">
        <v>91</v>
      </c>
    </row>
    <row r="1030" s="2" customFormat="1">
      <c r="A1030" s="41"/>
      <c r="B1030" s="42"/>
      <c r="C1030" s="43"/>
      <c r="D1030" s="227" t="s">
        <v>137</v>
      </c>
      <c r="E1030" s="43"/>
      <c r="F1030" s="228" t="s">
        <v>1273</v>
      </c>
      <c r="G1030" s="43"/>
      <c r="H1030" s="43"/>
      <c r="I1030" s="224"/>
      <c r="J1030" s="43"/>
      <c r="K1030" s="43"/>
      <c r="L1030" s="47"/>
      <c r="M1030" s="225"/>
      <c r="N1030" s="226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19" t="s">
        <v>137</v>
      </c>
      <c r="AU1030" s="19" t="s">
        <v>91</v>
      </c>
    </row>
    <row r="1031" s="2" customFormat="1">
      <c r="A1031" s="41"/>
      <c r="B1031" s="42"/>
      <c r="C1031" s="43"/>
      <c r="D1031" s="222" t="s">
        <v>139</v>
      </c>
      <c r="E1031" s="43"/>
      <c r="F1031" s="229" t="s">
        <v>1274</v>
      </c>
      <c r="G1031" s="43"/>
      <c r="H1031" s="43"/>
      <c r="I1031" s="224"/>
      <c r="J1031" s="43"/>
      <c r="K1031" s="43"/>
      <c r="L1031" s="47"/>
      <c r="M1031" s="225"/>
      <c r="N1031" s="226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19" t="s">
        <v>139</v>
      </c>
      <c r="AU1031" s="19" t="s">
        <v>91</v>
      </c>
    </row>
    <row r="1032" s="15" customFormat="1">
      <c r="A1032" s="15"/>
      <c r="B1032" s="266"/>
      <c r="C1032" s="267"/>
      <c r="D1032" s="222" t="s">
        <v>141</v>
      </c>
      <c r="E1032" s="268" t="s">
        <v>19</v>
      </c>
      <c r="F1032" s="269" t="s">
        <v>1252</v>
      </c>
      <c r="G1032" s="267"/>
      <c r="H1032" s="268" t="s">
        <v>19</v>
      </c>
      <c r="I1032" s="270"/>
      <c r="J1032" s="267"/>
      <c r="K1032" s="267"/>
      <c r="L1032" s="271"/>
      <c r="M1032" s="272"/>
      <c r="N1032" s="273"/>
      <c r="O1032" s="273"/>
      <c r="P1032" s="273"/>
      <c r="Q1032" s="273"/>
      <c r="R1032" s="273"/>
      <c r="S1032" s="273"/>
      <c r="T1032" s="274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5" t="s">
        <v>141</v>
      </c>
      <c r="AU1032" s="275" t="s">
        <v>91</v>
      </c>
      <c r="AV1032" s="15" t="s">
        <v>89</v>
      </c>
      <c r="AW1032" s="15" t="s">
        <v>42</v>
      </c>
      <c r="AX1032" s="15" t="s">
        <v>81</v>
      </c>
      <c r="AY1032" s="275" t="s">
        <v>126</v>
      </c>
    </row>
    <row r="1033" s="13" customFormat="1">
      <c r="A1033" s="13"/>
      <c r="B1033" s="230"/>
      <c r="C1033" s="231"/>
      <c r="D1033" s="222" t="s">
        <v>141</v>
      </c>
      <c r="E1033" s="232" t="s">
        <v>19</v>
      </c>
      <c r="F1033" s="233" t="s">
        <v>1267</v>
      </c>
      <c r="G1033" s="231"/>
      <c r="H1033" s="234">
        <v>4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141</v>
      </c>
      <c r="AU1033" s="240" t="s">
        <v>91</v>
      </c>
      <c r="AV1033" s="13" t="s">
        <v>91</v>
      </c>
      <c r="AW1033" s="13" t="s">
        <v>42</v>
      </c>
      <c r="AX1033" s="13" t="s">
        <v>81</v>
      </c>
      <c r="AY1033" s="240" t="s">
        <v>126</v>
      </c>
    </row>
    <row r="1034" s="14" customFormat="1">
      <c r="A1034" s="14"/>
      <c r="B1034" s="241"/>
      <c r="C1034" s="242"/>
      <c r="D1034" s="222" t="s">
        <v>141</v>
      </c>
      <c r="E1034" s="243" t="s">
        <v>19</v>
      </c>
      <c r="F1034" s="244" t="s">
        <v>144</v>
      </c>
      <c r="G1034" s="242"/>
      <c r="H1034" s="245">
        <v>4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1" t="s">
        <v>141</v>
      </c>
      <c r="AU1034" s="251" t="s">
        <v>91</v>
      </c>
      <c r="AV1034" s="14" t="s">
        <v>133</v>
      </c>
      <c r="AW1034" s="14" t="s">
        <v>42</v>
      </c>
      <c r="AX1034" s="14" t="s">
        <v>89</v>
      </c>
      <c r="AY1034" s="251" t="s">
        <v>126</v>
      </c>
    </row>
    <row r="1035" s="2" customFormat="1" ht="16.5" customHeight="1">
      <c r="A1035" s="41"/>
      <c r="B1035" s="42"/>
      <c r="C1035" s="209" t="s">
        <v>815</v>
      </c>
      <c r="D1035" s="209" t="s">
        <v>128</v>
      </c>
      <c r="E1035" s="210" t="s">
        <v>1275</v>
      </c>
      <c r="F1035" s="211" t="s">
        <v>1276</v>
      </c>
      <c r="G1035" s="212" t="s">
        <v>624</v>
      </c>
      <c r="H1035" s="213">
        <v>7</v>
      </c>
      <c r="I1035" s="214"/>
      <c r="J1035" s="215">
        <f>ROUND(I1035*H1035,2)</f>
        <v>0</v>
      </c>
      <c r="K1035" s="211" t="s">
        <v>132</v>
      </c>
      <c r="L1035" s="47"/>
      <c r="M1035" s="216" t="s">
        <v>19</v>
      </c>
      <c r="N1035" s="217" t="s">
        <v>52</v>
      </c>
      <c r="O1035" s="87"/>
      <c r="P1035" s="218">
        <f>O1035*H1035</f>
        <v>0</v>
      </c>
      <c r="Q1035" s="218">
        <v>0</v>
      </c>
      <c r="R1035" s="218">
        <f>Q1035*H1035</f>
        <v>0</v>
      </c>
      <c r="S1035" s="218">
        <v>0</v>
      </c>
      <c r="T1035" s="219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0" t="s">
        <v>717</v>
      </c>
      <c r="AT1035" s="220" t="s">
        <v>128</v>
      </c>
      <c r="AU1035" s="220" t="s">
        <v>91</v>
      </c>
      <c r="AY1035" s="19" t="s">
        <v>126</v>
      </c>
      <c r="BE1035" s="221">
        <f>IF(N1035="základní",J1035,0)</f>
        <v>0</v>
      </c>
      <c r="BF1035" s="221">
        <f>IF(N1035="snížená",J1035,0)</f>
        <v>0</v>
      </c>
      <c r="BG1035" s="221">
        <f>IF(N1035="zákl. přenesená",J1035,0)</f>
        <v>0</v>
      </c>
      <c r="BH1035" s="221">
        <f>IF(N1035="sníž. přenesená",J1035,0)</f>
        <v>0</v>
      </c>
      <c r="BI1035" s="221">
        <f>IF(N1035="nulová",J1035,0)</f>
        <v>0</v>
      </c>
      <c r="BJ1035" s="19" t="s">
        <v>89</v>
      </c>
      <c r="BK1035" s="221">
        <f>ROUND(I1035*H1035,2)</f>
        <v>0</v>
      </c>
      <c r="BL1035" s="19" t="s">
        <v>717</v>
      </c>
      <c r="BM1035" s="220" t="s">
        <v>1277</v>
      </c>
    </row>
    <row r="1036" s="2" customFormat="1">
      <c r="A1036" s="41"/>
      <c r="B1036" s="42"/>
      <c r="C1036" s="43"/>
      <c r="D1036" s="222" t="s">
        <v>135</v>
      </c>
      <c r="E1036" s="43"/>
      <c r="F1036" s="223" t="s">
        <v>1276</v>
      </c>
      <c r="G1036" s="43"/>
      <c r="H1036" s="43"/>
      <c r="I1036" s="224"/>
      <c r="J1036" s="43"/>
      <c r="K1036" s="43"/>
      <c r="L1036" s="47"/>
      <c r="M1036" s="225"/>
      <c r="N1036" s="226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19" t="s">
        <v>135</v>
      </c>
      <c r="AU1036" s="19" t="s">
        <v>91</v>
      </c>
    </row>
    <row r="1037" s="2" customFormat="1">
      <c r="A1037" s="41"/>
      <c r="B1037" s="42"/>
      <c r="C1037" s="43"/>
      <c r="D1037" s="227" t="s">
        <v>137</v>
      </c>
      <c r="E1037" s="43"/>
      <c r="F1037" s="228" t="s">
        <v>1278</v>
      </c>
      <c r="G1037" s="43"/>
      <c r="H1037" s="43"/>
      <c r="I1037" s="224"/>
      <c r="J1037" s="43"/>
      <c r="K1037" s="43"/>
      <c r="L1037" s="47"/>
      <c r="M1037" s="225"/>
      <c r="N1037" s="226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19" t="s">
        <v>137</v>
      </c>
      <c r="AU1037" s="19" t="s">
        <v>91</v>
      </c>
    </row>
    <row r="1038" s="2" customFormat="1">
      <c r="A1038" s="41"/>
      <c r="B1038" s="42"/>
      <c r="C1038" s="43"/>
      <c r="D1038" s="222" t="s">
        <v>139</v>
      </c>
      <c r="E1038" s="43"/>
      <c r="F1038" s="229" t="s">
        <v>1279</v>
      </c>
      <c r="G1038" s="43"/>
      <c r="H1038" s="43"/>
      <c r="I1038" s="224"/>
      <c r="J1038" s="43"/>
      <c r="K1038" s="43"/>
      <c r="L1038" s="47"/>
      <c r="M1038" s="225"/>
      <c r="N1038" s="226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19" t="s">
        <v>139</v>
      </c>
      <c r="AU1038" s="19" t="s">
        <v>91</v>
      </c>
    </row>
    <row r="1039" s="15" customFormat="1">
      <c r="A1039" s="15"/>
      <c r="B1039" s="266"/>
      <c r="C1039" s="267"/>
      <c r="D1039" s="222" t="s">
        <v>141</v>
      </c>
      <c r="E1039" s="268" t="s">
        <v>19</v>
      </c>
      <c r="F1039" s="269" t="s">
        <v>1252</v>
      </c>
      <c r="G1039" s="267"/>
      <c r="H1039" s="268" t="s">
        <v>19</v>
      </c>
      <c r="I1039" s="270"/>
      <c r="J1039" s="267"/>
      <c r="K1039" s="267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5" t="s">
        <v>141</v>
      </c>
      <c r="AU1039" s="275" t="s">
        <v>91</v>
      </c>
      <c r="AV1039" s="15" t="s">
        <v>89</v>
      </c>
      <c r="AW1039" s="15" t="s">
        <v>42</v>
      </c>
      <c r="AX1039" s="15" t="s">
        <v>81</v>
      </c>
      <c r="AY1039" s="275" t="s">
        <v>126</v>
      </c>
    </row>
    <row r="1040" s="13" customFormat="1">
      <c r="A1040" s="13"/>
      <c r="B1040" s="230"/>
      <c r="C1040" s="231"/>
      <c r="D1040" s="222" t="s">
        <v>141</v>
      </c>
      <c r="E1040" s="232" t="s">
        <v>19</v>
      </c>
      <c r="F1040" s="233" t="s">
        <v>185</v>
      </c>
      <c r="G1040" s="231"/>
      <c r="H1040" s="234">
        <v>7</v>
      </c>
      <c r="I1040" s="235"/>
      <c r="J1040" s="231"/>
      <c r="K1040" s="231"/>
      <c r="L1040" s="236"/>
      <c r="M1040" s="237"/>
      <c r="N1040" s="238"/>
      <c r="O1040" s="238"/>
      <c r="P1040" s="238"/>
      <c r="Q1040" s="238"/>
      <c r="R1040" s="238"/>
      <c r="S1040" s="238"/>
      <c r="T1040" s="23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0" t="s">
        <v>141</v>
      </c>
      <c r="AU1040" s="240" t="s">
        <v>91</v>
      </c>
      <c r="AV1040" s="13" t="s">
        <v>91</v>
      </c>
      <c r="AW1040" s="13" t="s">
        <v>42</v>
      </c>
      <c r="AX1040" s="13" t="s">
        <v>81</v>
      </c>
      <c r="AY1040" s="240" t="s">
        <v>126</v>
      </c>
    </row>
    <row r="1041" s="14" customFormat="1">
      <c r="A1041" s="14"/>
      <c r="B1041" s="241"/>
      <c r="C1041" s="242"/>
      <c r="D1041" s="222" t="s">
        <v>141</v>
      </c>
      <c r="E1041" s="243" t="s">
        <v>19</v>
      </c>
      <c r="F1041" s="244" t="s">
        <v>144</v>
      </c>
      <c r="G1041" s="242"/>
      <c r="H1041" s="245">
        <v>7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141</v>
      </c>
      <c r="AU1041" s="251" t="s">
        <v>91</v>
      </c>
      <c r="AV1041" s="14" t="s">
        <v>133</v>
      </c>
      <c r="AW1041" s="14" t="s">
        <v>42</v>
      </c>
      <c r="AX1041" s="14" t="s">
        <v>89</v>
      </c>
      <c r="AY1041" s="251" t="s">
        <v>126</v>
      </c>
    </row>
    <row r="1042" s="2" customFormat="1" ht="16.5" customHeight="1">
      <c r="A1042" s="41"/>
      <c r="B1042" s="42"/>
      <c r="C1042" s="209" t="s">
        <v>1280</v>
      </c>
      <c r="D1042" s="209" t="s">
        <v>128</v>
      </c>
      <c r="E1042" s="210" t="s">
        <v>1281</v>
      </c>
      <c r="F1042" s="211" t="s">
        <v>1282</v>
      </c>
      <c r="G1042" s="212" t="s">
        <v>624</v>
      </c>
      <c r="H1042" s="213">
        <v>4</v>
      </c>
      <c r="I1042" s="214"/>
      <c r="J1042" s="215">
        <f>ROUND(I1042*H1042,2)</f>
        <v>0</v>
      </c>
      <c r="K1042" s="211" t="s">
        <v>132</v>
      </c>
      <c r="L1042" s="47"/>
      <c r="M1042" s="216" t="s">
        <v>19</v>
      </c>
      <c r="N1042" s="217" t="s">
        <v>52</v>
      </c>
      <c r="O1042" s="87"/>
      <c r="P1042" s="218">
        <f>O1042*H1042</f>
        <v>0</v>
      </c>
      <c r="Q1042" s="218">
        <v>0</v>
      </c>
      <c r="R1042" s="218">
        <f>Q1042*H1042</f>
        <v>0</v>
      </c>
      <c r="S1042" s="218">
        <v>0</v>
      </c>
      <c r="T1042" s="219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0" t="s">
        <v>717</v>
      </c>
      <c r="AT1042" s="220" t="s">
        <v>128</v>
      </c>
      <c r="AU1042" s="220" t="s">
        <v>91</v>
      </c>
      <c r="AY1042" s="19" t="s">
        <v>126</v>
      </c>
      <c r="BE1042" s="221">
        <f>IF(N1042="základní",J1042,0)</f>
        <v>0</v>
      </c>
      <c r="BF1042" s="221">
        <f>IF(N1042="snížená",J1042,0)</f>
        <v>0</v>
      </c>
      <c r="BG1042" s="221">
        <f>IF(N1042="zákl. přenesená",J1042,0)</f>
        <v>0</v>
      </c>
      <c r="BH1042" s="221">
        <f>IF(N1042="sníž. přenesená",J1042,0)</f>
        <v>0</v>
      </c>
      <c r="BI1042" s="221">
        <f>IF(N1042="nulová",J1042,0)</f>
        <v>0</v>
      </c>
      <c r="BJ1042" s="19" t="s">
        <v>89</v>
      </c>
      <c r="BK1042" s="221">
        <f>ROUND(I1042*H1042,2)</f>
        <v>0</v>
      </c>
      <c r="BL1042" s="19" t="s">
        <v>717</v>
      </c>
      <c r="BM1042" s="220" t="s">
        <v>1283</v>
      </c>
    </row>
    <row r="1043" s="2" customFormat="1">
      <c r="A1043" s="41"/>
      <c r="B1043" s="42"/>
      <c r="C1043" s="43"/>
      <c r="D1043" s="222" t="s">
        <v>135</v>
      </c>
      <c r="E1043" s="43"/>
      <c r="F1043" s="223" t="s">
        <v>1284</v>
      </c>
      <c r="G1043" s="43"/>
      <c r="H1043" s="43"/>
      <c r="I1043" s="224"/>
      <c r="J1043" s="43"/>
      <c r="K1043" s="43"/>
      <c r="L1043" s="47"/>
      <c r="M1043" s="225"/>
      <c r="N1043" s="226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19" t="s">
        <v>135</v>
      </c>
      <c r="AU1043" s="19" t="s">
        <v>91</v>
      </c>
    </row>
    <row r="1044" s="2" customFormat="1">
      <c r="A1044" s="41"/>
      <c r="B1044" s="42"/>
      <c r="C1044" s="43"/>
      <c r="D1044" s="227" t="s">
        <v>137</v>
      </c>
      <c r="E1044" s="43"/>
      <c r="F1044" s="228" t="s">
        <v>1285</v>
      </c>
      <c r="G1044" s="43"/>
      <c r="H1044" s="43"/>
      <c r="I1044" s="224"/>
      <c r="J1044" s="43"/>
      <c r="K1044" s="43"/>
      <c r="L1044" s="47"/>
      <c r="M1044" s="225"/>
      <c r="N1044" s="226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19" t="s">
        <v>137</v>
      </c>
      <c r="AU1044" s="19" t="s">
        <v>91</v>
      </c>
    </row>
    <row r="1045" s="2" customFormat="1">
      <c r="A1045" s="41"/>
      <c r="B1045" s="42"/>
      <c r="C1045" s="43"/>
      <c r="D1045" s="222" t="s">
        <v>139</v>
      </c>
      <c r="E1045" s="43"/>
      <c r="F1045" s="229" t="s">
        <v>1286</v>
      </c>
      <c r="G1045" s="43"/>
      <c r="H1045" s="43"/>
      <c r="I1045" s="224"/>
      <c r="J1045" s="43"/>
      <c r="K1045" s="43"/>
      <c r="L1045" s="47"/>
      <c r="M1045" s="225"/>
      <c r="N1045" s="226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19" t="s">
        <v>139</v>
      </c>
      <c r="AU1045" s="19" t="s">
        <v>91</v>
      </c>
    </row>
    <row r="1046" s="15" customFormat="1">
      <c r="A1046" s="15"/>
      <c r="B1046" s="266"/>
      <c r="C1046" s="267"/>
      <c r="D1046" s="222" t="s">
        <v>141</v>
      </c>
      <c r="E1046" s="268" t="s">
        <v>19</v>
      </c>
      <c r="F1046" s="269" t="s">
        <v>1252</v>
      </c>
      <c r="G1046" s="267"/>
      <c r="H1046" s="268" t="s">
        <v>19</v>
      </c>
      <c r="I1046" s="270"/>
      <c r="J1046" s="267"/>
      <c r="K1046" s="267"/>
      <c r="L1046" s="271"/>
      <c r="M1046" s="272"/>
      <c r="N1046" s="273"/>
      <c r="O1046" s="273"/>
      <c r="P1046" s="273"/>
      <c r="Q1046" s="273"/>
      <c r="R1046" s="273"/>
      <c r="S1046" s="273"/>
      <c r="T1046" s="27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5" t="s">
        <v>141</v>
      </c>
      <c r="AU1046" s="275" t="s">
        <v>91</v>
      </c>
      <c r="AV1046" s="15" t="s">
        <v>89</v>
      </c>
      <c r="AW1046" s="15" t="s">
        <v>42</v>
      </c>
      <c r="AX1046" s="15" t="s">
        <v>81</v>
      </c>
      <c r="AY1046" s="275" t="s">
        <v>126</v>
      </c>
    </row>
    <row r="1047" s="13" customFormat="1">
      <c r="A1047" s="13"/>
      <c r="B1047" s="230"/>
      <c r="C1047" s="231"/>
      <c r="D1047" s="222" t="s">
        <v>141</v>
      </c>
      <c r="E1047" s="232" t="s">
        <v>19</v>
      </c>
      <c r="F1047" s="233" t="s">
        <v>1287</v>
      </c>
      <c r="G1047" s="231"/>
      <c r="H1047" s="234">
        <v>4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141</v>
      </c>
      <c r="AU1047" s="240" t="s">
        <v>91</v>
      </c>
      <c r="AV1047" s="13" t="s">
        <v>91</v>
      </c>
      <c r="AW1047" s="13" t="s">
        <v>42</v>
      </c>
      <c r="AX1047" s="13" t="s">
        <v>89</v>
      </c>
      <c r="AY1047" s="240" t="s">
        <v>126</v>
      </c>
    </row>
    <row r="1048" s="2" customFormat="1" ht="16.5" customHeight="1">
      <c r="A1048" s="41"/>
      <c r="B1048" s="42"/>
      <c r="C1048" s="209" t="s">
        <v>1288</v>
      </c>
      <c r="D1048" s="209" t="s">
        <v>128</v>
      </c>
      <c r="E1048" s="210" t="s">
        <v>1289</v>
      </c>
      <c r="F1048" s="211" t="s">
        <v>1290</v>
      </c>
      <c r="G1048" s="212" t="s">
        <v>624</v>
      </c>
      <c r="H1048" s="213">
        <v>6</v>
      </c>
      <c r="I1048" s="214"/>
      <c r="J1048" s="215">
        <f>ROUND(I1048*H1048,2)</f>
        <v>0</v>
      </c>
      <c r="K1048" s="211" t="s">
        <v>132</v>
      </c>
      <c r="L1048" s="47"/>
      <c r="M1048" s="216" t="s">
        <v>19</v>
      </c>
      <c r="N1048" s="217" t="s">
        <v>52</v>
      </c>
      <c r="O1048" s="87"/>
      <c r="P1048" s="218">
        <f>O1048*H1048</f>
        <v>0</v>
      </c>
      <c r="Q1048" s="218">
        <v>0</v>
      </c>
      <c r="R1048" s="218">
        <f>Q1048*H1048</f>
        <v>0</v>
      </c>
      <c r="S1048" s="218">
        <v>0</v>
      </c>
      <c r="T1048" s="219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0" t="s">
        <v>717</v>
      </c>
      <c r="AT1048" s="220" t="s">
        <v>128</v>
      </c>
      <c r="AU1048" s="220" t="s">
        <v>91</v>
      </c>
      <c r="AY1048" s="19" t="s">
        <v>126</v>
      </c>
      <c r="BE1048" s="221">
        <f>IF(N1048="základní",J1048,0)</f>
        <v>0</v>
      </c>
      <c r="BF1048" s="221">
        <f>IF(N1048="snížená",J1048,0)</f>
        <v>0</v>
      </c>
      <c r="BG1048" s="221">
        <f>IF(N1048="zákl. přenesená",J1048,0)</f>
        <v>0</v>
      </c>
      <c r="BH1048" s="221">
        <f>IF(N1048="sníž. přenesená",J1048,0)</f>
        <v>0</v>
      </c>
      <c r="BI1048" s="221">
        <f>IF(N1048="nulová",J1048,0)</f>
        <v>0</v>
      </c>
      <c r="BJ1048" s="19" t="s">
        <v>89</v>
      </c>
      <c r="BK1048" s="221">
        <f>ROUND(I1048*H1048,2)</f>
        <v>0</v>
      </c>
      <c r="BL1048" s="19" t="s">
        <v>717</v>
      </c>
      <c r="BM1048" s="220" t="s">
        <v>1291</v>
      </c>
    </row>
    <row r="1049" s="2" customFormat="1">
      <c r="A1049" s="41"/>
      <c r="B1049" s="42"/>
      <c r="C1049" s="43"/>
      <c r="D1049" s="222" t="s">
        <v>135</v>
      </c>
      <c r="E1049" s="43"/>
      <c r="F1049" s="223" t="s">
        <v>1292</v>
      </c>
      <c r="G1049" s="43"/>
      <c r="H1049" s="43"/>
      <c r="I1049" s="224"/>
      <c r="J1049" s="43"/>
      <c r="K1049" s="43"/>
      <c r="L1049" s="47"/>
      <c r="M1049" s="225"/>
      <c r="N1049" s="226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19" t="s">
        <v>135</v>
      </c>
      <c r="AU1049" s="19" t="s">
        <v>91</v>
      </c>
    </row>
    <row r="1050" s="2" customFormat="1">
      <c r="A1050" s="41"/>
      <c r="B1050" s="42"/>
      <c r="C1050" s="43"/>
      <c r="D1050" s="227" t="s">
        <v>137</v>
      </c>
      <c r="E1050" s="43"/>
      <c r="F1050" s="228" t="s">
        <v>1293</v>
      </c>
      <c r="G1050" s="43"/>
      <c r="H1050" s="43"/>
      <c r="I1050" s="224"/>
      <c r="J1050" s="43"/>
      <c r="K1050" s="43"/>
      <c r="L1050" s="47"/>
      <c r="M1050" s="225"/>
      <c r="N1050" s="226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19" t="s">
        <v>137</v>
      </c>
      <c r="AU1050" s="19" t="s">
        <v>91</v>
      </c>
    </row>
    <row r="1051" s="2" customFormat="1">
      <c r="A1051" s="41"/>
      <c r="B1051" s="42"/>
      <c r="C1051" s="43"/>
      <c r="D1051" s="222" t="s">
        <v>139</v>
      </c>
      <c r="E1051" s="43"/>
      <c r="F1051" s="229" t="s">
        <v>1294</v>
      </c>
      <c r="G1051" s="43"/>
      <c r="H1051" s="43"/>
      <c r="I1051" s="224"/>
      <c r="J1051" s="43"/>
      <c r="K1051" s="43"/>
      <c r="L1051" s="47"/>
      <c r="M1051" s="225"/>
      <c r="N1051" s="226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19" t="s">
        <v>139</v>
      </c>
      <c r="AU1051" s="19" t="s">
        <v>91</v>
      </c>
    </row>
    <row r="1052" s="15" customFormat="1">
      <c r="A1052" s="15"/>
      <c r="B1052" s="266"/>
      <c r="C1052" s="267"/>
      <c r="D1052" s="222" t="s">
        <v>141</v>
      </c>
      <c r="E1052" s="268" t="s">
        <v>19</v>
      </c>
      <c r="F1052" s="269" t="s">
        <v>1252</v>
      </c>
      <c r="G1052" s="267"/>
      <c r="H1052" s="268" t="s">
        <v>19</v>
      </c>
      <c r="I1052" s="270"/>
      <c r="J1052" s="267"/>
      <c r="K1052" s="267"/>
      <c r="L1052" s="271"/>
      <c r="M1052" s="272"/>
      <c r="N1052" s="273"/>
      <c r="O1052" s="273"/>
      <c r="P1052" s="273"/>
      <c r="Q1052" s="273"/>
      <c r="R1052" s="273"/>
      <c r="S1052" s="273"/>
      <c r="T1052" s="27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5" t="s">
        <v>141</v>
      </c>
      <c r="AU1052" s="275" t="s">
        <v>91</v>
      </c>
      <c r="AV1052" s="15" t="s">
        <v>89</v>
      </c>
      <c r="AW1052" s="15" t="s">
        <v>42</v>
      </c>
      <c r="AX1052" s="15" t="s">
        <v>81</v>
      </c>
      <c r="AY1052" s="275" t="s">
        <v>126</v>
      </c>
    </row>
    <row r="1053" s="13" customFormat="1">
      <c r="A1053" s="13"/>
      <c r="B1053" s="230"/>
      <c r="C1053" s="231"/>
      <c r="D1053" s="222" t="s">
        <v>141</v>
      </c>
      <c r="E1053" s="232" t="s">
        <v>19</v>
      </c>
      <c r="F1053" s="233" t="s">
        <v>178</v>
      </c>
      <c r="G1053" s="231"/>
      <c r="H1053" s="234">
        <v>6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141</v>
      </c>
      <c r="AU1053" s="240" t="s">
        <v>91</v>
      </c>
      <c r="AV1053" s="13" t="s">
        <v>91</v>
      </c>
      <c r="AW1053" s="13" t="s">
        <v>42</v>
      </c>
      <c r="AX1053" s="13" t="s">
        <v>81</v>
      </c>
      <c r="AY1053" s="240" t="s">
        <v>126</v>
      </c>
    </row>
    <row r="1054" s="14" customFormat="1">
      <c r="A1054" s="14"/>
      <c r="B1054" s="241"/>
      <c r="C1054" s="242"/>
      <c r="D1054" s="222" t="s">
        <v>141</v>
      </c>
      <c r="E1054" s="243" t="s">
        <v>19</v>
      </c>
      <c r="F1054" s="244" t="s">
        <v>144</v>
      </c>
      <c r="G1054" s="242"/>
      <c r="H1054" s="245">
        <v>6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1" t="s">
        <v>141</v>
      </c>
      <c r="AU1054" s="251" t="s">
        <v>91</v>
      </c>
      <c r="AV1054" s="14" t="s">
        <v>133</v>
      </c>
      <c r="AW1054" s="14" t="s">
        <v>42</v>
      </c>
      <c r="AX1054" s="14" t="s">
        <v>89</v>
      </c>
      <c r="AY1054" s="251" t="s">
        <v>126</v>
      </c>
    </row>
    <row r="1055" s="2" customFormat="1" ht="16.5" customHeight="1">
      <c r="A1055" s="41"/>
      <c r="B1055" s="42"/>
      <c r="C1055" s="209" t="s">
        <v>1295</v>
      </c>
      <c r="D1055" s="209" t="s">
        <v>128</v>
      </c>
      <c r="E1055" s="210" t="s">
        <v>1296</v>
      </c>
      <c r="F1055" s="211" t="s">
        <v>1297</v>
      </c>
      <c r="G1055" s="212" t="s">
        <v>624</v>
      </c>
      <c r="H1055" s="213">
        <v>4</v>
      </c>
      <c r="I1055" s="214"/>
      <c r="J1055" s="215">
        <f>ROUND(I1055*H1055,2)</f>
        <v>0</v>
      </c>
      <c r="K1055" s="211" t="s">
        <v>132</v>
      </c>
      <c r="L1055" s="47"/>
      <c r="M1055" s="216" t="s">
        <v>19</v>
      </c>
      <c r="N1055" s="217" t="s">
        <v>52</v>
      </c>
      <c r="O1055" s="87"/>
      <c r="P1055" s="218">
        <f>O1055*H1055</f>
        <v>0</v>
      </c>
      <c r="Q1055" s="218">
        <v>0</v>
      </c>
      <c r="R1055" s="218">
        <f>Q1055*H1055</f>
        <v>0</v>
      </c>
      <c r="S1055" s="218">
        <v>0</v>
      </c>
      <c r="T1055" s="219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0" t="s">
        <v>717</v>
      </c>
      <c r="AT1055" s="220" t="s">
        <v>128</v>
      </c>
      <c r="AU1055" s="220" t="s">
        <v>91</v>
      </c>
      <c r="AY1055" s="19" t="s">
        <v>126</v>
      </c>
      <c r="BE1055" s="221">
        <f>IF(N1055="základní",J1055,0)</f>
        <v>0</v>
      </c>
      <c r="BF1055" s="221">
        <f>IF(N1055="snížená",J1055,0)</f>
        <v>0</v>
      </c>
      <c r="BG1055" s="221">
        <f>IF(N1055="zákl. přenesená",J1055,0)</f>
        <v>0</v>
      </c>
      <c r="BH1055" s="221">
        <f>IF(N1055="sníž. přenesená",J1055,0)</f>
        <v>0</v>
      </c>
      <c r="BI1055" s="221">
        <f>IF(N1055="nulová",J1055,0)</f>
        <v>0</v>
      </c>
      <c r="BJ1055" s="19" t="s">
        <v>89</v>
      </c>
      <c r="BK1055" s="221">
        <f>ROUND(I1055*H1055,2)</f>
        <v>0</v>
      </c>
      <c r="BL1055" s="19" t="s">
        <v>717</v>
      </c>
      <c r="BM1055" s="220" t="s">
        <v>1298</v>
      </c>
    </row>
    <row r="1056" s="2" customFormat="1">
      <c r="A1056" s="41"/>
      <c r="B1056" s="42"/>
      <c r="C1056" s="43"/>
      <c r="D1056" s="222" t="s">
        <v>135</v>
      </c>
      <c r="E1056" s="43"/>
      <c r="F1056" s="223" t="s">
        <v>1299</v>
      </c>
      <c r="G1056" s="43"/>
      <c r="H1056" s="43"/>
      <c r="I1056" s="224"/>
      <c r="J1056" s="43"/>
      <c r="K1056" s="43"/>
      <c r="L1056" s="47"/>
      <c r="M1056" s="225"/>
      <c r="N1056" s="226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19" t="s">
        <v>135</v>
      </c>
      <c r="AU1056" s="19" t="s">
        <v>91</v>
      </c>
    </row>
    <row r="1057" s="2" customFormat="1">
      <c r="A1057" s="41"/>
      <c r="B1057" s="42"/>
      <c r="C1057" s="43"/>
      <c r="D1057" s="227" t="s">
        <v>137</v>
      </c>
      <c r="E1057" s="43"/>
      <c r="F1057" s="228" t="s">
        <v>1300</v>
      </c>
      <c r="G1057" s="43"/>
      <c r="H1057" s="43"/>
      <c r="I1057" s="224"/>
      <c r="J1057" s="43"/>
      <c r="K1057" s="43"/>
      <c r="L1057" s="47"/>
      <c r="M1057" s="225"/>
      <c r="N1057" s="226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19" t="s">
        <v>137</v>
      </c>
      <c r="AU1057" s="19" t="s">
        <v>91</v>
      </c>
    </row>
    <row r="1058" s="2" customFormat="1">
      <c r="A1058" s="41"/>
      <c r="B1058" s="42"/>
      <c r="C1058" s="43"/>
      <c r="D1058" s="222" t="s">
        <v>139</v>
      </c>
      <c r="E1058" s="43"/>
      <c r="F1058" s="229" t="s">
        <v>1301</v>
      </c>
      <c r="G1058" s="43"/>
      <c r="H1058" s="43"/>
      <c r="I1058" s="224"/>
      <c r="J1058" s="43"/>
      <c r="K1058" s="43"/>
      <c r="L1058" s="47"/>
      <c r="M1058" s="225"/>
      <c r="N1058" s="226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19" t="s">
        <v>139</v>
      </c>
      <c r="AU1058" s="19" t="s">
        <v>91</v>
      </c>
    </row>
    <row r="1059" s="15" customFormat="1">
      <c r="A1059" s="15"/>
      <c r="B1059" s="266"/>
      <c r="C1059" s="267"/>
      <c r="D1059" s="222" t="s">
        <v>141</v>
      </c>
      <c r="E1059" s="268" t="s">
        <v>19</v>
      </c>
      <c r="F1059" s="269" t="s">
        <v>1252</v>
      </c>
      <c r="G1059" s="267"/>
      <c r="H1059" s="268" t="s">
        <v>19</v>
      </c>
      <c r="I1059" s="270"/>
      <c r="J1059" s="267"/>
      <c r="K1059" s="267"/>
      <c r="L1059" s="271"/>
      <c r="M1059" s="272"/>
      <c r="N1059" s="273"/>
      <c r="O1059" s="273"/>
      <c r="P1059" s="273"/>
      <c r="Q1059" s="273"/>
      <c r="R1059" s="273"/>
      <c r="S1059" s="273"/>
      <c r="T1059" s="274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5" t="s">
        <v>141</v>
      </c>
      <c r="AU1059" s="275" t="s">
        <v>91</v>
      </c>
      <c r="AV1059" s="15" t="s">
        <v>89</v>
      </c>
      <c r="AW1059" s="15" t="s">
        <v>42</v>
      </c>
      <c r="AX1059" s="15" t="s">
        <v>81</v>
      </c>
      <c r="AY1059" s="275" t="s">
        <v>126</v>
      </c>
    </row>
    <row r="1060" s="13" customFormat="1">
      <c r="A1060" s="13"/>
      <c r="B1060" s="230"/>
      <c r="C1060" s="231"/>
      <c r="D1060" s="222" t="s">
        <v>141</v>
      </c>
      <c r="E1060" s="232" t="s">
        <v>19</v>
      </c>
      <c r="F1060" s="233" t="s">
        <v>133</v>
      </c>
      <c r="G1060" s="231"/>
      <c r="H1060" s="234">
        <v>4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0" t="s">
        <v>141</v>
      </c>
      <c r="AU1060" s="240" t="s">
        <v>91</v>
      </c>
      <c r="AV1060" s="13" t="s">
        <v>91</v>
      </c>
      <c r="AW1060" s="13" t="s">
        <v>42</v>
      </c>
      <c r="AX1060" s="13" t="s">
        <v>81</v>
      </c>
      <c r="AY1060" s="240" t="s">
        <v>126</v>
      </c>
    </row>
    <row r="1061" s="14" customFormat="1">
      <c r="A1061" s="14"/>
      <c r="B1061" s="241"/>
      <c r="C1061" s="242"/>
      <c r="D1061" s="222" t="s">
        <v>141</v>
      </c>
      <c r="E1061" s="243" t="s">
        <v>19</v>
      </c>
      <c r="F1061" s="244" t="s">
        <v>144</v>
      </c>
      <c r="G1061" s="242"/>
      <c r="H1061" s="245">
        <v>4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1" t="s">
        <v>141</v>
      </c>
      <c r="AU1061" s="251" t="s">
        <v>91</v>
      </c>
      <c r="AV1061" s="14" t="s">
        <v>133</v>
      </c>
      <c r="AW1061" s="14" t="s">
        <v>42</v>
      </c>
      <c r="AX1061" s="14" t="s">
        <v>89</v>
      </c>
      <c r="AY1061" s="251" t="s">
        <v>126</v>
      </c>
    </row>
    <row r="1062" s="2" customFormat="1" ht="16.5" customHeight="1">
      <c r="A1062" s="41"/>
      <c r="B1062" s="42"/>
      <c r="C1062" s="209" t="s">
        <v>1302</v>
      </c>
      <c r="D1062" s="209" t="s">
        <v>128</v>
      </c>
      <c r="E1062" s="210" t="s">
        <v>1303</v>
      </c>
      <c r="F1062" s="211" t="s">
        <v>1304</v>
      </c>
      <c r="G1062" s="212" t="s">
        <v>624</v>
      </c>
      <c r="H1062" s="213">
        <v>4</v>
      </c>
      <c r="I1062" s="214"/>
      <c r="J1062" s="215">
        <f>ROUND(I1062*H1062,2)</f>
        <v>0</v>
      </c>
      <c r="K1062" s="211" t="s">
        <v>132</v>
      </c>
      <c r="L1062" s="47"/>
      <c r="M1062" s="216" t="s">
        <v>19</v>
      </c>
      <c r="N1062" s="217" t="s">
        <v>52</v>
      </c>
      <c r="O1062" s="87"/>
      <c r="P1062" s="218">
        <f>O1062*H1062</f>
        <v>0</v>
      </c>
      <c r="Q1062" s="218">
        <v>0</v>
      </c>
      <c r="R1062" s="218">
        <f>Q1062*H1062</f>
        <v>0</v>
      </c>
      <c r="S1062" s="218">
        <v>0</v>
      </c>
      <c r="T1062" s="219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0" t="s">
        <v>717</v>
      </c>
      <c r="AT1062" s="220" t="s">
        <v>128</v>
      </c>
      <c r="AU1062" s="220" t="s">
        <v>91</v>
      </c>
      <c r="AY1062" s="19" t="s">
        <v>126</v>
      </c>
      <c r="BE1062" s="221">
        <f>IF(N1062="základní",J1062,0)</f>
        <v>0</v>
      </c>
      <c r="BF1062" s="221">
        <f>IF(N1062="snížená",J1062,0)</f>
        <v>0</v>
      </c>
      <c r="BG1062" s="221">
        <f>IF(N1062="zákl. přenesená",J1062,0)</f>
        <v>0</v>
      </c>
      <c r="BH1062" s="221">
        <f>IF(N1062="sníž. přenesená",J1062,0)</f>
        <v>0</v>
      </c>
      <c r="BI1062" s="221">
        <f>IF(N1062="nulová",J1062,0)</f>
        <v>0</v>
      </c>
      <c r="BJ1062" s="19" t="s">
        <v>89</v>
      </c>
      <c r="BK1062" s="221">
        <f>ROUND(I1062*H1062,2)</f>
        <v>0</v>
      </c>
      <c r="BL1062" s="19" t="s">
        <v>717</v>
      </c>
      <c r="BM1062" s="220" t="s">
        <v>1305</v>
      </c>
    </row>
    <row r="1063" s="2" customFormat="1">
      <c r="A1063" s="41"/>
      <c r="B1063" s="42"/>
      <c r="C1063" s="43"/>
      <c r="D1063" s="222" t="s">
        <v>135</v>
      </c>
      <c r="E1063" s="43"/>
      <c r="F1063" s="223" t="s">
        <v>1306</v>
      </c>
      <c r="G1063" s="43"/>
      <c r="H1063" s="43"/>
      <c r="I1063" s="224"/>
      <c r="J1063" s="43"/>
      <c r="K1063" s="43"/>
      <c r="L1063" s="47"/>
      <c r="M1063" s="225"/>
      <c r="N1063" s="226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19" t="s">
        <v>135</v>
      </c>
      <c r="AU1063" s="19" t="s">
        <v>91</v>
      </c>
    </row>
    <row r="1064" s="2" customFormat="1">
      <c r="A1064" s="41"/>
      <c r="B1064" s="42"/>
      <c r="C1064" s="43"/>
      <c r="D1064" s="227" t="s">
        <v>137</v>
      </c>
      <c r="E1064" s="43"/>
      <c r="F1064" s="228" t="s">
        <v>1307</v>
      </c>
      <c r="G1064" s="43"/>
      <c r="H1064" s="43"/>
      <c r="I1064" s="224"/>
      <c r="J1064" s="43"/>
      <c r="K1064" s="43"/>
      <c r="L1064" s="47"/>
      <c r="M1064" s="225"/>
      <c r="N1064" s="226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19" t="s">
        <v>137</v>
      </c>
      <c r="AU1064" s="19" t="s">
        <v>91</v>
      </c>
    </row>
    <row r="1065" s="2" customFormat="1">
      <c r="A1065" s="41"/>
      <c r="B1065" s="42"/>
      <c r="C1065" s="43"/>
      <c r="D1065" s="222" t="s">
        <v>139</v>
      </c>
      <c r="E1065" s="43"/>
      <c r="F1065" s="229" t="s">
        <v>1308</v>
      </c>
      <c r="G1065" s="43"/>
      <c r="H1065" s="43"/>
      <c r="I1065" s="224"/>
      <c r="J1065" s="43"/>
      <c r="K1065" s="43"/>
      <c r="L1065" s="47"/>
      <c r="M1065" s="225"/>
      <c r="N1065" s="226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19" t="s">
        <v>139</v>
      </c>
      <c r="AU1065" s="19" t="s">
        <v>91</v>
      </c>
    </row>
    <row r="1066" s="15" customFormat="1">
      <c r="A1066" s="15"/>
      <c r="B1066" s="266"/>
      <c r="C1066" s="267"/>
      <c r="D1066" s="222" t="s">
        <v>141</v>
      </c>
      <c r="E1066" s="268" t="s">
        <v>19</v>
      </c>
      <c r="F1066" s="269" t="s">
        <v>1252</v>
      </c>
      <c r="G1066" s="267"/>
      <c r="H1066" s="268" t="s">
        <v>19</v>
      </c>
      <c r="I1066" s="270"/>
      <c r="J1066" s="267"/>
      <c r="K1066" s="267"/>
      <c r="L1066" s="271"/>
      <c r="M1066" s="272"/>
      <c r="N1066" s="273"/>
      <c r="O1066" s="273"/>
      <c r="P1066" s="273"/>
      <c r="Q1066" s="273"/>
      <c r="R1066" s="273"/>
      <c r="S1066" s="273"/>
      <c r="T1066" s="27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75" t="s">
        <v>141</v>
      </c>
      <c r="AU1066" s="275" t="s">
        <v>91</v>
      </c>
      <c r="AV1066" s="15" t="s">
        <v>89</v>
      </c>
      <c r="AW1066" s="15" t="s">
        <v>42</v>
      </c>
      <c r="AX1066" s="15" t="s">
        <v>81</v>
      </c>
      <c r="AY1066" s="275" t="s">
        <v>126</v>
      </c>
    </row>
    <row r="1067" s="13" customFormat="1">
      <c r="A1067" s="13"/>
      <c r="B1067" s="230"/>
      <c r="C1067" s="231"/>
      <c r="D1067" s="222" t="s">
        <v>141</v>
      </c>
      <c r="E1067" s="232" t="s">
        <v>19</v>
      </c>
      <c r="F1067" s="233" t="s">
        <v>133</v>
      </c>
      <c r="G1067" s="231"/>
      <c r="H1067" s="234">
        <v>4</v>
      </c>
      <c r="I1067" s="235"/>
      <c r="J1067" s="231"/>
      <c r="K1067" s="231"/>
      <c r="L1067" s="236"/>
      <c r="M1067" s="237"/>
      <c r="N1067" s="238"/>
      <c r="O1067" s="238"/>
      <c r="P1067" s="238"/>
      <c r="Q1067" s="238"/>
      <c r="R1067" s="238"/>
      <c r="S1067" s="238"/>
      <c r="T1067" s="23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0" t="s">
        <v>141</v>
      </c>
      <c r="AU1067" s="240" t="s">
        <v>91</v>
      </c>
      <c r="AV1067" s="13" t="s">
        <v>91</v>
      </c>
      <c r="AW1067" s="13" t="s">
        <v>42</v>
      </c>
      <c r="AX1067" s="13" t="s">
        <v>81</v>
      </c>
      <c r="AY1067" s="240" t="s">
        <v>126</v>
      </c>
    </row>
    <row r="1068" s="14" customFormat="1">
      <c r="A1068" s="14"/>
      <c r="B1068" s="241"/>
      <c r="C1068" s="242"/>
      <c r="D1068" s="222" t="s">
        <v>141</v>
      </c>
      <c r="E1068" s="243" t="s">
        <v>19</v>
      </c>
      <c r="F1068" s="244" t="s">
        <v>144</v>
      </c>
      <c r="G1068" s="242"/>
      <c r="H1068" s="245">
        <v>4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1" t="s">
        <v>141</v>
      </c>
      <c r="AU1068" s="251" t="s">
        <v>91</v>
      </c>
      <c r="AV1068" s="14" t="s">
        <v>133</v>
      </c>
      <c r="AW1068" s="14" t="s">
        <v>42</v>
      </c>
      <c r="AX1068" s="14" t="s">
        <v>89</v>
      </c>
      <c r="AY1068" s="251" t="s">
        <v>126</v>
      </c>
    </row>
    <row r="1069" s="12" customFormat="1" ht="22.8" customHeight="1">
      <c r="A1069" s="12"/>
      <c r="B1069" s="193"/>
      <c r="C1069" s="194"/>
      <c r="D1069" s="195" t="s">
        <v>80</v>
      </c>
      <c r="E1069" s="207" t="s">
        <v>1309</v>
      </c>
      <c r="F1069" s="207" t="s">
        <v>1310</v>
      </c>
      <c r="G1069" s="194"/>
      <c r="H1069" s="194"/>
      <c r="I1069" s="197"/>
      <c r="J1069" s="208">
        <f>BK1069</f>
        <v>0</v>
      </c>
      <c r="K1069" s="194"/>
      <c r="L1069" s="199"/>
      <c r="M1069" s="200"/>
      <c r="N1069" s="201"/>
      <c r="O1069" s="201"/>
      <c r="P1069" s="202">
        <f>SUM(P1070:P1264)</f>
        <v>0</v>
      </c>
      <c r="Q1069" s="201"/>
      <c r="R1069" s="202">
        <f>SUM(R1070:R1264)</f>
        <v>49.924227007064005</v>
      </c>
      <c r="S1069" s="201"/>
      <c r="T1069" s="203">
        <f>SUM(T1070:T1264)</f>
        <v>17.135200000000001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04" t="s">
        <v>154</v>
      </c>
      <c r="AT1069" s="205" t="s">
        <v>80</v>
      </c>
      <c r="AU1069" s="205" t="s">
        <v>89</v>
      </c>
      <c r="AY1069" s="204" t="s">
        <v>126</v>
      </c>
      <c r="BK1069" s="206">
        <f>SUM(BK1070:BK1264)</f>
        <v>0</v>
      </c>
    </row>
    <row r="1070" s="2" customFormat="1" ht="16.5" customHeight="1">
      <c r="A1070" s="41"/>
      <c r="B1070" s="42"/>
      <c r="C1070" s="209" t="s">
        <v>1311</v>
      </c>
      <c r="D1070" s="209" t="s">
        <v>128</v>
      </c>
      <c r="E1070" s="210" t="s">
        <v>1312</v>
      </c>
      <c r="F1070" s="211" t="s">
        <v>1313</v>
      </c>
      <c r="G1070" s="212" t="s">
        <v>1314</v>
      </c>
      <c r="H1070" s="213">
        <v>0.94999999999999996</v>
      </c>
      <c r="I1070" s="214"/>
      <c r="J1070" s="215">
        <f>ROUND(I1070*H1070,2)</f>
        <v>0</v>
      </c>
      <c r="K1070" s="211" t="s">
        <v>132</v>
      </c>
      <c r="L1070" s="47"/>
      <c r="M1070" s="216" t="s">
        <v>19</v>
      </c>
      <c r="N1070" s="217" t="s">
        <v>52</v>
      </c>
      <c r="O1070" s="87"/>
      <c r="P1070" s="218">
        <f>O1070*H1070</f>
        <v>0</v>
      </c>
      <c r="Q1070" s="218">
        <v>0.0088000000000000005</v>
      </c>
      <c r="R1070" s="218">
        <f>Q1070*H1070</f>
        <v>0.0083599999999999994</v>
      </c>
      <c r="S1070" s="218">
        <v>0</v>
      </c>
      <c r="T1070" s="219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0" t="s">
        <v>717</v>
      </c>
      <c r="AT1070" s="220" t="s">
        <v>128</v>
      </c>
      <c r="AU1070" s="220" t="s">
        <v>91</v>
      </c>
      <c r="AY1070" s="19" t="s">
        <v>126</v>
      </c>
      <c r="BE1070" s="221">
        <f>IF(N1070="základní",J1070,0)</f>
        <v>0</v>
      </c>
      <c r="BF1070" s="221">
        <f>IF(N1070="snížená",J1070,0)</f>
        <v>0</v>
      </c>
      <c r="BG1070" s="221">
        <f>IF(N1070="zákl. přenesená",J1070,0)</f>
        <v>0</v>
      </c>
      <c r="BH1070" s="221">
        <f>IF(N1070="sníž. přenesená",J1070,0)</f>
        <v>0</v>
      </c>
      <c r="BI1070" s="221">
        <f>IF(N1070="nulová",J1070,0)</f>
        <v>0</v>
      </c>
      <c r="BJ1070" s="19" t="s">
        <v>89</v>
      </c>
      <c r="BK1070" s="221">
        <f>ROUND(I1070*H1070,2)</f>
        <v>0</v>
      </c>
      <c r="BL1070" s="19" t="s">
        <v>717</v>
      </c>
      <c r="BM1070" s="220" t="s">
        <v>1315</v>
      </c>
    </row>
    <row r="1071" s="2" customFormat="1">
      <c r="A1071" s="41"/>
      <c r="B1071" s="42"/>
      <c r="C1071" s="43"/>
      <c r="D1071" s="222" t="s">
        <v>135</v>
      </c>
      <c r="E1071" s="43"/>
      <c r="F1071" s="223" t="s">
        <v>1316</v>
      </c>
      <c r="G1071" s="43"/>
      <c r="H1071" s="43"/>
      <c r="I1071" s="224"/>
      <c r="J1071" s="43"/>
      <c r="K1071" s="43"/>
      <c r="L1071" s="47"/>
      <c r="M1071" s="225"/>
      <c r="N1071" s="226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19" t="s">
        <v>135</v>
      </c>
      <c r="AU1071" s="19" t="s">
        <v>91</v>
      </c>
    </row>
    <row r="1072" s="2" customFormat="1">
      <c r="A1072" s="41"/>
      <c r="B1072" s="42"/>
      <c r="C1072" s="43"/>
      <c r="D1072" s="227" t="s">
        <v>137</v>
      </c>
      <c r="E1072" s="43"/>
      <c r="F1072" s="228" t="s">
        <v>1317</v>
      </c>
      <c r="G1072" s="43"/>
      <c r="H1072" s="43"/>
      <c r="I1072" s="224"/>
      <c r="J1072" s="43"/>
      <c r="K1072" s="43"/>
      <c r="L1072" s="47"/>
      <c r="M1072" s="225"/>
      <c r="N1072" s="226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19" t="s">
        <v>137</v>
      </c>
      <c r="AU1072" s="19" t="s">
        <v>91</v>
      </c>
    </row>
    <row r="1073" s="2" customFormat="1">
      <c r="A1073" s="41"/>
      <c r="B1073" s="42"/>
      <c r="C1073" s="43"/>
      <c r="D1073" s="222" t="s">
        <v>139</v>
      </c>
      <c r="E1073" s="43"/>
      <c r="F1073" s="229" t="s">
        <v>1318</v>
      </c>
      <c r="G1073" s="43"/>
      <c r="H1073" s="43"/>
      <c r="I1073" s="224"/>
      <c r="J1073" s="43"/>
      <c r="K1073" s="43"/>
      <c r="L1073" s="47"/>
      <c r="M1073" s="225"/>
      <c r="N1073" s="226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19" t="s">
        <v>139</v>
      </c>
      <c r="AU1073" s="19" t="s">
        <v>91</v>
      </c>
    </row>
    <row r="1074" s="15" customFormat="1">
      <c r="A1074" s="15"/>
      <c r="B1074" s="266"/>
      <c r="C1074" s="267"/>
      <c r="D1074" s="222" t="s">
        <v>141</v>
      </c>
      <c r="E1074" s="268" t="s">
        <v>19</v>
      </c>
      <c r="F1074" s="269" t="s">
        <v>572</v>
      </c>
      <c r="G1074" s="267"/>
      <c r="H1074" s="268" t="s">
        <v>19</v>
      </c>
      <c r="I1074" s="270"/>
      <c r="J1074" s="267"/>
      <c r="K1074" s="267"/>
      <c r="L1074" s="271"/>
      <c r="M1074" s="272"/>
      <c r="N1074" s="273"/>
      <c r="O1074" s="273"/>
      <c r="P1074" s="273"/>
      <c r="Q1074" s="273"/>
      <c r="R1074" s="273"/>
      <c r="S1074" s="273"/>
      <c r="T1074" s="274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75" t="s">
        <v>141</v>
      </c>
      <c r="AU1074" s="275" t="s">
        <v>91</v>
      </c>
      <c r="AV1074" s="15" t="s">
        <v>89</v>
      </c>
      <c r="AW1074" s="15" t="s">
        <v>42</v>
      </c>
      <c r="AX1074" s="15" t="s">
        <v>81</v>
      </c>
      <c r="AY1074" s="275" t="s">
        <v>126</v>
      </c>
    </row>
    <row r="1075" s="15" customFormat="1">
      <c r="A1075" s="15"/>
      <c r="B1075" s="266"/>
      <c r="C1075" s="267"/>
      <c r="D1075" s="222" t="s">
        <v>141</v>
      </c>
      <c r="E1075" s="268" t="s">
        <v>19</v>
      </c>
      <c r="F1075" s="269" t="s">
        <v>1319</v>
      </c>
      <c r="G1075" s="267"/>
      <c r="H1075" s="268" t="s">
        <v>19</v>
      </c>
      <c r="I1075" s="270"/>
      <c r="J1075" s="267"/>
      <c r="K1075" s="267"/>
      <c r="L1075" s="271"/>
      <c r="M1075" s="272"/>
      <c r="N1075" s="273"/>
      <c r="O1075" s="273"/>
      <c r="P1075" s="273"/>
      <c r="Q1075" s="273"/>
      <c r="R1075" s="273"/>
      <c r="S1075" s="273"/>
      <c r="T1075" s="274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5" t="s">
        <v>141</v>
      </c>
      <c r="AU1075" s="275" t="s">
        <v>91</v>
      </c>
      <c r="AV1075" s="15" t="s">
        <v>89</v>
      </c>
      <c r="AW1075" s="15" t="s">
        <v>42</v>
      </c>
      <c r="AX1075" s="15" t="s">
        <v>81</v>
      </c>
      <c r="AY1075" s="275" t="s">
        <v>126</v>
      </c>
    </row>
    <row r="1076" s="13" customFormat="1">
      <c r="A1076" s="13"/>
      <c r="B1076" s="230"/>
      <c r="C1076" s="231"/>
      <c r="D1076" s="222" t="s">
        <v>141</v>
      </c>
      <c r="E1076" s="232" t="s">
        <v>19</v>
      </c>
      <c r="F1076" s="233" t="s">
        <v>1320</v>
      </c>
      <c r="G1076" s="231"/>
      <c r="H1076" s="234">
        <v>0.94999999999999996</v>
      </c>
      <c r="I1076" s="235"/>
      <c r="J1076" s="231"/>
      <c r="K1076" s="231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141</v>
      </c>
      <c r="AU1076" s="240" t="s">
        <v>91</v>
      </c>
      <c r="AV1076" s="13" t="s">
        <v>91</v>
      </c>
      <c r="AW1076" s="13" t="s">
        <v>42</v>
      </c>
      <c r="AX1076" s="13" t="s">
        <v>81</v>
      </c>
      <c r="AY1076" s="240" t="s">
        <v>126</v>
      </c>
    </row>
    <row r="1077" s="14" customFormat="1">
      <c r="A1077" s="14"/>
      <c r="B1077" s="241"/>
      <c r="C1077" s="242"/>
      <c r="D1077" s="222" t="s">
        <v>141</v>
      </c>
      <c r="E1077" s="243" t="s">
        <v>19</v>
      </c>
      <c r="F1077" s="244" t="s">
        <v>144</v>
      </c>
      <c r="G1077" s="242"/>
      <c r="H1077" s="245">
        <v>0.94999999999999996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1" t="s">
        <v>141</v>
      </c>
      <c r="AU1077" s="251" t="s">
        <v>91</v>
      </c>
      <c r="AV1077" s="14" t="s">
        <v>133</v>
      </c>
      <c r="AW1077" s="14" t="s">
        <v>42</v>
      </c>
      <c r="AX1077" s="14" t="s">
        <v>89</v>
      </c>
      <c r="AY1077" s="251" t="s">
        <v>126</v>
      </c>
    </row>
    <row r="1078" s="2" customFormat="1" ht="16.5" customHeight="1">
      <c r="A1078" s="41"/>
      <c r="B1078" s="42"/>
      <c r="C1078" s="209" t="s">
        <v>1321</v>
      </c>
      <c r="D1078" s="209" t="s">
        <v>128</v>
      </c>
      <c r="E1078" s="210" t="s">
        <v>1322</v>
      </c>
      <c r="F1078" s="211" t="s">
        <v>1323</v>
      </c>
      <c r="G1078" s="212" t="s">
        <v>1314</v>
      </c>
      <c r="H1078" s="213">
        <v>0.94999999999999996</v>
      </c>
      <c r="I1078" s="214"/>
      <c r="J1078" s="215">
        <f>ROUND(I1078*H1078,2)</f>
        <v>0</v>
      </c>
      <c r="K1078" s="211" t="s">
        <v>132</v>
      </c>
      <c r="L1078" s="47"/>
      <c r="M1078" s="216" t="s">
        <v>19</v>
      </c>
      <c r="N1078" s="217" t="s">
        <v>52</v>
      </c>
      <c r="O1078" s="87"/>
      <c r="P1078" s="218">
        <f>O1078*H1078</f>
        <v>0</v>
      </c>
      <c r="Q1078" s="218">
        <v>0.0099000000000000008</v>
      </c>
      <c r="R1078" s="218">
        <f>Q1078*H1078</f>
        <v>0.0094050000000000002</v>
      </c>
      <c r="S1078" s="218">
        <v>0</v>
      </c>
      <c r="T1078" s="219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0" t="s">
        <v>717</v>
      </c>
      <c r="AT1078" s="220" t="s">
        <v>128</v>
      </c>
      <c r="AU1078" s="220" t="s">
        <v>91</v>
      </c>
      <c r="AY1078" s="19" t="s">
        <v>126</v>
      </c>
      <c r="BE1078" s="221">
        <f>IF(N1078="základní",J1078,0)</f>
        <v>0</v>
      </c>
      <c r="BF1078" s="221">
        <f>IF(N1078="snížená",J1078,0)</f>
        <v>0</v>
      </c>
      <c r="BG1078" s="221">
        <f>IF(N1078="zákl. přenesená",J1078,0)</f>
        <v>0</v>
      </c>
      <c r="BH1078" s="221">
        <f>IF(N1078="sníž. přenesená",J1078,0)</f>
        <v>0</v>
      </c>
      <c r="BI1078" s="221">
        <f>IF(N1078="nulová",J1078,0)</f>
        <v>0</v>
      </c>
      <c r="BJ1078" s="19" t="s">
        <v>89</v>
      </c>
      <c r="BK1078" s="221">
        <f>ROUND(I1078*H1078,2)</f>
        <v>0</v>
      </c>
      <c r="BL1078" s="19" t="s">
        <v>717</v>
      </c>
      <c r="BM1078" s="220" t="s">
        <v>1324</v>
      </c>
    </row>
    <row r="1079" s="2" customFormat="1">
      <c r="A1079" s="41"/>
      <c r="B1079" s="42"/>
      <c r="C1079" s="43"/>
      <c r="D1079" s="222" t="s">
        <v>135</v>
      </c>
      <c r="E1079" s="43"/>
      <c r="F1079" s="223" t="s">
        <v>1323</v>
      </c>
      <c r="G1079" s="43"/>
      <c r="H1079" s="43"/>
      <c r="I1079" s="224"/>
      <c r="J1079" s="43"/>
      <c r="K1079" s="43"/>
      <c r="L1079" s="47"/>
      <c r="M1079" s="225"/>
      <c r="N1079" s="226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19" t="s">
        <v>135</v>
      </c>
      <c r="AU1079" s="19" t="s">
        <v>91</v>
      </c>
    </row>
    <row r="1080" s="2" customFormat="1">
      <c r="A1080" s="41"/>
      <c r="B1080" s="42"/>
      <c r="C1080" s="43"/>
      <c r="D1080" s="227" t="s">
        <v>137</v>
      </c>
      <c r="E1080" s="43"/>
      <c r="F1080" s="228" t="s">
        <v>1325</v>
      </c>
      <c r="G1080" s="43"/>
      <c r="H1080" s="43"/>
      <c r="I1080" s="224"/>
      <c r="J1080" s="43"/>
      <c r="K1080" s="43"/>
      <c r="L1080" s="47"/>
      <c r="M1080" s="225"/>
      <c r="N1080" s="226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19" t="s">
        <v>137</v>
      </c>
      <c r="AU1080" s="19" t="s">
        <v>91</v>
      </c>
    </row>
    <row r="1081" s="2" customFormat="1">
      <c r="A1081" s="41"/>
      <c r="B1081" s="42"/>
      <c r="C1081" s="43"/>
      <c r="D1081" s="222" t="s">
        <v>139</v>
      </c>
      <c r="E1081" s="43"/>
      <c r="F1081" s="229" t="s">
        <v>1326</v>
      </c>
      <c r="G1081" s="43"/>
      <c r="H1081" s="43"/>
      <c r="I1081" s="224"/>
      <c r="J1081" s="43"/>
      <c r="K1081" s="43"/>
      <c r="L1081" s="47"/>
      <c r="M1081" s="225"/>
      <c r="N1081" s="226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19" t="s">
        <v>139</v>
      </c>
      <c r="AU1081" s="19" t="s">
        <v>91</v>
      </c>
    </row>
    <row r="1082" s="15" customFormat="1">
      <c r="A1082" s="15"/>
      <c r="B1082" s="266"/>
      <c r="C1082" s="267"/>
      <c r="D1082" s="222" t="s">
        <v>141</v>
      </c>
      <c r="E1082" s="268" t="s">
        <v>19</v>
      </c>
      <c r="F1082" s="269" t="s">
        <v>572</v>
      </c>
      <c r="G1082" s="267"/>
      <c r="H1082" s="268" t="s">
        <v>19</v>
      </c>
      <c r="I1082" s="270"/>
      <c r="J1082" s="267"/>
      <c r="K1082" s="267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5" t="s">
        <v>141</v>
      </c>
      <c r="AU1082" s="275" t="s">
        <v>91</v>
      </c>
      <c r="AV1082" s="15" t="s">
        <v>89</v>
      </c>
      <c r="AW1082" s="15" t="s">
        <v>42</v>
      </c>
      <c r="AX1082" s="15" t="s">
        <v>81</v>
      </c>
      <c r="AY1082" s="275" t="s">
        <v>126</v>
      </c>
    </row>
    <row r="1083" s="15" customFormat="1">
      <c r="A1083" s="15"/>
      <c r="B1083" s="266"/>
      <c r="C1083" s="267"/>
      <c r="D1083" s="222" t="s">
        <v>141</v>
      </c>
      <c r="E1083" s="268" t="s">
        <v>19</v>
      </c>
      <c r="F1083" s="269" t="s">
        <v>1319</v>
      </c>
      <c r="G1083" s="267"/>
      <c r="H1083" s="268" t="s">
        <v>19</v>
      </c>
      <c r="I1083" s="270"/>
      <c r="J1083" s="267"/>
      <c r="K1083" s="267"/>
      <c r="L1083" s="271"/>
      <c r="M1083" s="272"/>
      <c r="N1083" s="273"/>
      <c r="O1083" s="273"/>
      <c r="P1083" s="273"/>
      <c r="Q1083" s="273"/>
      <c r="R1083" s="273"/>
      <c r="S1083" s="273"/>
      <c r="T1083" s="274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5" t="s">
        <v>141</v>
      </c>
      <c r="AU1083" s="275" t="s">
        <v>91</v>
      </c>
      <c r="AV1083" s="15" t="s">
        <v>89</v>
      </c>
      <c r="AW1083" s="15" t="s">
        <v>42</v>
      </c>
      <c r="AX1083" s="15" t="s">
        <v>81</v>
      </c>
      <c r="AY1083" s="275" t="s">
        <v>126</v>
      </c>
    </row>
    <row r="1084" s="13" customFormat="1">
      <c r="A1084" s="13"/>
      <c r="B1084" s="230"/>
      <c r="C1084" s="231"/>
      <c r="D1084" s="222" t="s">
        <v>141</v>
      </c>
      <c r="E1084" s="232" t="s">
        <v>19</v>
      </c>
      <c r="F1084" s="233" t="s">
        <v>1327</v>
      </c>
      <c r="G1084" s="231"/>
      <c r="H1084" s="234">
        <v>0.94999999999999996</v>
      </c>
      <c r="I1084" s="235"/>
      <c r="J1084" s="231"/>
      <c r="K1084" s="231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141</v>
      </c>
      <c r="AU1084" s="240" t="s">
        <v>91</v>
      </c>
      <c r="AV1084" s="13" t="s">
        <v>91</v>
      </c>
      <c r="AW1084" s="13" t="s">
        <v>42</v>
      </c>
      <c r="AX1084" s="13" t="s">
        <v>81</v>
      </c>
      <c r="AY1084" s="240" t="s">
        <v>126</v>
      </c>
    </row>
    <row r="1085" s="14" customFormat="1">
      <c r="A1085" s="14"/>
      <c r="B1085" s="241"/>
      <c r="C1085" s="242"/>
      <c r="D1085" s="222" t="s">
        <v>141</v>
      </c>
      <c r="E1085" s="243" t="s">
        <v>19</v>
      </c>
      <c r="F1085" s="244" t="s">
        <v>144</v>
      </c>
      <c r="G1085" s="242"/>
      <c r="H1085" s="245">
        <v>0.94999999999999996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1" t="s">
        <v>141</v>
      </c>
      <c r="AU1085" s="251" t="s">
        <v>91</v>
      </c>
      <c r="AV1085" s="14" t="s">
        <v>133</v>
      </c>
      <c r="AW1085" s="14" t="s">
        <v>42</v>
      </c>
      <c r="AX1085" s="14" t="s">
        <v>89</v>
      </c>
      <c r="AY1085" s="251" t="s">
        <v>126</v>
      </c>
    </row>
    <row r="1086" s="2" customFormat="1" ht="16.5" customHeight="1">
      <c r="A1086" s="41"/>
      <c r="B1086" s="42"/>
      <c r="C1086" s="209" t="s">
        <v>1328</v>
      </c>
      <c r="D1086" s="209" t="s">
        <v>128</v>
      </c>
      <c r="E1086" s="210" t="s">
        <v>1329</v>
      </c>
      <c r="F1086" s="211" t="s">
        <v>1330</v>
      </c>
      <c r="G1086" s="212" t="s">
        <v>131</v>
      </c>
      <c r="H1086" s="213">
        <v>20</v>
      </c>
      <c r="I1086" s="214"/>
      <c r="J1086" s="215">
        <f>ROUND(I1086*H1086,2)</f>
        <v>0</v>
      </c>
      <c r="K1086" s="211" t="s">
        <v>132</v>
      </c>
      <c r="L1086" s="47"/>
      <c r="M1086" s="216" t="s">
        <v>19</v>
      </c>
      <c r="N1086" s="217" t="s">
        <v>52</v>
      </c>
      <c r="O1086" s="87"/>
      <c r="P1086" s="218">
        <f>O1086*H1086</f>
        <v>0</v>
      </c>
      <c r="Q1086" s="218">
        <v>0</v>
      </c>
      <c r="R1086" s="218">
        <f>Q1086*H1086</f>
        <v>0</v>
      </c>
      <c r="S1086" s="218">
        <v>0</v>
      </c>
      <c r="T1086" s="219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0" t="s">
        <v>717</v>
      </c>
      <c r="AT1086" s="220" t="s">
        <v>128</v>
      </c>
      <c r="AU1086" s="220" t="s">
        <v>91</v>
      </c>
      <c r="AY1086" s="19" t="s">
        <v>126</v>
      </c>
      <c r="BE1086" s="221">
        <f>IF(N1086="základní",J1086,0)</f>
        <v>0</v>
      </c>
      <c r="BF1086" s="221">
        <f>IF(N1086="snížená",J1086,0)</f>
        <v>0</v>
      </c>
      <c r="BG1086" s="221">
        <f>IF(N1086="zákl. přenesená",J1086,0)</f>
        <v>0</v>
      </c>
      <c r="BH1086" s="221">
        <f>IF(N1086="sníž. přenesená",J1086,0)</f>
        <v>0</v>
      </c>
      <c r="BI1086" s="221">
        <f>IF(N1086="nulová",J1086,0)</f>
        <v>0</v>
      </c>
      <c r="BJ1086" s="19" t="s">
        <v>89</v>
      </c>
      <c r="BK1086" s="221">
        <f>ROUND(I1086*H1086,2)</f>
        <v>0</v>
      </c>
      <c r="BL1086" s="19" t="s">
        <v>717</v>
      </c>
      <c r="BM1086" s="220" t="s">
        <v>1331</v>
      </c>
    </row>
    <row r="1087" s="2" customFormat="1">
      <c r="A1087" s="41"/>
      <c r="B1087" s="42"/>
      <c r="C1087" s="43"/>
      <c r="D1087" s="222" t="s">
        <v>135</v>
      </c>
      <c r="E1087" s="43"/>
      <c r="F1087" s="223" t="s">
        <v>1332</v>
      </c>
      <c r="G1087" s="43"/>
      <c r="H1087" s="43"/>
      <c r="I1087" s="224"/>
      <c r="J1087" s="43"/>
      <c r="K1087" s="43"/>
      <c r="L1087" s="47"/>
      <c r="M1087" s="225"/>
      <c r="N1087" s="226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19" t="s">
        <v>135</v>
      </c>
      <c r="AU1087" s="19" t="s">
        <v>91</v>
      </c>
    </row>
    <row r="1088" s="2" customFormat="1">
      <c r="A1088" s="41"/>
      <c r="B1088" s="42"/>
      <c r="C1088" s="43"/>
      <c r="D1088" s="227" t="s">
        <v>137</v>
      </c>
      <c r="E1088" s="43"/>
      <c r="F1088" s="228" t="s">
        <v>1333</v>
      </c>
      <c r="G1088" s="43"/>
      <c r="H1088" s="43"/>
      <c r="I1088" s="224"/>
      <c r="J1088" s="43"/>
      <c r="K1088" s="43"/>
      <c r="L1088" s="47"/>
      <c r="M1088" s="225"/>
      <c r="N1088" s="226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19" t="s">
        <v>137</v>
      </c>
      <c r="AU1088" s="19" t="s">
        <v>91</v>
      </c>
    </row>
    <row r="1089" s="2" customFormat="1" ht="16.5" customHeight="1">
      <c r="A1089" s="41"/>
      <c r="B1089" s="42"/>
      <c r="C1089" s="209" t="s">
        <v>1334</v>
      </c>
      <c r="D1089" s="209" t="s">
        <v>128</v>
      </c>
      <c r="E1089" s="210" t="s">
        <v>1335</v>
      </c>
      <c r="F1089" s="211" t="s">
        <v>1336</v>
      </c>
      <c r="G1089" s="212" t="s">
        <v>188</v>
      </c>
      <c r="H1089" s="213">
        <v>8.7159999999999993</v>
      </c>
      <c r="I1089" s="214"/>
      <c r="J1089" s="215">
        <f>ROUND(I1089*H1089,2)</f>
        <v>0</v>
      </c>
      <c r="K1089" s="211" t="s">
        <v>132</v>
      </c>
      <c r="L1089" s="47"/>
      <c r="M1089" s="216" t="s">
        <v>19</v>
      </c>
      <c r="N1089" s="217" t="s">
        <v>52</v>
      </c>
      <c r="O1089" s="87"/>
      <c r="P1089" s="218">
        <f>O1089*H1089</f>
        <v>0</v>
      </c>
      <c r="Q1089" s="218">
        <v>0</v>
      </c>
      <c r="R1089" s="218">
        <f>Q1089*H1089</f>
        <v>0</v>
      </c>
      <c r="S1089" s="218">
        <v>0</v>
      </c>
      <c r="T1089" s="219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0" t="s">
        <v>717</v>
      </c>
      <c r="AT1089" s="220" t="s">
        <v>128</v>
      </c>
      <c r="AU1089" s="220" t="s">
        <v>91</v>
      </c>
      <c r="AY1089" s="19" t="s">
        <v>126</v>
      </c>
      <c r="BE1089" s="221">
        <f>IF(N1089="základní",J1089,0)</f>
        <v>0</v>
      </c>
      <c r="BF1089" s="221">
        <f>IF(N1089="snížená",J1089,0)</f>
        <v>0</v>
      </c>
      <c r="BG1089" s="221">
        <f>IF(N1089="zákl. přenesená",J1089,0)</f>
        <v>0</v>
      </c>
      <c r="BH1089" s="221">
        <f>IF(N1089="sníž. přenesená",J1089,0)</f>
        <v>0</v>
      </c>
      <c r="BI1089" s="221">
        <f>IF(N1089="nulová",J1089,0)</f>
        <v>0</v>
      </c>
      <c r="BJ1089" s="19" t="s">
        <v>89</v>
      </c>
      <c r="BK1089" s="221">
        <f>ROUND(I1089*H1089,2)</f>
        <v>0</v>
      </c>
      <c r="BL1089" s="19" t="s">
        <v>717</v>
      </c>
      <c r="BM1089" s="220" t="s">
        <v>1337</v>
      </c>
    </row>
    <row r="1090" s="2" customFormat="1">
      <c r="A1090" s="41"/>
      <c r="B1090" s="42"/>
      <c r="C1090" s="43"/>
      <c r="D1090" s="222" t="s">
        <v>135</v>
      </c>
      <c r="E1090" s="43"/>
      <c r="F1090" s="223" t="s">
        <v>1338</v>
      </c>
      <c r="G1090" s="43"/>
      <c r="H1090" s="43"/>
      <c r="I1090" s="224"/>
      <c r="J1090" s="43"/>
      <c r="K1090" s="43"/>
      <c r="L1090" s="47"/>
      <c r="M1090" s="225"/>
      <c r="N1090" s="226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19" t="s">
        <v>135</v>
      </c>
      <c r="AU1090" s="19" t="s">
        <v>91</v>
      </c>
    </row>
    <row r="1091" s="2" customFormat="1">
      <c r="A1091" s="41"/>
      <c r="B1091" s="42"/>
      <c r="C1091" s="43"/>
      <c r="D1091" s="227" t="s">
        <v>137</v>
      </c>
      <c r="E1091" s="43"/>
      <c r="F1091" s="228" t="s">
        <v>1339</v>
      </c>
      <c r="G1091" s="43"/>
      <c r="H1091" s="43"/>
      <c r="I1091" s="224"/>
      <c r="J1091" s="43"/>
      <c r="K1091" s="43"/>
      <c r="L1091" s="47"/>
      <c r="M1091" s="225"/>
      <c r="N1091" s="226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19" t="s">
        <v>137</v>
      </c>
      <c r="AU1091" s="19" t="s">
        <v>91</v>
      </c>
    </row>
    <row r="1092" s="2" customFormat="1">
      <c r="A1092" s="41"/>
      <c r="B1092" s="42"/>
      <c r="C1092" s="43"/>
      <c r="D1092" s="222" t="s">
        <v>139</v>
      </c>
      <c r="E1092" s="43"/>
      <c r="F1092" s="229" t="s">
        <v>1340</v>
      </c>
      <c r="G1092" s="43"/>
      <c r="H1092" s="43"/>
      <c r="I1092" s="224"/>
      <c r="J1092" s="43"/>
      <c r="K1092" s="43"/>
      <c r="L1092" s="47"/>
      <c r="M1092" s="225"/>
      <c r="N1092" s="226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19" t="s">
        <v>139</v>
      </c>
      <c r="AU1092" s="19" t="s">
        <v>91</v>
      </c>
    </row>
    <row r="1093" s="15" customFormat="1">
      <c r="A1093" s="15"/>
      <c r="B1093" s="266"/>
      <c r="C1093" s="267"/>
      <c r="D1093" s="222" t="s">
        <v>141</v>
      </c>
      <c r="E1093" s="268" t="s">
        <v>19</v>
      </c>
      <c r="F1093" s="269" t="s">
        <v>596</v>
      </c>
      <c r="G1093" s="267"/>
      <c r="H1093" s="268" t="s">
        <v>19</v>
      </c>
      <c r="I1093" s="270"/>
      <c r="J1093" s="267"/>
      <c r="K1093" s="267"/>
      <c r="L1093" s="271"/>
      <c r="M1093" s="272"/>
      <c r="N1093" s="273"/>
      <c r="O1093" s="273"/>
      <c r="P1093" s="273"/>
      <c r="Q1093" s="273"/>
      <c r="R1093" s="273"/>
      <c r="S1093" s="273"/>
      <c r="T1093" s="27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5" t="s">
        <v>141</v>
      </c>
      <c r="AU1093" s="275" t="s">
        <v>91</v>
      </c>
      <c r="AV1093" s="15" t="s">
        <v>89</v>
      </c>
      <c r="AW1093" s="15" t="s">
        <v>42</v>
      </c>
      <c r="AX1093" s="15" t="s">
        <v>81</v>
      </c>
      <c r="AY1093" s="275" t="s">
        <v>126</v>
      </c>
    </row>
    <row r="1094" s="15" customFormat="1">
      <c r="A1094" s="15"/>
      <c r="B1094" s="266"/>
      <c r="C1094" s="267"/>
      <c r="D1094" s="222" t="s">
        <v>141</v>
      </c>
      <c r="E1094" s="268" t="s">
        <v>19</v>
      </c>
      <c r="F1094" s="269" t="s">
        <v>1341</v>
      </c>
      <c r="G1094" s="267"/>
      <c r="H1094" s="268" t="s">
        <v>19</v>
      </c>
      <c r="I1094" s="270"/>
      <c r="J1094" s="267"/>
      <c r="K1094" s="267"/>
      <c r="L1094" s="271"/>
      <c r="M1094" s="272"/>
      <c r="N1094" s="273"/>
      <c r="O1094" s="273"/>
      <c r="P1094" s="273"/>
      <c r="Q1094" s="273"/>
      <c r="R1094" s="273"/>
      <c r="S1094" s="273"/>
      <c r="T1094" s="27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75" t="s">
        <v>141</v>
      </c>
      <c r="AU1094" s="275" t="s">
        <v>91</v>
      </c>
      <c r="AV1094" s="15" t="s">
        <v>89</v>
      </c>
      <c r="AW1094" s="15" t="s">
        <v>42</v>
      </c>
      <c r="AX1094" s="15" t="s">
        <v>81</v>
      </c>
      <c r="AY1094" s="275" t="s">
        <v>126</v>
      </c>
    </row>
    <row r="1095" s="13" customFormat="1">
      <c r="A1095" s="13"/>
      <c r="B1095" s="230"/>
      <c r="C1095" s="231"/>
      <c r="D1095" s="222" t="s">
        <v>141</v>
      </c>
      <c r="E1095" s="232" t="s">
        <v>19</v>
      </c>
      <c r="F1095" s="233" t="s">
        <v>1342</v>
      </c>
      <c r="G1095" s="231"/>
      <c r="H1095" s="234">
        <v>8.5</v>
      </c>
      <c r="I1095" s="235"/>
      <c r="J1095" s="231"/>
      <c r="K1095" s="231"/>
      <c r="L1095" s="236"/>
      <c r="M1095" s="237"/>
      <c r="N1095" s="238"/>
      <c r="O1095" s="238"/>
      <c r="P1095" s="238"/>
      <c r="Q1095" s="238"/>
      <c r="R1095" s="238"/>
      <c r="S1095" s="238"/>
      <c r="T1095" s="23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0" t="s">
        <v>141</v>
      </c>
      <c r="AU1095" s="240" t="s">
        <v>91</v>
      </c>
      <c r="AV1095" s="13" t="s">
        <v>91</v>
      </c>
      <c r="AW1095" s="13" t="s">
        <v>42</v>
      </c>
      <c r="AX1095" s="13" t="s">
        <v>81</v>
      </c>
      <c r="AY1095" s="240" t="s">
        <v>126</v>
      </c>
    </row>
    <row r="1096" s="15" customFormat="1">
      <c r="A1096" s="15"/>
      <c r="B1096" s="266"/>
      <c r="C1096" s="267"/>
      <c r="D1096" s="222" t="s">
        <v>141</v>
      </c>
      <c r="E1096" s="268" t="s">
        <v>19</v>
      </c>
      <c r="F1096" s="269" t="s">
        <v>1343</v>
      </c>
      <c r="G1096" s="267"/>
      <c r="H1096" s="268" t="s">
        <v>19</v>
      </c>
      <c r="I1096" s="270"/>
      <c r="J1096" s="267"/>
      <c r="K1096" s="267"/>
      <c r="L1096" s="271"/>
      <c r="M1096" s="272"/>
      <c r="N1096" s="273"/>
      <c r="O1096" s="273"/>
      <c r="P1096" s="273"/>
      <c r="Q1096" s="273"/>
      <c r="R1096" s="273"/>
      <c r="S1096" s="273"/>
      <c r="T1096" s="274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5" t="s">
        <v>141</v>
      </c>
      <c r="AU1096" s="275" t="s">
        <v>91</v>
      </c>
      <c r="AV1096" s="15" t="s">
        <v>89</v>
      </c>
      <c r="AW1096" s="15" t="s">
        <v>42</v>
      </c>
      <c r="AX1096" s="15" t="s">
        <v>81</v>
      </c>
      <c r="AY1096" s="275" t="s">
        <v>126</v>
      </c>
    </row>
    <row r="1097" s="13" customFormat="1">
      <c r="A1097" s="13"/>
      <c r="B1097" s="230"/>
      <c r="C1097" s="231"/>
      <c r="D1097" s="222" t="s">
        <v>141</v>
      </c>
      <c r="E1097" s="232" t="s">
        <v>19</v>
      </c>
      <c r="F1097" s="233" t="s">
        <v>1344</v>
      </c>
      <c r="G1097" s="231"/>
      <c r="H1097" s="234">
        <v>0.216</v>
      </c>
      <c r="I1097" s="235"/>
      <c r="J1097" s="231"/>
      <c r="K1097" s="231"/>
      <c r="L1097" s="236"/>
      <c r="M1097" s="237"/>
      <c r="N1097" s="238"/>
      <c r="O1097" s="238"/>
      <c r="P1097" s="238"/>
      <c r="Q1097" s="238"/>
      <c r="R1097" s="238"/>
      <c r="S1097" s="238"/>
      <c r="T1097" s="23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0" t="s">
        <v>141</v>
      </c>
      <c r="AU1097" s="240" t="s">
        <v>91</v>
      </c>
      <c r="AV1097" s="13" t="s">
        <v>91</v>
      </c>
      <c r="AW1097" s="13" t="s">
        <v>42</v>
      </c>
      <c r="AX1097" s="13" t="s">
        <v>81</v>
      </c>
      <c r="AY1097" s="240" t="s">
        <v>126</v>
      </c>
    </row>
    <row r="1098" s="14" customFormat="1">
      <c r="A1098" s="14"/>
      <c r="B1098" s="241"/>
      <c r="C1098" s="242"/>
      <c r="D1098" s="222" t="s">
        <v>141</v>
      </c>
      <c r="E1098" s="243" t="s">
        <v>19</v>
      </c>
      <c r="F1098" s="244" t="s">
        <v>144</v>
      </c>
      <c r="G1098" s="242"/>
      <c r="H1098" s="245">
        <v>8.7159999999999993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1" t="s">
        <v>141</v>
      </c>
      <c r="AU1098" s="251" t="s">
        <v>91</v>
      </c>
      <c r="AV1098" s="14" t="s">
        <v>133</v>
      </c>
      <c r="AW1098" s="14" t="s">
        <v>42</v>
      </c>
      <c r="AX1098" s="14" t="s">
        <v>89</v>
      </c>
      <c r="AY1098" s="251" t="s">
        <v>126</v>
      </c>
    </row>
    <row r="1099" s="2" customFormat="1" ht="16.5" customHeight="1">
      <c r="A1099" s="41"/>
      <c r="B1099" s="42"/>
      <c r="C1099" s="209" t="s">
        <v>1345</v>
      </c>
      <c r="D1099" s="209" t="s">
        <v>128</v>
      </c>
      <c r="E1099" s="210" t="s">
        <v>1346</v>
      </c>
      <c r="F1099" s="211" t="s">
        <v>1347</v>
      </c>
      <c r="G1099" s="212" t="s">
        <v>165</v>
      </c>
      <c r="H1099" s="213">
        <v>135.40000000000001</v>
      </c>
      <c r="I1099" s="214"/>
      <c r="J1099" s="215">
        <f>ROUND(I1099*H1099,2)</f>
        <v>0</v>
      </c>
      <c r="K1099" s="211" t="s">
        <v>132</v>
      </c>
      <c r="L1099" s="47"/>
      <c r="M1099" s="216" t="s">
        <v>19</v>
      </c>
      <c r="N1099" s="217" t="s">
        <v>52</v>
      </c>
      <c r="O1099" s="87"/>
      <c r="P1099" s="218">
        <f>O1099*H1099</f>
        <v>0</v>
      </c>
      <c r="Q1099" s="218">
        <v>0</v>
      </c>
      <c r="R1099" s="218">
        <f>Q1099*H1099</f>
        <v>0</v>
      </c>
      <c r="S1099" s="218">
        <v>0</v>
      </c>
      <c r="T1099" s="219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0" t="s">
        <v>717</v>
      </c>
      <c r="AT1099" s="220" t="s">
        <v>128</v>
      </c>
      <c r="AU1099" s="220" t="s">
        <v>91</v>
      </c>
      <c r="AY1099" s="19" t="s">
        <v>126</v>
      </c>
      <c r="BE1099" s="221">
        <f>IF(N1099="základní",J1099,0)</f>
        <v>0</v>
      </c>
      <c r="BF1099" s="221">
        <f>IF(N1099="snížená",J1099,0)</f>
        <v>0</v>
      </c>
      <c r="BG1099" s="221">
        <f>IF(N1099="zákl. přenesená",J1099,0)</f>
        <v>0</v>
      </c>
      <c r="BH1099" s="221">
        <f>IF(N1099="sníž. přenesená",J1099,0)</f>
        <v>0</v>
      </c>
      <c r="BI1099" s="221">
        <f>IF(N1099="nulová",J1099,0)</f>
        <v>0</v>
      </c>
      <c r="BJ1099" s="19" t="s">
        <v>89</v>
      </c>
      <c r="BK1099" s="221">
        <f>ROUND(I1099*H1099,2)</f>
        <v>0</v>
      </c>
      <c r="BL1099" s="19" t="s">
        <v>717</v>
      </c>
      <c r="BM1099" s="220" t="s">
        <v>1348</v>
      </c>
    </row>
    <row r="1100" s="2" customFormat="1">
      <c r="A1100" s="41"/>
      <c r="B1100" s="42"/>
      <c r="C1100" s="43"/>
      <c r="D1100" s="222" t="s">
        <v>135</v>
      </c>
      <c r="E1100" s="43"/>
      <c r="F1100" s="223" t="s">
        <v>1349</v>
      </c>
      <c r="G1100" s="43"/>
      <c r="H1100" s="43"/>
      <c r="I1100" s="224"/>
      <c r="J1100" s="43"/>
      <c r="K1100" s="43"/>
      <c r="L1100" s="47"/>
      <c r="M1100" s="225"/>
      <c r="N1100" s="226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19" t="s">
        <v>135</v>
      </c>
      <c r="AU1100" s="19" t="s">
        <v>91</v>
      </c>
    </row>
    <row r="1101" s="2" customFormat="1">
      <c r="A1101" s="41"/>
      <c r="B1101" s="42"/>
      <c r="C1101" s="43"/>
      <c r="D1101" s="227" t="s">
        <v>137</v>
      </c>
      <c r="E1101" s="43"/>
      <c r="F1101" s="228" t="s">
        <v>1350</v>
      </c>
      <c r="G1101" s="43"/>
      <c r="H1101" s="43"/>
      <c r="I1101" s="224"/>
      <c r="J1101" s="43"/>
      <c r="K1101" s="43"/>
      <c r="L1101" s="47"/>
      <c r="M1101" s="225"/>
      <c r="N1101" s="226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19" t="s">
        <v>137</v>
      </c>
      <c r="AU1101" s="19" t="s">
        <v>91</v>
      </c>
    </row>
    <row r="1102" s="2" customFormat="1">
      <c r="A1102" s="41"/>
      <c r="B1102" s="42"/>
      <c r="C1102" s="43"/>
      <c r="D1102" s="222" t="s">
        <v>139</v>
      </c>
      <c r="E1102" s="43"/>
      <c r="F1102" s="229" t="s">
        <v>1351</v>
      </c>
      <c r="G1102" s="43"/>
      <c r="H1102" s="43"/>
      <c r="I1102" s="224"/>
      <c r="J1102" s="43"/>
      <c r="K1102" s="43"/>
      <c r="L1102" s="47"/>
      <c r="M1102" s="225"/>
      <c r="N1102" s="226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19" t="s">
        <v>139</v>
      </c>
      <c r="AU1102" s="19" t="s">
        <v>91</v>
      </c>
    </row>
    <row r="1103" s="15" customFormat="1">
      <c r="A1103" s="15"/>
      <c r="B1103" s="266"/>
      <c r="C1103" s="267"/>
      <c r="D1103" s="222" t="s">
        <v>141</v>
      </c>
      <c r="E1103" s="268" t="s">
        <v>19</v>
      </c>
      <c r="F1103" s="269" t="s">
        <v>596</v>
      </c>
      <c r="G1103" s="267"/>
      <c r="H1103" s="268" t="s">
        <v>19</v>
      </c>
      <c r="I1103" s="270"/>
      <c r="J1103" s="267"/>
      <c r="K1103" s="267"/>
      <c r="L1103" s="271"/>
      <c r="M1103" s="272"/>
      <c r="N1103" s="273"/>
      <c r="O1103" s="273"/>
      <c r="P1103" s="273"/>
      <c r="Q1103" s="273"/>
      <c r="R1103" s="273"/>
      <c r="S1103" s="273"/>
      <c r="T1103" s="274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75" t="s">
        <v>141</v>
      </c>
      <c r="AU1103" s="275" t="s">
        <v>91</v>
      </c>
      <c r="AV1103" s="15" t="s">
        <v>89</v>
      </c>
      <c r="AW1103" s="15" t="s">
        <v>42</v>
      </c>
      <c r="AX1103" s="15" t="s">
        <v>81</v>
      </c>
      <c r="AY1103" s="275" t="s">
        <v>126</v>
      </c>
    </row>
    <row r="1104" s="15" customFormat="1">
      <c r="A1104" s="15"/>
      <c r="B1104" s="266"/>
      <c r="C1104" s="267"/>
      <c r="D1104" s="222" t="s">
        <v>141</v>
      </c>
      <c r="E1104" s="268" t="s">
        <v>19</v>
      </c>
      <c r="F1104" s="269" t="s">
        <v>1352</v>
      </c>
      <c r="G1104" s="267"/>
      <c r="H1104" s="268" t="s">
        <v>19</v>
      </c>
      <c r="I1104" s="270"/>
      <c r="J1104" s="267"/>
      <c r="K1104" s="267"/>
      <c r="L1104" s="271"/>
      <c r="M1104" s="272"/>
      <c r="N1104" s="273"/>
      <c r="O1104" s="273"/>
      <c r="P1104" s="273"/>
      <c r="Q1104" s="273"/>
      <c r="R1104" s="273"/>
      <c r="S1104" s="273"/>
      <c r="T1104" s="27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5" t="s">
        <v>141</v>
      </c>
      <c r="AU1104" s="275" t="s">
        <v>91</v>
      </c>
      <c r="AV1104" s="15" t="s">
        <v>89</v>
      </c>
      <c r="AW1104" s="15" t="s">
        <v>42</v>
      </c>
      <c r="AX1104" s="15" t="s">
        <v>81</v>
      </c>
      <c r="AY1104" s="275" t="s">
        <v>126</v>
      </c>
    </row>
    <row r="1105" s="13" customFormat="1">
      <c r="A1105" s="13"/>
      <c r="B1105" s="230"/>
      <c r="C1105" s="231"/>
      <c r="D1105" s="222" t="s">
        <v>141</v>
      </c>
      <c r="E1105" s="232" t="s">
        <v>19</v>
      </c>
      <c r="F1105" s="233" t="s">
        <v>1353</v>
      </c>
      <c r="G1105" s="231"/>
      <c r="H1105" s="234">
        <v>135.40000000000001</v>
      </c>
      <c r="I1105" s="235"/>
      <c r="J1105" s="231"/>
      <c r="K1105" s="231"/>
      <c r="L1105" s="236"/>
      <c r="M1105" s="237"/>
      <c r="N1105" s="238"/>
      <c r="O1105" s="238"/>
      <c r="P1105" s="238"/>
      <c r="Q1105" s="238"/>
      <c r="R1105" s="238"/>
      <c r="S1105" s="238"/>
      <c r="T1105" s="23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0" t="s">
        <v>141</v>
      </c>
      <c r="AU1105" s="240" t="s">
        <v>91</v>
      </c>
      <c r="AV1105" s="13" t="s">
        <v>91</v>
      </c>
      <c r="AW1105" s="13" t="s">
        <v>42</v>
      </c>
      <c r="AX1105" s="13" t="s">
        <v>81</v>
      </c>
      <c r="AY1105" s="240" t="s">
        <v>126</v>
      </c>
    </row>
    <row r="1106" s="14" customFormat="1">
      <c r="A1106" s="14"/>
      <c r="B1106" s="241"/>
      <c r="C1106" s="242"/>
      <c r="D1106" s="222" t="s">
        <v>141</v>
      </c>
      <c r="E1106" s="243" t="s">
        <v>19</v>
      </c>
      <c r="F1106" s="244" t="s">
        <v>144</v>
      </c>
      <c r="G1106" s="242"/>
      <c r="H1106" s="245">
        <v>135.40000000000001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1" t="s">
        <v>141</v>
      </c>
      <c r="AU1106" s="251" t="s">
        <v>91</v>
      </c>
      <c r="AV1106" s="14" t="s">
        <v>133</v>
      </c>
      <c r="AW1106" s="14" t="s">
        <v>42</v>
      </c>
      <c r="AX1106" s="14" t="s">
        <v>89</v>
      </c>
      <c r="AY1106" s="251" t="s">
        <v>126</v>
      </c>
    </row>
    <row r="1107" s="2" customFormat="1" ht="21.75" customHeight="1">
      <c r="A1107" s="41"/>
      <c r="B1107" s="42"/>
      <c r="C1107" s="209" t="s">
        <v>1354</v>
      </c>
      <c r="D1107" s="209" t="s">
        <v>128</v>
      </c>
      <c r="E1107" s="210" t="s">
        <v>1355</v>
      </c>
      <c r="F1107" s="211" t="s">
        <v>1356</v>
      </c>
      <c r="G1107" s="212" t="s">
        <v>188</v>
      </c>
      <c r="H1107" s="213">
        <v>144.11600000000001</v>
      </c>
      <c r="I1107" s="214"/>
      <c r="J1107" s="215">
        <f>ROUND(I1107*H1107,2)</f>
        <v>0</v>
      </c>
      <c r="K1107" s="211" t="s">
        <v>132</v>
      </c>
      <c r="L1107" s="47"/>
      <c r="M1107" s="216" t="s">
        <v>19</v>
      </c>
      <c r="N1107" s="217" t="s">
        <v>52</v>
      </c>
      <c r="O1107" s="87"/>
      <c r="P1107" s="218">
        <f>O1107*H1107</f>
        <v>0</v>
      </c>
      <c r="Q1107" s="218">
        <v>0</v>
      </c>
      <c r="R1107" s="218">
        <f>Q1107*H1107</f>
        <v>0</v>
      </c>
      <c r="S1107" s="218">
        <v>0</v>
      </c>
      <c r="T1107" s="219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0" t="s">
        <v>717</v>
      </c>
      <c r="AT1107" s="220" t="s">
        <v>128</v>
      </c>
      <c r="AU1107" s="220" t="s">
        <v>91</v>
      </c>
      <c r="AY1107" s="19" t="s">
        <v>126</v>
      </c>
      <c r="BE1107" s="221">
        <f>IF(N1107="základní",J1107,0)</f>
        <v>0</v>
      </c>
      <c r="BF1107" s="221">
        <f>IF(N1107="snížená",J1107,0)</f>
        <v>0</v>
      </c>
      <c r="BG1107" s="221">
        <f>IF(N1107="zákl. přenesená",J1107,0)</f>
        <v>0</v>
      </c>
      <c r="BH1107" s="221">
        <f>IF(N1107="sníž. přenesená",J1107,0)</f>
        <v>0</v>
      </c>
      <c r="BI1107" s="221">
        <f>IF(N1107="nulová",J1107,0)</f>
        <v>0</v>
      </c>
      <c r="BJ1107" s="19" t="s">
        <v>89</v>
      </c>
      <c r="BK1107" s="221">
        <f>ROUND(I1107*H1107,2)</f>
        <v>0</v>
      </c>
      <c r="BL1107" s="19" t="s">
        <v>717</v>
      </c>
      <c r="BM1107" s="220" t="s">
        <v>1357</v>
      </c>
    </row>
    <row r="1108" s="2" customFormat="1">
      <c r="A1108" s="41"/>
      <c r="B1108" s="42"/>
      <c r="C1108" s="43"/>
      <c r="D1108" s="222" t="s">
        <v>135</v>
      </c>
      <c r="E1108" s="43"/>
      <c r="F1108" s="223" t="s">
        <v>1358</v>
      </c>
      <c r="G1108" s="43"/>
      <c r="H1108" s="43"/>
      <c r="I1108" s="224"/>
      <c r="J1108" s="43"/>
      <c r="K1108" s="43"/>
      <c r="L1108" s="47"/>
      <c r="M1108" s="225"/>
      <c r="N1108" s="226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19" t="s">
        <v>135</v>
      </c>
      <c r="AU1108" s="19" t="s">
        <v>91</v>
      </c>
    </row>
    <row r="1109" s="2" customFormat="1">
      <c r="A1109" s="41"/>
      <c r="B1109" s="42"/>
      <c r="C1109" s="43"/>
      <c r="D1109" s="227" t="s">
        <v>137</v>
      </c>
      <c r="E1109" s="43"/>
      <c r="F1109" s="228" t="s">
        <v>1359</v>
      </c>
      <c r="G1109" s="43"/>
      <c r="H1109" s="43"/>
      <c r="I1109" s="224"/>
      <c r="J1109" s="43"/>
      <c r="K1109" s="43"/>
      <c r="L1109" s="47"/>
      <c r="M1109" s="225"/>
      <c r="N1109" s="226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19" t="s">
        <v>137</v>
      </c>
      <c r="AU1109" s="19" t="s">
        <v>91</v>
      </c>
    </row>
    <row r="1110" s="2" customFormat="1">
      <c r="A1110" s="41"/>
      <c r="B1110" s="42"/>
      <c r="C1110" s="43"/>
      <c r="D1110" s="222" t="s">
        <v>139</v>
      </c>
      <c r="E1110" s="43"/>
      <c r="F1110" s="229" t="s">
        <v>1360</v>
      </c>
      <c r="G1110" s="43"/>
      <c r="H1110" s="43"/>
      <c r="I1110" s="224"/>
      <c r="J1110" s="43"/>
      <c r="K1110" s="43"/>
      <c r="L1110" s="47"/>
      <c r="M1110" s="225"/>
      <c r="N1110" s="226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19" t="s">
        <v>139</v>
      </c>
      <c r="AU1110" s="19" t="s">
        <v>91</v>
      </c>
    </row>
    <row r="1111" s="15" customFormat="1">
      <c r="A1111" s="15"/>
      <c r="B1111" s="266"/>
      <c r="C1111" s="267"/>
      <c r="D1111" s="222" t="s">
        <v>141</v>
      </c>
      <c r="E1111" s="268" t="s">
        <v>19</v>
      </c>
      <c r="F1111" s="269" t="s">
        <v>596</v>
      </c>
      <c r="G1111" s="267"/>
      <c r="H1111" s="268" t="s">
        <v>19</v>
      </c>
      <c r="I1111" s="270"/>
      <c r="J1111" s="267"/>
      <c r="K1111" s="267"/>
      <c r="L1111" s="271"/>
      <c r="M1111" s="272"/>
      <c r="N1111" s="273"/>
      <c r="O1111" s="273"/>
      <c r="P1111" s="273"/>
      <c r="Q1111" s="273"/>
      <c r="R1111" s="273"/>
      <c r="S1111" s="273"/>
      <c r="T1111" s="27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75" t="s">
        <v>141</v>
      </c>
      <c r="AU1111" s="275" t="s">
        <v>91</v>
      </c>
      <c r="AV1111" s="15" t="s">
        <v>89</v>
      </c>
      <c r="AW1111" s="15" t="s">
        <v>42</v>
      </c>
      <c r="AX1111" s="15" t="s">
        <v>81</v>
      </c>
      <c r="AY1111" s="275" t="s">
        <v>126</v>
      </c>
    </row>
    <row r="1112" s="15" customFormat="1">
      <c r="A1112" s="15"/>
      <c r="B1112" s="266"/>
      <c r="C1112" s="267"/>
      <c r="D1112" s="222" t="s">
        <v>141</v>
      </c>
      <c r="E1112" s="268" t="s">
        <v>19</v>
      </c>
      <c r="F1112" s="269" t="s">
        <v>1341</v>
      </c>
      <c r="G1112" s="267"/>
      <c r="H1112" s="268" t="s">
        <v>19</v>
      </c>
      <c r="I1112" s="270"/>
      <c r="J1112" s="267"/>
      <c r="K1112" s="267"/>
      <c r="L1112" s="271"/>
      <c r="M1112" s="272"/>
      <c r="N1112" s="273"/>
      <c r="O1112" s="273"/>
      <c r="P1112" s="273"/>
      <c r="Q1112" s="273"/>
      <c r="R1112" s="273"/>
      <c r="S1112" s="273"/>
      <c r="T1112" s="274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5" t="s">
        <v>141</v>
      </c>
      <c r="AU1112" s="275" t="s">
        <v>91</v>
      </c>
      <c r="AV1112" s="15" t="s">
        <v>89</v>
      </c>
      <c r="AW1112" s="15" t="s">
        <v>42</v>
      </c>
      <c r="AX1112" s="15" t="s">
        <v>81</v>
      </c>
      <c r="AY1112" s="275" t="s">
        <v>126</v>
      </c>
    </row>
    <row r="1113" s="13" customFormat="1">
      <c r="A1113" s="13"/>
      <c r="B1113" s="230"/>
      <c r="C1113" s="231"/>
      <c r="D1113" s="222" t="s">
        <v>141</v>
      </c>
      <c r="E1113" s="232" t="s">
        <v>19</v>
      </c>
      <c r="F1113" s="233" t="s">
        <v>1342</v>
      </c>
      <c r="G1113" s="231"/>
      <c r="H1113" s="234">
        <v>8.5</v>
      </c>
      <c r="I1113" s="235"/>
      <c r="J1113" s="231"/>
      <c r="K1113" s="231"/>
      <c r="L1113" s="236"/>
      <c r="M1113" s="237"/>
      <c r="N1113" s="238"/>
      <c r="O1113" s="238"/>
      <c r="P1113" s="238"/>
      <c r="Q1113" s="238"/>
      <c r="R1113" s="238"/>
      <c r="S1113" s="238"/>
      <c r="T1113" s="23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0" t="s">
        <v>141</v>
      </c>
      <c r="AU1113" s="240" t="s">
        <v>91</v>
      </c>
      <c r="AV1113" s="13" t="s">
        <v>91</v>
      </c>
      <c r="AW1113" s="13" t="s">
        <v>42</v>
      </c>
      <c r="AX1113" s="13" t="s">
        <v>81</v>
      </c>
      <c r="AY1113" s="240" t="s">
        <v>126</v>
      </c>
    </row>
    <row r="1114" s="15" customFormat="1">
      <c r="A1114" s="15"/>
      <c r="B1114" s="266"/>
      <c r="C1114" s="267"/>
      <c r="D1114" s="222" t="s">
        <v>141</v>
      </c>
      <c r="E1114" s="268" t="s">
        <v>19</v>
      </c>
      <c r="F1114" s="269" t="s">
        <v>1343</v>
      </c>
      <c r="G1114" s="267"/>
      <c r="H1114" s="268" t="s">
        <v>19</v>
      </c>
      <c r="I1114" s="270"/>
      <c r="J1114" s="267"/>
      <c r="K1114" s="267"/>
      <c r="L1114" s="271"/>
      <c r="M1114" s="272"/>
      <c r="N1114" s="273"/>
      <c r="O1114" s="273"/>
      <c r="P1114" s="273"/>
      <c r="Q1114" s="273"/>
      <c r="R1114" s="273"/>
      <c r="S1114" s="273"/>
      <c r="T1114" s="27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5" t="s">
        <v>141</v>
      </c>
      <c r="AU1114" s="275" t="s">
        <v>91</v>
      </c>
      <c r="AV1114" s="15" t="s">
        <v>89</v>
      </c>
      <c r="AW1114" s="15" t="s">
        <v>42</v>
      </c>
      <c r="AX1114" s="15" t="s">
        <v>81</v>
      </c>
      <c r="AY1114" s="275" t="s">
        <v>126</v>
      </c>
    </row>
    <row r="1115" s="13" customFormat="1">
      <c r="A1115" s="13"/>
      <c r="B1115" s="230"/>
      <c r="C1115" s="231"/>
      <c r="D1115" s="222" t="s">
        <v>141</v>
      </c>
      <c r="E1115" s="232" t="s">
        <v>19</v>
      </c>
      <c r="F1115" s="233" t="s">
        <v>1344</v>
      </c>
      <c r="G1115" s="231"/>
      <c r="H1115" s="234">
        <v>0.216</v>
      </c>
      <c r="I1115" s="235"/>
      <c r="J1115" s="231"/>
      <c r="K1115" s="231"/>
      <c r="L1115" s="236"/>
      <c r="M1115" s="237"/>
      <c r="N1115" s="238"/>
      <c r="O1115" s="238"/>
      <c r="P1115" s="238"/>
      <c r="Q1115" s="238"/>
      <c r="R1115" s="238"/>
      <c r="S1115" s="238"/>
      <c r="T1115" s="23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0" t="s">
        <v>141</v>
      </c>
      <c r="AU1115" s="240" t="s">
        <v>91</v>
      </c>
      <c r="AV1115" s="13" t="s">
        <v>91</v>
      </c>
      <c r="AW1115" s="13" t="s">
        <v>42</v>
      </c>
      <c r="AX1115" s="13" t="s">
        <v>81</v>
      </c>
      <c r="AY1115" s="240" t="s">
        <v>126</v>
      </c>
    </row>
    <row r="1116" s="15" customFormat="1">
      <c r="A1116" s="15"/>
      <c r="B1116" s="266"/>
      <c r="C1116" s="267"/>
      <c r="D1116" s="222" t="s">
        <v>141</v>
      </c>
      <c r="E1116" s="268" t="s">
        <v>19</v>
      </c>
      <c r="F1116" s="269" t="s">
        <v>1352</v>
      </c>
      <c r="G1116" s="267"/>
      <c r="H1116" s="268" t="s">
        <v>19</v>
      </c>
      <c r="I1116" s="270"/>
      <c r="J1116" s="267"/>
      <c r="K1116" s="267"/>
      <c r="L1116" s="271"/>
      <c r="M1116" s="272"/>
      <c r="N1116" s="273"/>
      <c r="O1116" s="273"/>
      <c r="P1116" s="273"/>
      <c r="Q1116" s="273"/>
      <c r="R1116" s="273"/>
      <c r="S1116" s="273"/>
      <c r="T1116" s="27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5" t="s">
        <v>141</v>
      </c>
      <c r="AU1116" s="275" t="s">
        <v>91</v>
      </c>
      <c r="AV1116" s="15" t="s">
        <v>89</v>
      </c>
      <c r="AW1116" s="15" t="s">
        <v>42</v>
      </c>
      <c r="AX1116" s="15" t="s">
        <v>81</v>
      </c>
      <c r="AY1116" s="275" t="s">
        <v>126</v>
      </c>
    </row>
    <row r="1117" s="13" customFormat="1">
      <c r="A1117" s="13"/>
      <c r="B1117" s="230"/>
      <c r="C1117" s="231"/>
      <c r="D1117" s="222" t="s">
        <v>141</v>
      </c>
      <c r="E1117" s="232" t="s">
        <v>19</v>
      </c>
      <c r="F1117" s="233" t="s">
        <v>1361</v>
      </c>
      <c r="G1117" s="231"/>
      <c r="H1117" s="234">
        <v>135.40000000000001</v>
      </c>
      <c r="I1117" s="235"/>
      <c r="J1117" s="231"/>
      <c r="K1117" s="231"/>
      <c r="L1117" s="236"/>
      <c r="M1117" s="237"/>
      <c r="N1117" s="238"/>
      <c r="O1117" s="238"/>
      <c r="P1117" s="238"/>
      <c r="Q1117" s="238"/>
      <c r="R1117" s="238"/>
      <c r="S1117" s="238"/>
      <c r="T1117" s="23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0" t="s">
        <v>141</v>
      </c>
      <c r="AU1117" s="240" t="s">
        <v>91</v>
      </c>
      <c r="AV1117" s="13" t="s">
        <v>91</v>
      </c>
      <c r="AW1117" s="13" t="s">
        <v>42</v>
      </c>
      <c r="AX1117" s="13" t="s">
        <v>81</v>
      </c>
      <c r="AY1117" s="240" t="s">
        <v>126</v>
      </c>
    </row>
    <row r="1118" s="14" customFormat="1">
      <c r="A1118" s="14"/>
      <c r="B1118" s="241"/>
      <c r="C1118" s="242"/>
      <c r="D1118" s="222" t="s">
        <v>141</v>
      </c>
      <c r="E1118" s="243" t="s">
        <v>19</v>
      </c>
      <c r="F1118" s="244" t="s">
        <v>144</v>
      </c>
      <c r="G1118" s="242"/>
      <c r="H1118" s="245">
        <v>144.11600000000001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141</v>
      </c>
      <c r="AU1118" s="251" t="s">
        <v>91</v>
      </c>
      <c r="AV1118" s="14" t="s">
        <v>133</v>
      </c>
      <c r="AW1118" s="14" t="s">
        <v>42</v>
      </c>
      <c r="AX1118" s="14" t="s">
        <v>89</v>
      </c>
      <c r="AY1118" s="251" t="s">
        <v>126</v>
      </c>
    </row>
    <row r="1119" s="2" customFormat="1" ht="16.5" customHeight="1">
      <c r="A1119" s="41"/>
      <c r="B1119" s="42"/>
      <c r="C1119" s="209" t="s">
        <v>1362</v>
      </c>
      <c r="D1119" s="209" t="s">
        <v>128</v>
      </c>
      <c r="E1119" s="210" t="s">
        <v>1363</v>
      </c>
      <c r="F1119" s="211" t="s">
        <v>1364</v>
      </c>
      <c r="G1119" s="212" t="s">
        <v>165</v>
      </c>
      <c r="H1119" s="213">
        <v>135.40000000000001</v>
      </c>
      <c r="I1119" s="214"/>
      <c r="J1119" s="215">
        <f>ROUND(I1119*H1119,2)</f>
        <v>0</v>
      </c>
      <c r="K1119" s="211" t="s">
        <v>132</v>
      </c>
      <c r="L1119" s="47"/>
      <c r="M1119" s="216" t="s">
        <v>19</v>
      </c>
      <c r="N1119" s="217" t="s">
        <v>52</v>
      </c>
      <c r="O1119" s="87"/>
      <c r="P1119" s="218">
        <f>O1119*H1119</f>
        <v>0</v>
      </c>
      <c r="Q1119" s="218">
        <v>0</v>
      </c>
      <c r="R1119" s="218">
        <f>Q1119*H1119</f>
        <v>0</v>
      </c>
      <c r="S1119" s="218">
        <v>0</v>
      </c>
      <c r="T1119" s="219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0" t="s">
        <v>717</v>
      </c>
      <c r="AT1119" s="220" t="s">
        <v>128</v>
      </c>
      <c r="AU1119" s="220" t="s">
        <v>91</v>
      </c>
      <c r="AY1119" s="19" t="s">
        <v>126</v>
      </c>
      <c r="BE1119" s="221">
        <f>IF(N1119="základní",J1119,0)</f>
        <v>0</v>
      </c>
      <c r="BF1119" s="221">
        <f>IF(N1119="snížená",J1119,0)</f>
        <v>0</v>
      </c>
      <c r="BG1119" s="221">
        <f>IF(N1119="zákl. přenesená",J1119,0)</f>
        <v>0</v>
      </c>
      <c r="BH1119" s="221">
        <f>IF(N1119="sníž. přenesená",J1119,0)</f>
        <v>0</v>
      </c>
      <c r="BI1119" s="221">
        <f>IF(N1119="nulová",J1119,0)</f>
        <v>0</v>
      </c>
      <c r="BJ1119" s="19" t="s">
        <v>89</v>
      </c>
      <c r="BK1119" s="221">
        <f>ROUND(I1119*H1119,2)</f>
        <v>0</v>
      </c>
      <c r="BL1119" s="19" t="s">
        <v>717</v>
      </c>
      <c r="BM1119" s="220" t="s">
        <v>1365</v>
      </c>
    </row>
    <row r="1120" s="2" customFormat="1">
      <c r="A1120" s="41"/>
      <c r="B1120" s="42"/>
      <c r="C1120" s="43"/>
      <c r="D1120" s="222" t="s">
        <v>135</v>
      </c>
      <c r="E1120" s="43"/>
      <c r="F1120" s="223" t="s">
        <v>1366</v>
      </c>
      <c r="G1120" s="43"/>
      <c r="H1120" s="43"/>
      <c r="I1120" s="224"/>
      <c r="J1120" s="43"/>
      <c r="K1120" s="43"/>
      <c r="L1120" s="47"/>
      <c r="M1120" s="225"/>
      <c r="N1120" s="226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19" t="s">
        <v>135</v>
      </c>
      <c r="AU1120" s="19" t="s">
        <v>91</v>
      </c>
    </row>
    <row r="1121" s="2" customFormat="1">
      <c r="A1121" s="41"/>
      <c r="B1121" s="42"/>
      <c r="C1121" s="43"/>
      <c r="D1121" s="227" t="s">
        <v>137</v>
      </c>
      <c r="E1121" s="43"/>
      <c r="F1121" s="228" t="s">
        <v>1367</v>
      </c>
      <c r="G1121" s="43"/>
      <c r="H1121" s="43"/>
      <c r="I1121" s="224"/>
      <c r="J1121" s="43"/>
      <c r="K1121" s="43"/>
      <c r="L1121" s="47"/>
      <c r="M1121" s="225"/>
      <c r="N1121" s="226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19" t="s">
        <v>137</v>
      </c>
      <c r="AU1121" s="19" t="s">
        <v>91</v>
      </c>
    </row>
    <row r="1122" s="2" customFormat="1">
      <c r="A1122" s="41"/>
      <c r="B1122" s="42"/>
      <c r="C1122" s="43"/>
      <c r="D1122" s="222" t="s">
        <v>139</v>
      </c>
      <c r="E1122" s="43"/>
      <c r="F1122" s="229" t="s">
        <v>1368</v>
      </c>
      <c r="G1122" s="43"/>
      <c r="H1122" s="43"/>
      <c r="I1122" s="224"/>
      <c r="J1122" s="43"/>
      <c r="K1122" s="43"/>
      <c r="L1122" s="47"/>
      <c r="M1122" s="225"/>
      <c r="N1122" s="226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19" t="s">
        <v>139</v>
      </c>
      <c r="AU1122" s="19" t="s">
        <v>91</v>
      </c>
    </row>
    <row r="1123" s="15" customFormat="1">
      <c r="A1123" s="15"/>
      <c r="B1123" s="266"/>
      <c r="C1123" s="267"/>
      <c r="D1123" s="222" t="s">
        <v>141</v>
      </c>
      <c r="E1123" s="268" t="s">
        <v>19</v>
      </c>
      <c r="F1123" s="269" t="s">
        <v>596</v>
      </c>
      <c r="G1123" s="267"/>
      <c r="H1123" s="268" t="s">
        <v>19</v>
      </c>
      <c r="I1123" s="270"/>
      <c r="J1123" s="267"/>
      <c r="K1123" s="267"/>
      <c r="L1123" s="271"/>
      <c r="M1123" s="272"/>
      <c r="N1123" s="273"/>
      <c r="O1123" s="273"/>
      <c r="P1123" s="273"/>
      <c r="Q1123" s="273"/>
      <c r="R1123" s="273"/>
      <c r="S1123" s="273"/>
      <c r="T1123" s="274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75" t="s">
        <v>141</v>
      </c>
      <c r="AU1123" s="275" t="s">
        <v>91</v>
      </c>
      <c r="AV1123" s="15" t="s">
        <v>89</v>
      </c>
      <c r="AW1123" s="15" t="s">
        <v>42</v>
      </c>
      <c r="AX1123" s="15" t="s">
        <v>81</v>
      </c>
      <c r="AY1123" s="275" t="s">
        <v>126</v>
      </c>
    </row>
    <row r="1124" s="15" customFormat="1">
      <c r="A1124" s="15"/>
      <c r="B1124" s="266"/>
      <c r="C1124" s="267"/>
      <c r="D1124" s="222" t="s">
        <v>141</v>
      </c>
      <c r="E1124" s="268" t="s">
        <v>19</v>
      </c>
      <c r="F1124" s="269" t="s">
        <v>1352</v>
      </c>
      <c r="G1124" s="267"/>
      <c r="H1124" s="268" t="s">
        <v>19</v>
      </c>
      <c r="I1124" s="270"/>
      <c r="J1124" s="267"/>
      <c r="K1124" s="267"/>
      <c r="L1124" s="271"/>
      <c r="M1124" s="272"/>
      <c r="N1124" s="273"/>
      <c r="O1124" s="273"/>
      <c r="P1124" s="273"/>
      <c r="Q1124" s="273"/>
      <c r="R1124" s="273"/>
      <c r="S1124" s="273"/>
      <c r="T1124" s="274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5" t="s">
        <v>141</v>
      </c>
      <c r="AU1124" s="275" t="s">
        <v>91</v>
      </c>
      <c r="AV1124" s="15" t="s">
        <v>89</v>
      </c>
      <c r="AW1124" s="15" t="s">
        <v>42</v>
      </c>
      <c r="AX1124" s="15" t="s">
        <v>81</v>
      </c>
      <c r="AY1124" s="275" t="s">
        <v>126</v>
      </c>
    </row>
    <row r="1125" s="13" customFormat="1">
      <c r="A1125" s="13"/>
      <c r="B1125" s="230"/>
      <c r="C1125" s="231"/>
      <c r="D1125" s="222" t="s">
        <v>141</v>
      </c>
      <c r="E1125" s="232" t="s">
        <v>19</v>
      </c>
      <c r="F1125" s="233" t="s">
        <v>1353</v>
      </c>
      <c r="G1125" s="231"/>
      <c r="H1125" s="234">
        <v>135.40000000000001</v>
      </c>
      <c r="I1125" s="235"/>
      <c r="J1125" s="231"/>
      <c r="K1125" s="231"/>
      <c r="L1125" s="236"/>
      <c r="M1125" s="237"/>
      <c r="N1125" s="238"/>
      <c r="O1125" s="238"/>
      <c r="P1125" s="238"/>
      <c r="Q1125" s="238"/>
      <c r="R1125" s="238"/>
      <c r="S1125" s="238"/>
      <c r="T1125" s="23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0" t="s">
        <v>141</v>
      </c>
      <c r="AU1125" s="240" t="s">
        <v>91</v>
      </c>
      <c r="AV1125" s="13" t="s">
        <v>91</v>
      </c>
      <c r="AW1125" s="13" t="s">
        <v>42</v>
      </c>
      <c r="AX1125" s="13" t="s">
        <v>81</v>
      </c>
      <c r="AY1125" s="240" t="s">
        <v>126</v>
      </c>
    </row>
    <row r="1126" s="14" customFormat="1">
      <c r="A1126" s="14"/>
      <c r="B1126" s="241"/>
      <c r="C1126" s="242"/>
      <c r="D1126" s="222" t="s">
        <v>141</v>
      </c>
      <c r="E1126" s="243" t="s">
        <v>19</v>
      </c>
      <c r="F1126" s="244" t="s">
        <v>144</v>
      </c>
      <c r="G1126" s="242"/>
      <c r="H1126" s="245">
        <v>135.40000000000001</v>
      </c>
      <c r="I1126" s="246"/>
      <c r="J1126" s="242"/>
      <c r="K1126" s="242"/>
      <c r="L1126" s="247"/>
      <c r="M1126" s="248"/>
      <c r="N1126" s="249"/>
      <c r="O1126" s="249"/>
      <c r="P1126" s="249"/>
      <c r="Q1126" s="249"/>
      <c r="R1126" s="249"/>
      <c r="S1126" s="249"/>
      <c r="T1126" s="250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1" t="s">
        <v>141</v>
      </c>
      <c r="AU1126" s="251" t="s">
        <v>91</v>
      </c>
      <c r="AV1126" s="14" t="s">
        <v>133</v>
      </c>
      <c r="AW1126" s="14" t="s">
        <v>42</v>
      </c>
      <c r="AX1126" s="14" t="s">
        <v>89</v>
      </c>
      <c r="AY1126" s="251" t="s">
        <v>126</v>
      </c>
    </row>
    <row r="1127" s="2" customFormat="1" ht="24.15" customHeight="1">
      <c r="A1127" s="41"/>
      <c r="B1127" s="42"/>
      <c r="C1127" s="209" t="s">
        <v>1369</v>
      </c>
      <c r="D1127" s="209" t="s">
        <v>128</v>
      </c>
      <c r="E1127" s="210" t="s">
        <v>1370</v>
      </c>
      <c r="F1127" s="211" t="s">
        <v>1371</v>
      </c>
      <c r="G1127" s="212" t="s">
        <v>165</v>
      </c>
      <c r="H1127" s="213">
        <v>60.700000000000003</v>
      </c>
      <c r="I1127" s="214"/>
      <c r="J1127" s="215">
        <f>ROUND(I1127*H1127,2)</f>
        <v>0</v>
      </c>
      <c r="K1127" s="211" t="s">
        <v>132</v>
      </c>
      <c r="L1127" s="47"/>
      <c r="M1127" s="216" t="s">
        <v>19</v>
      </c>
      <c r="N1127" s="217" t="s">
        <v>52</v>
      </c>
      <c r="O1127" s="87"/>
      <c r="P1127" s="218">
        <f>O1127*H1127</f>
        <v>0</v>
      </c>
      <c r="Q1127" s="218">
        <v>0.0027304999999999999</v>
      </c>
      <c r="R1127" s="218">
        <f>Q1127*H1127</f>
        <v>0.16574135000000001</v>
      </c>
      <c r="S1127" s="218">
        <v>0</v>
      </c>
      <c r="T1127" s="219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20" t="s">
        <v>717</v>
      </c>
      <c r="AT1127" s="220" t="s">
        <v>128</v>
      </c>
      <c r="AU1127" s="220" t="s">
        <v>91</v>
      </c>
      <c r="AY1127" s="19" t="s">
        <v>126</v>
      </c>
      <c r="BE1127" s="221">
        <f>IF(N1127="základní",J1127,0)</f>
        <v>0</v>
      </c>
      <c r="BF1127" s="221">
        <f>IF(N1127="snížená",J1127,0)</f>
        <v>0</v>
      </c>
      <c r="BG1127" s="221">
        <f>IF(N1127="zákl. přenesená",J1127,0)</f>
        <v>0</v>
      </c>
      <c r="BH1127" s="221">
        <f>IF(N1127="sníž. přenesená",J1127,0)</f>
        <v>0</v>
      </c>
      <c r="BI1127" s="221">
        <f>IF(N1127="nulová",J1127,0)</f>
        <v>0</v>
      </c>
      <c r="BJ1127" s="19" t="s">
        <v>89</v>
      </c>
      <c r="BK1127" s="221">
        <f>ROUND(I1127*H1127,2)</f>
        <v>0</v>
      </c>
      <c r="BL1127" s="19" t="s">
        <v>717</v>
      </c>
      <c r="BM1127" s="220" t="s">
        <v>1372</v>
      </c>
    </row>
    <row r="1128" s="2" customFormat="1">
      <c r="A1128" s="41"/>
      <c r="B1128" s="42"/>
      <c r="C1128" s="43"/>
      <c r="D1128" s="222" t="s">
        <v>135</v>
      </c>
      <c r="E1128" s="43"/>
      <c r="F1128" s="223" t="s">
        <v>1373</v>
      </c>
      <c r="G1128" s="43"/>
      <c r="H1128" s="43"/>
      <c r="I1128" s="224"/>
      <c r="J1128" s="43"/>
      <c r="K1128" s="43"/>
      <c r="L1128" s="47"/>
      <c r="M1128" s="225"/>
      <c r="N1128" s="226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19" t="s">
        <v>135</v>
      </c>
      <c r="AU1128" s="19" t="s">
        <v>91</v>
      </c>
    </row>
    <row r="1129" s="2" customFormat="1">
      <c r="A1129" s="41"/>
      <c r="B1129" s="42"/>
      <c r="C1129" s="43"/>
      <c r="D1129" s="227" t="s">
        <v>137</v>
      </c>
      <c r="E1129" s="43"/>
      <c r="F1129" s="228" t="s">
        <v>1374</v>
      </c>
      <c r="G1129" s="43"/>
      <c r="H1129" s="43"/>
      <c r="I1129" s="224"/>
      <c r="J1129" s="43"/>
      <c r="K1129" s="43"/>
      <c r="L1129" s="47"/>
      <c r="M1129" s="225"/>
      <c r="N1129" s="226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19" t="s">
        <v>137</v>
      </c>
      <c r="AU1129" s="19" t="s">
        <v>91</v>
      </c>
    </row>
    <row r="1130" s="2" customFormat="1">
      <c r="A1130" s="41"/>
      <c r="B1130" s="42"/>
      <c r="C1130" s="43"/>
      <c r="D1130" s="222" t="s">
        <v>139</v>
      </c>
      <c r="E1130" s="43"/>
      <c r="F1130" s="229" t="s">
        <v>1375</v>
      </c>
      <c r="G1130" s="43"/>
      <c r="H1130" s="43"/>
      <c r="I1130" s="224"/>
      <c r="J1130" s="43"/>
      <c r="K1130" s="43"/>
      <c r="L1130" s="47"/>
      <c r="M1130" s="225"/>
      <c r="N1130" s="226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19" t="s">
        <v>139</v>
      </c>
      <c r="AU1130" s="19" t="s">
        <v>91</v>
      </c>
    </row>
    <row r="1131" s="15" customFormat="1">
      <c r="A1131" s="15"/>
      <c r="B1131" s="266"/>
      <c r="C1131" s="267"/>
      <c r="D1131" s="222" t="s">
        <v>141</v>
      </c>
      <c r="E1131" s="268" t="s">
        <v>19</v>
      </c>
      <c r="F1131" s="269" t="s">
        <v>596</v>
      </c>
      <c r="G1131" s="267"/>
      <c r="H1131" s="268" t="s">
        <v>19</v>
      </c>
      <c r="I1131" s="270"/>
      <c r="J1131" s="267"/>
      <c r="K1131" s="267"/>
      <c r="L1131" s="271"/>
      <c r="M1131" s="272"/>
      <c r="N1131" s="273"/>
      <c r="O1131" s="273"/>
      <c r="P1131" s="273"/>
      <c r="Q1131" s="273"/>
      <c r="R1131" s="273"/>
      <c r="S1131" s="273"/>
      <c r="T1131" s="274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5" t="s">
        <v>141</v>
      </c>
      <c r="AU1131" s="275" t="s">
        <v>91</v>
      </c>
      <c r="AV1131" s="15" t="s">
        <v>89</v>
      </c>
      <c r="AW1131" s="15" t="s">
        <v>42</v>
      </c>
      <c r="AX1131" s="15" t="s">
        <v>81</v>
      </c>
      <c r="AY1131" s="275" t="s">
        <v>126</v>
      </c>
    </row>
    <row r="1132" s="15" customFormat="1">
      <c r="A1132" s="15"/>
      <c r="B1132" s="266"/>
      <c r="C1132" s="267"/>
      <c r="D1132" s="222" t="s">
        <v>141</v>
      </c>
      <c r="E1132" s="268" t="s">
        <v>19</v>
      </c>
      <c r="F1132" s="269" t="s">
        <v>1376</v>
      </c>
      <c r="G1132" s="267"/>
      <c r="H1132" s="268" t="s">
        <v>19</v>
      </c>
      <c r="I1132" s="270"/>
      <c r="J1132" s="267"/>
      <c r="K1132" s="267"/>
      <c r="L1132" s="271"/>
      <c r="M1132" s="272"/>
      <c r="N1132" s="273"/>
      <c r="O1132" s="273"/>
      <c r="P1132" s="273"/>
      <c r="Q1132" s="273"/>
      <c r="R1132" s="273"/>
      <c r="S1132" s="273"/>
      <c r="T1132" s="274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5" t="s">
        <v>141</v>
      </c>
      <c r="AU1132" s="275" t="s">
        <v>91</v>
      </c>
      <c r="AV1132" s="15" t="s">
        <v>89</v>
      </c>
      <c r="AW1132" s="15" t="s">
        <v>42</v>
      </c>
      <c r="AX1132" s="15" t="s">
        <v>81</v>
      </c>
      <c r="AY1132" s="275" t="s">
        <v>126</v>
      </c>
    </row>
    <row r="1133" s="13" customFormat="1">
      <c r="A1133" s="13"/>
      <c r="B1133" s="230"/>
      <c r="C1133" s="231"/>
      <c r="D1133" s="222" t="s">
        <v>141</v>
      </c>
      <c r="E1133" s="232" t="s">
        <v>19</v>
      </c>
      <c r="F1133" s="233" t="s">
        <v>1377</v>
      </c>
      <c r="G1133" s="231"/>
      <c r="H1133" s="234">
        <v>15.5</v>
      </c>
      <c r="I1133" s="235"/>
      <c r="J1133" s="231"/>
      <c r="K1133" s="231"/>
      <c r="L1133" s="236"/>
      <c r="M1133" s="237"/>
      <c r="N1133" s="238"/>
      <c r="O1133" s="238"/>
      <c r="P1133" s="238"/>
      <c r="Q1133" s="238"/>
      <c r="R1133" s="238"/>
      <c r="S1133" s="238"/>
      <c r="T1133" s="23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0" t="s">
        <v>141</v>
      </c>
      <c r="AU1133" s="240" t="s">
        <v>91</v>
      </c>
      <c r="AV1133" s="13" t="s">
        <v>91</v>
      </c>
      <c r="AW1133" s="13" t="s">
        <v>42</v>
      </c>
      <c r="AX1133" s="13" t="s">
        <v>81</v>
      </c>
      <c r="AY1133" s="240" t="s">
        <v>126</v>
      </c>
    </row>
    <row r="1134" s="15" customFormat="1">
      <c r="A1134" s="15"/>
      <c r="B1134" s="266"/>
      <c r="C1134" s="267"/>
      <c r="D1134" s="222" t="s">
        <v>141</v>
      </c>
      <c r="E1134" s="268" t="s">
        <v>19</v>
      </c>
      <c r="F1134" s="269" t="s">
        <v>1378</v>
      </c>
      <c r="G1134" s="267"/>
      <c r="H1134" s="268" t="s">
        <v>19</v>
      </c>
      <c r="I1134" s="270"/>
      <c r="J1134" s="267"/>
      <c r="K1134" s="267"/>
      <c r="L1134" s="271"/>
      <c r="M1134" s="272"/>
      <c r="N1134" s="273"/>
      <c r="O1134" s="273"/>
      <c r="P1134" s="273"/>
      <c r="Q1134" s="273"/>
      <c r="R1134" s="273"/>
      <c r="S1134" s="273"/>
      <c r="T1134" s="274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75" t="s">
        <v>141</v>
      </c>
      <c r="AU1134" s="275" t="s">
        <v>91</v>
      </c>
      <c r="AV1134" s="15" t="s">
        <v>89</v>
      </c>
      <c r="AW1134" s="15" t="s">
        <v>42</v>
      </c>
      <c r="AX1134" s="15" t="s">
        <v>81</v>
      </c>
      <c r="AY1134" s="275" t="s">
        <v>126</v>
      </c>
    </row>
    <row r="1135" s="13" customFormat="1">
      <c r="A1135" s="13"/>
      <c r="B1135" s="230"/>
      <c r="C1135" s="231"/>
      <c r="D1135" s="222" t="s">
        <v>141</v>
      </c>
      <c r="E1135" s="232" t="s">
        <v>19</v>
      </c>
      <c r="F1135" s="233" t="s">
        <v>1379</v>
      </c>
      <c r="G1135" s="231"/>
      <c r="H1135" s="234">
        <v>18.199999999999999</v>
      </c>
      <c r="I1135" s="235"/>
      <c r="J1135" s="231"/>
      <c r="K1135" s="231"/>
      <c r="L1135" s="236"/>
      <c r="M1135" s="237"/>
      <c r="N1135" s="238"/>
      <c r="O1135" s="238"/>
      <c r="P1135" s="238"/>
      <c r="Q1135" s="238"/>
      <c r="R1135" s="238"/>
      <c r="S1135" s="238"/>
      <c r="T1135" s="23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0" t="s">
        <v>141</v>
      </c>
      <c r="AU1135" s="240" t="s">
        <v>91</v>
      </c>
      <c r="AV1135" s="13" t="s">
        <v>91</v>
      </c>
      <c r="AW1135" s="13" t="s">
        <v>42</v>
      </c>
      <c r="AX1135" s="13" t="s">
        <v>81</v>
      </c>
      <c r="AY1135" s="240" t="s">
        <v>126</v>
      </c>
    </row>
    <row r="1136" s="15" customFormat="1">
      <c r="A1136" s="15"/>
      <c r="B1136" s="266"/>
      <c r="C1136" s="267"/>
      <c r="D1136" s="222" t="s">
        <v>141</v>
      </c>
      <c r="E1136" s="268" t="s">
        <v>19</v>
      </c>
      <c r="F1136" s="269" t="s">
        <v>1380</v>
      </c>
      <c r="G1136" s="267"/>
      <c r="H1136" s="268" t="s">
        <v>19</v>
      </c>
      <c r="I1136" s="270"/>
      <c r="J1136" s="267"/>
      <c r="K1136" s="267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5" t="s">
        <v>141</v>
      </c>
      <c r="AU1136" s="275" t="s">
        <v>91</v>
      </c>
      <c r="AV1136" s="15" t="s">
        <v>89</v>
      </c>
      <c r="AW1136" s="15" t="s">
        <v>42</v>
      </c>
      <c r="AX1136" s="15" t="s">
        <v>81</v>
      </c>
      <c r="AY1136" s="275" t="s">
        <v>126</v>
      </c>
    </row>
    <row r="1137" s="13" customFormat="1">
      <c r="A1137" s="13"/>
      <c r="B1137" s="230"/>
      <c r="C1137" s="231"/>
      <c r="D1137" s="222" t="s">
        <v>141</v>
      </c>
      <c r="E1137" s="232" t="s">
        <v>19</v>
      </c>
      <c r="F1137" s="233" t="s">
        <v>1381</v>
      </c>
      <c r="G1137" s="231"/>
      <c r="H1137" s="234">
        <v>9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0" t="s">
        <v>141</v>
      </c>
      <c r="AU1137" s="240" t="s">
        <v>91</v>
      </c>
      <c r="AV1137" s="13" t="s">
        <v>91</v>
      </c>
      <c r="AW1137" s="13" t="s">
        <v>42</v>
      </c>
      <c r="AX1137" s="13" t="s">
        <v>81</v>
      </c>
      <c r="AY1137" s="240" t="s">
        <v>126</v>
      </c>
    </row>
    <row r="1138" s="15" customFormat="1">
      <c r="A1138" s="15"/>
      <c r="B1138" s="266"/>
      <c r="C1138" s="267"/>
      <c r="D1138" s="222" t="s">
        <v>141</v>
      </c>
      <c r="E1138" s="268" t="s">
        <v>19</v>
      </c>
      <c r="F1138" s="269" t="s">
        <v>1382</v>
      </c>
      <c r="G1138" s="267"/>
      <c r="H1138" s="268" t="s">
        <v>19</v>
      </c>
      <c r="I1138" s="270"/>
      <c r="J1138" s="267"/>
      <c r="K1138" s="267"/>
      <c r="L1138" s="271"/>
      <c r="M1138" s="272"/>
      <c r="N1138" s="273"/>
      <c r="O1138" s="273"/>
      <c r="P1138" s="273"/>
      <c r="Q1138" s="273"/>
      <c r="R1138" s="273"/>
      <c r="S1138" s="273"/>
      <c r="T1138" s="274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5" t="s">
        <v>141</v>
      </c>
      <c r="AU1138" s="275" t="s">
        <v>91</v>
      </c>
      <c r="AV1138" s="15" t="s">
        <v>89</v>
      </c>
      <c r="AW1138" s="15" t="s">
        <v>42</v>
      </c>
      <c r="AX1138" s="15" t="s">
        <v>81</v>
      </c>
      <c r="AY1138" s="275" t="s">
        <v>126</v>
      </c>
    </row>
    <row r="1139" s="13" customFormat="1">
      <c r="A1139" s="13"/>
      <c r="B1139" s="230"/>
      <c r="C1139" s="231"/>
      <c r="D1139" s="222" t="s">
        <v>141</v>
      </c>
      <c r="E1139" s="232" t="s">
        <v>19</v>
      </c>
      <c r="F1139" s="233" t="s">
        <v>1383</v>
      </c>
      <c r="G1139" s="231"/>
      <c r="H1139" s="234">
        <v>18</v>
      </c>
      <c r="I1139" s="235"/>
      <c r="J1139" s="231"/>
      <c r="K1139" s="231"/>
      <c r="L1139" s="236"/>
      <c r="M1139" s="237"/>
      <c r="N1139" s="238"/>
      <c r="O1139" s="238"/>
      <c r="P1139" s="238"/>
      <c r="Q1139" s="238"/>
      <c r="R1139" s="238"/>
      <c r="S1139" s="238"/>
      <c r="T1139" s="23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0" t="s">
        <v>141</v>
      </c>
      <c r="AU1139" s="240" t="s">
        <v>91</v>
      </c>
      <c r="AV1139" s="13" t="s">
        <v>91</v>
      </c>
      <c r="AW1139" s="13" t="s">
        <v>42</v>
      </c>
      <c r="AX1139" s="13" t="s">
        <v>81</v>
      </c>
      <c r="AY1139" s="240" t="s">
        <v>126</v>
      </c>
    </row>
    <row r="1140" s="14" customFormat="1">
      <c r="A1140" s="14"/>
      <c r="B1140" s="241"/>
      <c r="C1140" s="242"/>
      <c r="D1140" s="222" t="s">
        <v>141</v>
      </c>
      <c r="E1140" s="243" t="s">
        <v>19</v>
      </c>
      <c r="F1140" s="244" t="s">
        <v>144</v>
      </c>
      <c r="G1140" s="242"/>
      <c r="H1140" s="245">
        <v>60.700000000000003</v>
      </c>
      <c r="I1140" s="246"/>
      <c r="J1140" s="242"/>
      <c r="K1140" s="242"/>
      <c r="L1140" s="247"/>
      <c r="M1140" s="248"/>
      <c r="N1140" s="249"/>
      <c r="O1140" s="249"/>
      <c r="P1140" s="249"/>
      <c r="Q1140" s="249"/>
      <c r="R1140" s="249"/>
      <c r="S1140" s="249"/>
      <c r="T1140" s="25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1" t="s">
        <v>141</v>
      </c>
      <c r="AU1140" s="251" t="s">
        <v>91</v>
      </c>
      <c r="AV1140" s="14" t="s">
        <v>133</v>
      </c>
      <c r="AW1140" s="14" t="s">
        <v>42</v>
      </c>
      <c r="AX1140" s="14" t="s">
        <v>89</v>
      </c>
      <c r="AY1140" s="251" t="s">
        <v>126</v>
      </c>
    </row>
    <row r="1141" s="2" customFormat="1" ht="16.5" customHeight="1">
      <c r="A1141" s="41"/>
      <c r="B1141" s="42"/>
      <c r="C1141" s="252" t="s">
        <v>1384</v>
      </c>
      <c r="D1141" s="252" t="s">
        <v>237</v>
      </c>
      <c r="E1141" s="253" t="s">
        <v>1385</v>
      </c>
      <c r="F1141" s="254" t="s">
        <v>1386</v>
      </c>
      <c r="G1141" s="255" t="s">
        <v>165</v>
      </c>
      <c r="H1141" s="256">
        <v>60.700000000000003</v>
      </c>
      <c r="I1141" s="257"/>
      <c r="J1141" s="258">
        <f>ROUND(I1141*H1141,2)</f>
        <v>0</v>
      </c>
      <c r="K1141" s="254" t="s">
        <v>132</v>
      </c>
      <c r="L1141" s="259"/>
      <c r="M1141" s="260" t="s">
        <v>19</v>
      </c>
      <c r="N1141" s="261" t="s">
        <v>52</v>
      </c>
      <c r="O1141" s="87"/>
      <c r="P1141" s="218">
        <f>O1141*H1141</f>
        <v>0</v>
      </c>
      <c r="Q1141" s="218">
        <v>0.00314</v>
      </c>
      <c r="R1141" s="218">
        <f>Q1141*H1141</f>
        <v>0.19059800000000002</v>
      </c>
      <c r="S1141" s="218">
        <v>0</v>
      </c>
      <c r="T1141" s="219">
        <f>S1141*H1141</f>
        <v>0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20" t="s">
        <v>733</v>
      </c>
      <c r="AT1141" s="220" t="s">
        <v>237</v>
      </c>
      <c r="AU1141" s="220" t="s">
        <v>91</v>
      </c>
      <c r="AY1141" s="19" t="s">
        <v>126</v>
      </c>
      <c r="BE1141" s="221">
        <f>IF(N1141="základní",J1141,0)</f>
        <v>0</v>
      </c>
      <c r="BF1141" s="221">
        <f>IF(N1141="snížená",J1141,0)</f>
        <v>0</v>
      </c>
      <c r="BG1141" s="221">
        <f>IF(N1141="zákl. přenesená",J1141,0)</f>
        <v>0</v>
      </c>
      <c r="BH1141" s="221">
        <f>IF(N1141="sníž. přenesená",J1141,0)</f>
        <v>0</v>
      </c>
      <c r="BI1141" s="221">
        <f>IF(N1141="nulová",J1141,0)</f>
        <v>0</v>
      </c>
      <c r="BJ1141" s="19" t="s">
        <v>89</v>
      </c>
      <c r="BK1141" s="221">
        <f>ROUND(I1141*H1141,2)</f>
        <v>0</v>
      </c>
      <c r="BL1141" s="19" t="s">
        <v>717</v>
      </c>
      <c r="BM1141" s="220" t="s">
        <v>1387</v>
      </c>
    </row>
    <row r="1142" s="2" customFormat="1">
      <c r="A1142" s="41"/>
      <c r="B1142" s="42"/>
      <c r="C1142" s="43"/>
      <c r="D1142" s="222" t="s">
        <v>135</v>
      </c>
      <c r="E1142" s="43"/>
      <c r="F1142" s="223" t="s">
        <v>1386</v>
      </c>
      <c r="G1142" s="43"/>
      <c r="H1142" s="43"/>
      <c r="I1142" s="224"/>
      <c r="J1142" s="43"/>
      <c r="K1142" s="43"/>
      <c r="L1142" s="47"/>
      <c r="M1142" s="225"/>
      <c r="N1142" s="226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19" t="s">
        <v>135</v>
      </c>
      <c r="AU1142" s="19" t="s">
        <v>91</v>
      </c>
    </row>
    <row r="1143" s="15" customFormat="1">
      <c r="A1143" s="15"/>
      <c r="B1143" s="266"/>
      <c r="C1143" s="267"/>
      <c r="D1143" s="222" t="s">
        <v>141</v>
      </c>
      <c r="E1143" s="268" t="s">
        <v>19</v>
      </c>
      <c r="F1143" s="269" t="s">
        <v>596</v>
      </c>
      <c r="G1143" s="267"/>
      <c r="H1143" s="268" t="s">
        <v>19</v>
      </c>
      <c r="I1143" s="270"/>
      <c r="J1143" s="267"/>
      <c r="K1143" s="267"/>
      <c r="L1143" s="271"/>
      <c r="M1143" s="272"/>
      <c r="N1143" s="273"/>
      <c r="O1143" s="273"/>
      <c r="P1143" s="273"/>
      <c r="Q1143" s="273"/>
      <c r="R1143" s="273"/>
      <c r="S1143" s="273"/>
      <c r="T1143" s="274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75" t="s">
        <v>141</v>
      </c>
      <c r="AU1143" s="275" t="s">
        <v>91</v>
      </c>
      <c r="AV1143" s="15" t="s">
        <v>89</v>
      </c>
      <c r="AW1143" s="15" t="s">
        <v>42</v>
      </c>
      <c r="AX1143" s="15" t="s">
        <v>81</v>
      </c>
      <c r="AY1143" s="275" t="s">
        <v>126</v>
      </c>
    </row>
    <row r="1144" s="15" customFormat="1">
      <c r="A1144" s="15"/>
      <c r="B1144" s="266"/>
      <c r="C1144" s="267"/>
      <c r="D1144" s="222" t="s">
        <v>141</v>
      </c>
      <c r="E1144" s="268" t="s">
        <v>19</v>
      </c>
      <c r="F1144" s="269" t="s">
        <v>1388</v>
      </c>
      <c r="G1144" s="267"/>
      <c r="H1144" s="268" t="s">
        <v>19</v>
      </c>
      <c r="I1144" s="270"/>
      <c r="J1144" s="267"/>
      <c r="K1144" s="267"/>
      <c r="L1144" s="271"/>
      <c r="M1144" s="272"/>
      <c r="N1144" s="273"/>
      <c r="O1144" s="273"/>
      <c r="P1144" s="273"/>
      <c r="Q1144" s="273"/>
      <c r="R1144" s="273"/>
      <c r="S1144" s="273"/>
      <c r="T1144" s="274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5" t="s">
        <v>141</v>
      </c>
      <c r="AU1144" s="275" t="s">
        <v>91</v>
      </c>
      <c r="AV1144" s="15" t="s">
        <v>89</v>
      </c>
      <c r="AW1144" s="15" t="s">
        <v>42</v>
      </c>
      <c r="AX1144" s="15" t="s">
        <v>81</v>
      </c>
      <c r="AY1144" s="275" t="s">
        <v>126</v>
      </c>
    </row>
    <row r="1145" s="13" customFormat="1">
      <c r="A1145" s="13"/>
      <c r="B1145" s="230"/>
      <c r="C1145" s="231"/>
      <c r="D1145" s="222" t="s">
        <v>141</v>
      </c>
      <c r="E1145" s="232" t="s">
        <v>19</v>
      </c>
      <c r="F1145" s="233" t="s">
        <v>1377</v>
      </c>
      <c r="G1145" s="231"/>
      <c r="H1145" s="234">
        <v>15.5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0" t="s">
        <v>141</v>
      </c>
      <c r="AU1145" s="240" t="s">
        <v>91</v>
      </c>
      <c r="AV1145" s="13" t="s">
        <v>91</v>
      </c>
      <c r="AW1145" s="13" t="s">
        <v>42</v>
      </c>
      <c r="AX1145" s="13" t="s">
        <v>81</v>
      </c>
      <c r="AY1145" s="240" t="s">
        <v>126</v>
      </c>
    </row>
    <row r="1146" s="15" customFormat="1">
      <c r="A1146" s="15"/>
      <c r="B1146" s="266"/>
      <c r="C1146" s="267"/>
      <c r="D1146" s="222" t="s">
        <v>141</v>
      </c>
      <c r="E1146" s="268" t="s">
        <v>19</v>
      </c>
      <c r="F1146" s="269" t="s">
        <v>1389</v>
      </c>
      <c r="G1146" s="267"/>
      <c r="H1146" s="268" t="s">
        <v>19</v>
      </c>
      <c r="I1146" s="270"/>
      <c r="J1146" s="267"/>
      <c r="K1146" s="267"/>
      <c r="L1146" s="271"/>
      <c r="M1146" s="272"/>
      <c r="N1146" s="273"/>
      <c r="O1146" s="273"/>
      <c r="P1146" s="273"/>
      <c r="Q1146" s="273"/>
      <c r="R1146" s="273"/>
      <c r="S1146" s="273"/>
      <c r="T1146" s="27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5" t="s">
        <v>141</v>
      </c>
      <c r="AU1146" s="275" t="s">
        <v>91</v>
      </c>
      <c r="AV1146" s="15" t="s">
        <v>89</v>
      </c>
      <c r="AW1146" s="15" t="s">
        <v>42</v>
      </c>
      <c r="AX1146" s="15" t="s">
        <v>81</v>
      </c>
      <c r="AY1146" s="275" t="s">
        <v>126</v>
      </c>
    </row>
    <row r="1147" s="13" customFormat="1">
      <c r="A1147" s="13"/>
      <c r="B1147" s="230"/>
      <c r="C1147" s="231"/>
      <c r="D1147" s="222" t="s">
        <v>141</v>
      </c>
      <c r="E1147" s="232" t="s">
        <v>19</v>
      </c>
      <c r="F1147" s="233" t="s">
        <v>1379</v>
      </c>
      <c r="G1147" s="231"/>
      <c r="H1147" s="234">
        <v>18.199999999999999</v>
      </c>
      <c r="I1147" s="235"/>
      <c r="J1147" s="231"/>
      <c r="K1147" s="231"/>
      <c r="L1147" s="236"/>
      <c r="M1147" s="237"/>
      <c r="N1147" s="238"/>
      <c r="O1147" s="238"/>
      <c r="P1147" s="238"/>
      <c r="Q1147" s="238"/>
      <c r="R1147" s="238"/>
      <c r="S1147" s="238"/>
      <c r="T1147" s="23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0" t="s">
        <v>141</v>
      </c>
      <c r="AU1147" s="240" t="s">
        <v>91</v>
      </c>
      <c r="AV1147" s="13" t="s">
        <v>91</v>
      </c>
      <c r="AW1147" s="13" t="s">
        <v>42</v>
      </c>
      <c r="AX1147" s="13" t="s">
        <v>81</v>
      </c>
      <c r="AY1147" s="240" t="s">
        <v>126</v>
      </c>
    </row>
    <row r="1148" s="15" customFormat="1">
      <c r="A1148" s="15"/>
      <c r="B1148" s="266"/>
      <c r="C1148" s="267"/>
      <c r="D1148" s="222" t="s">
        <v>141</v>
      </c>
      <c r="E1148" s="268" t="s">
        <v>19</v>
      </c>
      <c r="F1148" s="269" t="s">
        <v>1390</v>
      </c>
      <c r="G1148" s="267"/>
      <c r="H1148" s="268" t="s">
        <v>19</v>
      </c>
      <c r="I1148" s="270"/>
      <c r="J1148" s="267"/>
      <c r="K1148" s="267"/>
      <c r="L1148" s="271"/>
      <c r="M1148" s="272"/>
      <c r="N1148" s="273"/>
      <c r="O1148" s="273"/>
      <c r="P1148" s="273"/>
      <c r="Q1148" s="273"/>
      <c r="R1148" s="273"/>
      <c r="S1148" s="273"/>
      <c r="T1148" s="274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75" t="s">
        <v>141</v>
      </c>
      <c r="AU1148" s="275" t="s">
        <v>91</v>
      </c>
      <c r="AV1148" s="15" t="s">
        <v>89</v>
      </c>
      <c r="AW1148" s="15" t="s">
        <v>42</v>
      </c>
      <c r="AX1148" s="15" t="s">
        <v>81</v>
      </c>
      <c r="AY1148" s="275" t="s">
        <v>126</v>
      </c>
    </row>
    <row r="1149" s="13" customFormat="1">
      <c r="A1149" s="13"/>
      <c r="B1149" s="230"/>
      <c r="C1149" s="231"/>
      <c r="D1149" s="222" t="s">
        <v>141</v>
      </c>
      <c r="E1149" s="232" t="s">
        <v>19</v>
      </c>
      <c r="F1149" s="233" t="s">
        <v>1381</v>
      </c>
      <c r="G1149" s="231"/>
      <c r="H1149" s="234">
        <v>9</v>
      </c>
      <c r="I1149" s="235"/>
      <c r="J1149" s="231"/>
      <c r="K1149" s="231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141</v>
      </c>
      <c r="AU1149" s="240" t="s">
        <v>91</v>
      </c>
      <c r="AV1149" s="13" t="s">
        <v>91</v>
      </c>
      <c r="AW1149" s="13" t="s">
        <v>42</v>
      </c>
      <c r="AX1149" s="13" t="s">
        <v>81</v>
      </c>
      <c r="AY1149" s="240" t="s">
        <v>126</v>
      </c>
    </row>
    <row r="1150" s="15" customFormat="1">
      <c r="A1150" s="15"/>
      <c r="B1150" s="266"/>
      <c r="C1150" s="267"/>
      <c r="D1150" s="222" t="s">
        <v>141</v>
      </c>
      <c r="E1150" s="268" t="s">
        <v>19</v>
      </c>
      <c r="F1150" s="269" t="s">
        <v>1391</v>
      </c>
      <c r="G1150" s="267"/>
      <c r="H1150" s="268" t="s">
        <v>19</v>
      </c>
      <c r="I1150" s="270"/>
      <c r="J1150" s="267"/>
      <c r="K1150" s="267"/>
      <c r="L1150" s="271"/>
      <c r="M1150" s="272"/>
      <c r="N1150" s="273"/>
      <c r="O1150" s="273"/>
      <c r="P1150" s="273"/>
      <c r="Q1150" s="273"/>
      <c r="R1150" s="273"/>
      <c r="S1150" s="273"/>
      <c r="T1150" s="27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75" t="s">
        <v>141</v>
      </c>
      <c r="AU1150" s="275" t="s">
        <v>91</v>
      </c>
      <c r="AV1150" s="15" t="s">
        <v>89</v>
      </c>
      <c r="AW1150" s="15" t="s">
        <v>42</v>
      </c>
      <c r="AX1150" s="15" t="s">
        <v>81</v>
      </c>
      <c r="AY1150" s="275" t="s">
        <v>126</v>
      </c>
    </row>
    <row r="1151" s="13" customFormat="1">
      <c r="A1151" s="13"/>
      <c r="B1151" s="230"/>
      <c r="C1151" s="231"/>
      <c r="D1151" s="222" t="s">
        <v>141</v>
      </c>
      <c r="E1151" s="232" t="s">
        <v>19</v>
      </c>
      <c r="F1151" s="233" t="s">
        <v>1383</v>
      </c>
      <c r="G1151" s="231"/>
      <c r="H1151" s="234">
        <v>18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141</v>
      </c>
      <c r="AU1151" s="240" t="s">
        <v>91</v>
      </c>
      <c r="AV1151" s="13" t="s">
        <v>91</v>
      </c>
      <c r="AW1151" s="13" t="s">
        <v>42</v>
      </c>
      <c r="AX1151" s="13" t="s">
        <v>81</v>
      </c>
      <c r="AY1151" s="240" t="s">
        <v>126</v>
      </c>
    </row>
    <row r="1152" s="14" customFormat="1">
      <c r="A1152" s="14"/>
      <c r="B1152" s="241"/>
      <c r="C1152" s="242"/>
      <c r="D1152" s="222" t="s">
        <v>141</v>
      </c>
      <c r="E1152" s="243" t="s">
        <v>19</v>
      </c>
      <c r="F1152" s="244" t="s">
        <v>144</v>
      </c>
      <c r="G1152" s="242"/>
      <c r="H1152" s="245">
        <v>60.700000000000003</v>
      </c>
      <c r="I1152" s="246"/>
      <c r="J1152" s="242"/>
      <c r="K1152" s="242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1" t="s">
        <v>141</v>
      </c>
      <c r="AU1152" s="251" t="s">
        <v>91</v>
      </c>
      <c r="AV1152" s="14" t="s">
        <v>133</v>
      </c>
      <c r="AW1152" s="14" t="s">
        <v>42</v>
      </c>
      <c r="AX1152" s="14" t="s">
        <v>89</v>
      </c>
      <c r="AY1152" s="251" t="s">
        <v>126</v>
      </c>
    </row>
    <row r="1153" s="2" customFormat="1" ht="16.5" customHeight="1">
      <c r="A1153" s="41"/>
      <c r="B1153" s="42"/>
      <c r="C1153" s="209" t="s">
        <v>1392</v>
      </c>
      <c r="D1153" s="209" t="s">
        <v>128</v>
      </c>
      <c r="E1153" s="210" t="s">
        <v>1393</v>
      </c>
      <c r="F1153" s="211" t="s">
        <v>1394</v>
      </c>
      <c r="G1153" s="212" t="s">
        <v>188</v>
      </c>
      <c r="H1153" s="213">
        <v>8.7159999999999993</v>
      </c>
      <c r="I1153" s="214"/>
      <c r="J1153" s="215">
        <f>ROUND(I1153*H1153,2)</f>
        <v>0</v>
      </c>
      <c r="K1153" s="211" t="s">
        <v>132</v>
      </c>
      <c r="L1153" s="47"/>
      <c r="M1153" s="216" t="s">
        <v>19</v>
      </c>
      <c r="N1153" s="217" t="s">
        <v>52</v>
      </c>
      <c r="O1153" s="87"/>
      <c r="P1153" s="218">
        <f>O1153*H1153</f>
        <v>0</v>
      </c>
      <c r="Q1153" s="218">
        <v>2.5018722040000001</v>
      </c>
      <c r="R1153" s="218">
        <f>Q1153*H1153</f>
        <v>21.806318130064</v>
      </c>
      <c r="S1153" s="218">
        <v>0</v>
      </c>
      <c r="T1153" s="219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0" t="s">
        <v>717</v>
      </c>
      <c r="AT1153" s="220" t="s">
        <v>128</v>
      </c>
      <c r="AU1153" s="220" t="s">
        <v>91</v>
      </c>
      <c r="AY1153" s="19" t="s">
        <v>126</v>
      </c>
      <c r="BE1153" s="221">
        <f>IF(N1153="základní",J1153,0)</f>
        <v>0</v>
      </c>
      <c r="BF1153" s="221">
        <f>IF(N1153="snížená",J1153,0)</f>
        <v>0</v>
      </c>
      <c r="BG1153" s="221">
        <f>IF(N1153="zákl. přenesená",J1153,0)</f>
        <v>0</v>
      </c>
      <c r="BH1153" s="221">
        <f>IF(N1153="sníž. přenesená",J1153,0)</f>
        <v>0</v>
      </c>
      <c r="BI1153" s="221">
        <f>IF(N1153="nulová",J1153,0)</f>
        <v>0</v>
      </c>
      <c r="BJ1153" s="19" t="s">
        <v>89</v>
      </c>
      <c r="BK1153" s="221">
        <f>ROUND(I1153*H1153,2)</f>
        <v>0</v>
      </c>
      <c r="BL1153" s="19" t="s">
        <v>717</v>
      </c>
      <c r="BM1153" s="220" t="s">
        <v>1395</v>
      </c>
    </row>
    <row r="1154" s="2" customFormat="1">
      <c r="A1154" s="41"/>
      <c r="B1154" s="42"/>
      <c r="C1154" s="43"/>
      <c r="D1154" s="222" t="s">
        <v>135</v>
      </c>
      <c r="E1154" s="43"/>
      <c r="F1154" s="223" t="s">
        <v>1396</v>
      </c>
      <c r="G1154" s="43"/>
      <c r="H1154" s="43"/>
      <c r="I1154" s="224"/>
      <c r="J1154" s="43"/>
      <c r="K1154" s="43"/>
      <c r="L1154" s="47"/>
      <c r="M1154" s="225"/>
      <c r="N1154" s="226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19" t="s">
        <v>135</v>
      </c>
      <c r="AU1154" s="19" t="s">
        <v>91</v>
      </c>
    </row>
    <row r="1155" s="2" customFormat="1">
      <c r="A1155" s="41"/>
      <c r="B1155" s="42"/>
      <c r="C1155" s="43"/>
      <c r="D1155" s="227" t="s">
        <v>137</v>
      </c>
      <c r="E1155" s="43"/>
      <c r="F1155" s="228" t="s">
        <v>1397</v>
      </c>
      <c r="G1155" s="43"/>
      <c r="H1155" s="43"/>
      <c r="I1155" s="224"/>
      <c r="J1155" s="43"/>
      <c r="K1155" s="43"/>
      <c r="L1155" s="47"/>
      <c r="M1155" s="225"/>
      <c r="N1155" s="226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19" t="s">
        <v>137</v>
      </c>
      <c r="AU1155" s="19" t="s">
        <v>91</v>
      </c>
    </row>
    <row r="1156" s="2" customFormat="1">
      <c r="A1156" s="41"/>
      <c r="B1156" s="42"/>
      <c r="C1156" s="43"/>
      <c r="D1156" s="222" t="s">
        <v>139</v>
      </c>
      <c r="E1156" s="43"/>
      <c r="F1156" s="229" t="s">
        <v>1398</v>
      </c>
      <c r="G1156" s="43"/>
      <c r="H1156" s="43"/>
      <c r="I1156" s="224"/>
      <c r="J1156" s="43"/>
      <c r="K1156" s="43"/>
      <c r="L1156" s="47"/>
      <c r="M1156" s="225"/>
      <c r="N1156" s="226"/>
      <c r="O1156" s="87"/>
      <c r="P1156" s="87"/>
      <c r="Q1156" s="87"/>
      <c r="R1156" s="87"/>
      <c r="S1156" s="87"/>
      <c r="T1156" s="88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T1156" s="19" t="s">
        <v>139</v>
      </c>
      <c r="AU1156" s="19" t="s">
        <v>91</v>
      </c>
    </row>
    <row r="1157" s="15" customFormat="1">
      <c r="A1157" s="15"/>
      <c r="B1157" s="266"/>
      <c r="C1157" s="267"/>
      <c r="D1157" s="222" t="s">
        <v>141</v>
      </c>
      <c r="E1157" s="268" t="s">
        <v>19</v>
      </c>
      <c r="F1157" s="269" t="s">
        <v>572</v>
      </c>
      <c r="G1157" s="267"/>
      <c r="H1157" s="268" t="s">
        <v>19</v>
      </c>
      <c r="I1157" s="270"/>
      <c r="J1157" s="267"/>
      <c r="K1157" s="267"/>
      <c r="L1157" s="271"/>
      <c r="M1157" s="272"/>
      <c r="N1157" s="273"/>
      <c r="O1157" s="273"/>
      <c r="P1157" s="273"/>
      <c r="Q1157" s="273"/>
      <c r="R1157" s="273"/>
      <c r="S1157" s="273"/>
      <c r="T1157" s="27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5" t="s">
        <v>141</v>
      </c>
      <c r="AU1157" s="275" t="s">
        <v>91</v>
      </c>
      <c r="AV1157" s="15" t="s">
        <v>89</v>
      </c>
      <c r="AW1157" s="15" t="s">
        <v>42</v>
      </c>
      <c r="AX1157" s="15" t="s">
        <v>81</v>
      </c>
      <c r="AY1157" s="275" t="s">
        <v>126</v>
      </c>
    </row>
    <row r="1158" s="15" customFormat="1">
      <c r="A1158" s="15"/>
      <c r="B1158" s="266"/>
      <c r="C1158" s="267"/>
      <c r="D1158" s="222" t="s">
        <v>141</v>
      </c>
      <c r="E1158" s="268" t="s">
        <v>19</v>
      </c>
      <c r="F1158" s="269" t="s">
        <v>1399</v>
      </c>
      <c r="G1158" s="267"/>
      <c r="H1158" s="268" t="s">
        <v>19</v>
      </c>
      <c r="I1158" s="270"/>
      <c r="J1158" s="267"/>
      <c r="K1158" s="267"/>
      <c r="L1158" s="271"/>
      <c r="M1158" s="272"/>
      <c r="N1158" s="273"/>
      <c r="O1158" s="273"/>
      <c r="P1158" s="273"/>
      <c r="Q1158" s="273"/>
      <c r="R1158" s="273"/>
      <c r="S1158" s="273"/>
      <c r="T1158" s="274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5" t="s">
        <v>141</v>
      </c>
      <c r="AU1158" s="275" t="s">
        <v>91</v>
      </c>
      <c r="AV1158" s="15" t="s">
        <v>89</v>
      </c>
      <c r="AW1158" s="15" t="s">
        <v>42</v>
      </c>
      <c r="AX1158" s="15" t="s">
        <v>81</v>
      </c>
      <c r="AY1158" s="275" t="s">
        <v>126</v>
      </c>
    </row>
    <row r="1159" s="15" customFormat="1">
      <c r="A1159" s="15"/>
      <c r="B1159" s="266"/>
      <c r="C1159" s="267"/>
      <c r="D1159" s="222" t="s">
        <v>141</v>
      </c>
      <c r="E1159" s="268" t="s">
        <v>19</v>
      </c>
      <c r="F1159" s="269" t="s">
        <v>1341</v>
      </c>
      <c r="G1159" s="267"/>
      <c r="H1159" s="268" t="s">
        <v>19</v>
      </c>
      <c r="I1159" s="270"/>
      <c r="J1159" s="267"/>
      <c r="K1159" s="267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141</v>
      </c>
      <c r="AU1159" s="275" t="s">
        <v>91</v>
      </c>
      <c r="AV1159" s="15" t="s">
        <v>89</v>
      </c>
      <c r="AW1159" s="15" t="s">
        <v>42</v>
      </c>
      <c r="AX1159" s="15" t="s">
        <v>81</v>
      </c>
      <c r="AY1159" s="275" t="s">
        <v>126</v>
      </c>
    </row>
    <row r="1160" s="13" customFormat="1">
      <c r="A1160" s="13"/>
      <c r="B1160" s="230"/>
      <c r="C1160" s="231"/>
      <c r="D1160" s="222" t="s">
        <v>141</v>
      </c>
      <c r="E1160" s="232" t="s">
        <v>19</v>
      </c>
      <c r="F1160" s="233" t="s">
        <v>1342</v>
      </c>
      <c r="G1160" s="231"/>
      <c r="H1160" s="234">
        <v>8.5</v>
      </c>
      <c r="I1160" s="235"/>
      <c r="J1160" s="231"/>
      <c r="K1160" s="231"/>
      <c r="L1160" s="236"/>
      <c r="M1160" s="237"/>
      <c r="N1160" s="238"/>
      <c r="O1160" s="238"/>
      <c r="P1160" s="238"/>
      <c r="Q1160" s="238"/>
      <c r="R1160" s="238"/>
      <c r="S1160" s="238"/>
      <c r="T1160" s="23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0" t="s">
        <v>141</v>
      </c>
      <c r="AU1160" s="240" t="s">
        <v>91</v>
      </c>
      <c r="AV1160" s="13" t="s">
        <v>91</v>
      </c>
      <c r="AW1160" s="13" t="s">
        <v>42</v>
      </c>
      <c r="AX1160" s="13" t="s">
        <v>81</v>
      </c>
      <c r="AY1160" s="240" t="s">
        <v>126</v>
      </c>
    </row>
    <row r="1161" s="15" customFormat="1">
      <c r="A1161" s="15"/>
      <c r="B1161" s="266"/>
      <c r="C1161" s="267"/>
      <c r="D1161" s="222" t="s">
        <v>141</v>
      </c>
      <c r="E1161" s="268" t="s">
        <v>19</v>
      </c>
      <c r="F1161" s="269" t="s">
        <v>1343</v>
      </c>
      <c r="G1161" s="267"/>
      <c r="H1161" s="268" t="s">
        <v>19</v>
      </c>
      <c r="I1161" s="270"/>
      <c r="J1161" s="267"/>
      <c r="K1161" s="267"/>
      <c r="L1161" s="271"/>
      <c r="M1161" s="272"/>
      <c r="N1161" s="273"/>
      <c r="O1161" s="273"/>
      <c r="P1161" s="273"/>
      <c r="Q1161" s="273"/>
      <c r="R1161" s="273"/>
      <c r="S1161" s="273"/>
      <c r="T1161" s="274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75" t="s">
        <v>141</v>
      </c>
      <c r="AU1161" s="275" t="s">
        <v>91</v>
      </c>
      <c r="AV1161" s="15" t="s">
        <v>89</v>
      </c>
      <c r="AW1161" s="15" t="s">
        <v>42</v>
      </c>
      <c r="AX1161" s="15" t="s">
        <v>81</v>
      </c>
      <c r="AY1161" s="275" t="s">
        <v>126</v>
      </c>
    </row>
    <row r="1162" s="13" customFormat="1">
      <c r="A1162" s="13"/>
      <c r="B1162" s="230"/>
      <c r="C1162" s="231"/>
      <c r="D1162" s="222" t="s">
        <v>141</v>
      </c>
      <c r="E1162" s="232" t="s">
        <v>19</v>
      </c>
      <c r="F1162" s="233" t="s">
        <v>1344</v>
      </c>
      <c r="G1162" s="231"/>
      <c r="H1162" s="234">
        <v>0.216</v>
      </c>
      <c r="I1162" s="235"/>
      <c r="J1162" s="231"/>
      <c r="K1162" s="231"/>
      <c r="L1162" s="236"/>
      <c r="M1162" s="237"/>
      <c r="N1162" s="238"/>
      <c r="O1162" s="238"/>
      <c r="P1162" s="238"/>
      <c r="Q1162" s="238"/>
      <c r="R1162" s="238"/>
      <c r="S1162" s="238"/>
      <c r="T1162" s="23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0" t="s">
        <v>141</v>
      </c>
      <c r="AU1162" s="240" t="s">
        <v>91</v>
      </c>
      <c r="AV1162" s="13" t="s">
        <v>91</v>
      </c>
      <c r="AW1162" s="13" t="s">
        <v>42</v>
      </c>
      <c r="AX1162" s="13" t="s">
        <v>81</v>
      </c>
      <c r="AY1162" s="240" t="s">
        <v>126</v>
      </c>
    </row>
    <row r="1163" s="14" customFormat="1">
      <c r="A1163" s="14"/>
      <c r="B1163" s="241"/>
      <c r="C1163" s="242"/>
      <c r="D1163" s="222" t="s">
        <v>141</v>
      </c>
      <c r="E1163" s="243" t="s">
        <v>19</v>
      </c>
      <c r="F1163" s="244" t="s">
        <v>144</v>
      </c>
      <c r="G1163" s="242"/>
      <c r="H1163" s="245">
        <v>8.7159999999999993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1" t="s">
        <v>141</v>
      </c>
      <c r="AU1163" s="251" t="s">
        <v>91</v>
      </c>
      <c r="AV1163" s="14" t="s">
        <v>133</v>
      </c>
      <c r="AW1163" s="14" t="s">
        <v>42</v>
      </c>
      <c r="AX1163" s="14" t="s">
        <v>89</v>
      </c>
      <c r="AY1163" s="251" t="s">
        <v>126</v>
      </c>
    </row>
    <row r="1164" s="2" customFormat="1" ht="16.5" customHeight="1">
      <c r="A1164" s="41"/>
      <c r="B1164" s="42"/>
      <c r="C1164" s="209" t="s">
        <v>1400</v>
      </c>
      <c r="D1164" s="209" t="s">
        <v>128</v>
      </c>
      <c r="E1164" s="210" t="s">
        <v>1401</v>
      </c>
      <c r="F1164" s="211" t="s">
        <v>1402</v>
      </c>
      <c r="G1164" s="212" t="s">
        <v>316</v>
      </c>
      <c r="H1164" s="213">
        <v>0.45000000000000001</v>
      </c>
      <c r="I1164" s="214"/>
      <c r="J1164" s="215">
        <f>ROUND(I1164*H1164,2)</f>
        <v>0</v>
      </c>
      <c r="K1164" s="211" t="s">
        <v>132</v>
      </c>
      <c r="L1164" s="47"/>
      <c r="M1164" s="216" t="s">
        <v>19</v>
      </c>
      <c r="N1164" s="217" t="s">
        <v>52</v>
      </c>
      <c r="O1164" s="87"/>
      <c r="P1164" s="218">
        <f>O1164*H1164</f>
        <v>0</v>
      </c>
      <c r="Q1164" s="218">
        <v>1.0606543799999999</v>
      </c>
      <c r="R1164" s="218">
        <f>Q1164*H1164</f>
        <v>0.47729447099999994</v>
      </c>
      <c r="S1164" s="218">
        <v>0</v>
      </c>
      <c r="T1164" s="219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0" t="s">
        <v>717</v>
      </c>
      <c r="AT1164" s="220" t="s">
        <v>128</v>
      </c>
      <c r="AU1164" s="220" t="s">
        <v>91</v>
      </c>
      <c r="AY1164" s="19" t="s">
        <v>126</v>
      </c>
      <c r="BE1164" s="221">
        <f>IF(N1164="základní",J1164,0)</f>
        <v>0</v>
      </c>
      <c r="BF1164" s="221">
        <f>IF(N1164="snížená",J1164,0)</f>
        <v>0</v>
      </c>
      <c r="BG1164" s="221">
        <f>IF(N1164="zákl. přenesená",J1164,0)</f>
        <v>0</v>
      </c>
      <c r="BH1164" s="221">
        <f>IF(N1164="sníž. přenesená",J1164,0)</f>
        <v>0</v>
      </c>
      <c r="BI1164" s="221">
        <f>IF(N1164="nulová",J1164,0)</f>
        <v>0</v>
      </c>
      <c r="BJ1164" s="19" t="s">
        <v>89</v>
      </c>
      <c r="BK1164" s="221">
        <f>ROUND(I1164*H1164,2)</f>
        <v>0</v>
      </c>
      <c r="BL1164" s="19" t="s">
        <v>717</v>
      </c>
      <c r="BM1164" s="220" t="s">
        <v>1403</v>
      </c>
    </row>
    <row r="1165" s="2" customFormat="1">
      <c r="A1165" s="41"/>
      <c r="B1165" s="42"/>
      <c r="C1165" s="43"/>
      <c r="D1165" s="222" t="s">
        <v>135</v>
      </c>
      <c r="E1165" s="43"/>
      <c r="F1165" s="223" t="s">
        <v>1404</v>
      </c>
      <c r="G1165" s="43"/>
      <c r="H1165" s="43"/>
      <c r="I1165" s="224"/>
      <c r="J1165" s="43"/>
      <c r="K1165" s="43"/>
      <c r="L1165" s="47"/>
      <c r="M1165" s="225"/>
      <c r="N1165" s="226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19" t="s">
        <v>135</v>
      </c>
      <c r="AU1165" s="19" t="s">
        <v>91</v>
      </c>
    </row>
    <row r="1166" s="2" customFormat="1">
      <c r="A1166" s="41"/>
      <c r="B1166" s="42"/>
      <c r="C1166" s="43"/>
      <c r="D1166" s="227" t="s">
        <v>137</v>
      </c>
      <c r="E1166" s="43"/>
      <c r="F1166" s="228" t="s">
        <v>1405</v>
      </c>
      <c r="G1166" s="43"/>
      <c r="H1166" s="43"/>
      <c r="I1166" s="224"/>
      <c r="J1166" s="43"/>
      <c r="K1166" s="43"/>
      <c r="L1166" s="47"/>
      <c r="M1166" s="225"/>
      <c r="N1166" s="226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19" t="s">
        <v>137</v>
      </c>
      <c r="AU1166" s="19" t="s">
        <v>91</v>
      </c>
    </row>
    <row r="1167" s="2" customFormat="1">
      <c r="A1167" s="41"/>
      <c r="B1167" s="42"/>
      <c r="C1167" s="43"/>
      <c r="D1167" s="222" t="s">
        <v>139</v>
      </c>
      <c r="E1167" s="43"/>
      <c r="F1167" s="229" t="s">
        <v>1406</v>
      </c>
      <c r="G1167" s="43"/>
      <c r="H1167" s="43"/>
      <c r="I1167" s="224"/>
      <c r="J1167" s="43"/>
      <c r="K1167" s="43"/>
      <c r="L1167" s="47"/>
      <c r="M1167" s="225"/>
      <c r="N1167" s="226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19" t="s">
        <v>139</v>
      </c>
      <c r="AU1167" s="19" t="s">
        <v>91</v>
      </c>
    </row>
    <row r="1168" s="15" customFormat="1">
      <c r="A1168" s="15"/>
      <c r="B1168" s="266"/>
      <c r="C1168" s="267"/>
      <c r="D1168" s="222" t="s">
        <v>141</v>
      </c>
      <c r="E1168" s="268" t="s">
        <v>19</v>
      </c>
      <c r="F1168" s="269" t="s">
        <v>596</v>
      </c>
      <c r="G1168" s="267"/>
      <c r="H1168" s="268" t="s">
        <v>19</v>
      </c>
      <c r="I1168" s="270"/>
      <c r="J1168" s="267"/>
      <c r="K1168" s="267"/>
      <c r="L1168" s="271"/>
      <c r="M1168" s="272"/>
      <c r="N1168" s="273"/>
      <c r="O1168" s="273"/>
      <c r="P1168" s="273"/>
      <c r="Q1168" s="273"/>
      <c r="R1168" s="273"/>
      <c r="S1168" s="273"/>
      <c r="T1168" s="274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5" t="s">
        <v>141</v>
      </c>
      <c r="AU1168" s="275" t="s">
        <v>91</v>
      </c>
      <c r="AV1168" s="15" t="s">
        <v>89</v>
      </c>
      <c r="AW1168" s="15" t="s">
        <v>42</v>
      </c>
      <c r="AX1168" s="15" t="s">
        <v>81</v>
      </c>
      <c r="AY1168" s="275" t="s">
        <v>126</v>
      </c>
    </row>
    <row r="1169" s="15" customFormat="1">
      <c r="A1169" s="15"/>
      <c r="B1169" s="266"/>
      <c r="C1169" s="267"/>
      <c r="D1169" s="222" t="s">
        <v>141</v>
      </c>
      <c r="E1169" s="268" t="s">
        <v>19</v>
      </c>
      <c r="F1169" s="269" t="s">
        <v>1407</v>
      </c>
      <c r="G1169" s="267"/>
      <c r="H1169" s="268" t="s">
        <v>19</v>
      </c>
      <c r="I1169" s="270"/>
      <c r="J1169" s="267"/>
      <c r="K1169" s="267"/>
      <c r="L1169" s="271"/>
      <c r="M1169" s="272"/>
      <c r="N1169" s="273"/>
      <c r="O1169" s="273"/>
      <c r="P1169" s="273"/>
      <c r="Q1169" s="273"/>
      <c r="R1169" s="273"/>
      <c r="S1169" s="273"/>
      <c r="T1169" s="27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5" t="s">
        <v>141</v>
      </c>
      <c r="AU1169" s="275" t="s">
        <v>91</v>
      </c>
      <c r="AV1169" s="15" t="s">
        <v>89</v>
      </c>
      <c r="AW1169" s="15" t="s">
        <v>42</v>
      </c>
      <c r="AX1169" s="15" t="s">
        <v>81</v>
      </c>
      <c r="AY1169" s="275" t="s">
        <v>126</v>
      </c>
    </row>
    <row r="1170" s="13" customFormat="1">
      <c r="A1170" s="13"/>
      <c r="B1170" s="230"/>
      <c r="C1170" s="231"/>
      <c r="D1170" s="222" t="s">
        <v>141</v>
      </c>
      <c r="E1170" s="232" t="s">
        <v>19</v>
      </c>
      <c r="F1170" s="233" t="s">
        <v>1408</v>
      </c>
      <c r="G1170" s="231"/>
      <c r="H1170" s="234">
        <v>0.45000000000000001</v>
      </c>
      <c r="I1170" s="235"/>
      <c r="J1170" s="231"/>
      <c r="K1170" s="231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141</v>
      </c>
      <c r="AU1170" s="240" t="s">
        <v>91</v>
      </c>
      <c r="AV1170" s="13" t="s">
        <v>91</v>
      </c>
      <c r="AW1170" s="13" t="s">
        <v>42</v>
      </c>
      <c r="AX1170" s="13" t="s">
        <v>81</v>
      </c>
      <c r="AY1170" s="240" t="s">
        <v>126</v>
      </c>
    </row>
    <row r="1171" s="14" customFormat="1">
      <c r="A1171" s="14"/>
      <c r="B1171" s="241"/>
      <c r="C1171" s="242"/>
      <c r="D1171" s="222" t="s">
        <v>141</v>
      </c>
      <c r="E1171" s="243" t="s">
        <v>19</v>
      </c>
      <c r="F1171" s="244" t="s">
        <v>144</v>
      </c>
      <c r="G1171" s="242"/>
      <c r="H1171" s="245">
        <v>0.45000000000000001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1" t="s">
        <v>141</v>
      </c>
      <c r="AU1171" s="251" t="s">
        <v>91</v>
      </c>
      <c r="AV1171" s="14" t="s">
        <v>133</v>
      </c>
      <c r="AW1171" s="14" t="s">
        <v>42</v>
      </c>
      <c r="AX1171" s="14" t="s">
        <v>89</v>
      </c>
      <c r="AY1171" s="251" t="s">
        <v>126</v>
      </c>
    </row>
    <row r="1172" s="2" customFormat="1" ht="16.5" customHeight="1">
      <c r="A1172" s="41"/>
      <c r="B1172" s="42"/>
      <c r="C1172" s="209" t="s">
        <v>1409</v>
      </c>
      <c r="D1172" s="209" t="s">
        <v>128</v>
      </c>
      <c r="E1172" s="210" t="s">
        <v>1410</v>
      </c>
      <c r="F1172" s="211" t="s">
        <v>1411</v>
      </c>
      <c r="G1172" s="212" t="s">
        <v>131</v>
      </c>
      <c r="H1172" s="213">
        <v>60.920000000000002</v>
      </c>
      <c r="I1172" s="214"/>
      <c r="J1172" s="215">
        <f>ROUND(I1172*H1172,2)</f>
        <v>0</v>
      </c>
      <c r="K1172" s="211" t="s">
        <v>132</v>
      </c>
      <c r="L1172" s="47"/>
      <c r="M1172" s="216" t="s">
        <v>19</v>
      </c>
      <c r="N1172" s="217" t="s">
        <v>52</v>
      </c>
      <c r="O1172" s="87"/>
      <c r="P1172" s="218">
        <f>O1172*H1172</f>
        <v>0</v>
      </c>
      <c r="Q1172" s="218">
        <v>0.0011567999999999999</v>
      </c>
      <c r="R1172" s="218">
        <f>Q1172*H1172</f>
        <v>0.070472255999999997</v>
      </c>
      <c r="S1172" s="218">
        <v>0</v>
      </c>
      <c r="T1172" s="219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0" t="s">
        <v>717</v>
      </c>
      <c r="AT1172" s="220" t="s">
        <v>128</v>
      </c>
      <c r="AU1172" s="220" t="s">
        <v>91</v>
      </c>
      <c r="AY1172" s="19" t="s">
        <v>126</v>
      </c>
      <c r="BE1172" s="221">
        <f>IF(N1172="základní",J1172,0)</f>
        <v>0</v>
      </c>
      <c r="BF1172" s="221">
        <f>IF(N1172="snížená",J1172,0)</f>
        <v>0</v>
      </c>
      <c r="BG1172" s="221">
        <f>IF(N1172="zákl. přenesená",J1172,0)</f>
        <v>0</v>
      </c>
      <c r="BH1172" s="221">
        <f>IF(N1172="sníž. přenesená",J1172,0)</f>
        <v>0</v>
      </c>
      <c r="BI1172" s="221">
        <f>IF(N1172="nulová",J1172,0)</f>
        <v>0</v>
      </c>
      <c r="BJ1172" s="19" t="s">
        <v>89</v>
      </c>
      <c r="BK1172" s="221">
        <f>ROUND(I1172*H1172,2)</f>
        <v>0</v>
      </c>
      <c r="BL1172" s="19" t="s">
        <v>717</v>
      </c>
      <c r="BM1172" s="220" t="s">
        <v>1412</v>
      </c>
    </row>
    <row r="1173" s="2" customFormat="1">
      <c r="A1173" s="41"/>
      <c r="B1173" s="42"/>
      <c r="C1173" s="43"/>
      <c r="D1173" s="222" t="s">
        <v>135</v>
      </c>
      <c r="E1173" s="43"/>
      <c r="F1173" s="223" t="s">
        <v>1413</v>
      </c>
      <c r="G1173" s="43"/>
      <c r="H1173" s="43"/>
      <c r="I1173" s="224"/>
      <c r="J1173" s="43"/>
      <c r="K1173" s="43"/>
      <c r="L1173" s="47"/>
      <c r="M1173" s="225"/>
      <c r="N1173" s="226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19" t="s">
        <v>135</v>
      </c>
      <c r="AU1173" s="19" t="s">
        <v>91</v>
      </c>
    </row>
    <row r="1174" s="2" customFormat="1">
      <c r="A1174" s="41"/>
      <c r="B1174" s="42"/>
      <c r="C1174" s="43"/>
      <c r="D1174" s="227" t="s">
        <v>137</v>
      </c>
      <c r="E1174" s="43"/>
      <c r="F1174" s="228" t="s">
        <v>1414</v>
      </c>
      <c r="G1174" s="43"/>
      <c r="H1174" s="43"/>
      <c r="I1174" s="224"/>
      <c r="J1174" s="43"/>
      <c r="K1174" s="43"/>
      <c r="L1174" s="47"/>
      <c r="M1174" s="225"/>
      <c r="N1174" s="226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19" t="s">
        <v>137</v>
      </c>
      <c r="AU1174" s="19" t="s">
        <v>91</v>
      </c>
    </row>
    <row r="1175" s="2" customFormat="1">
      <c r="A1175" s="41"/>
      <c r="B1175" s="42"/>
      <c r="C1175" s="43"/>
      <c r="D1175" s="222" t="s">
        <v>139</v>
      </c>
      <c r="E1175" s="43"/>
      <c r="F1175" s="229" t="s">
        <v>1415</v>
      </c>
      <c r="G1175" s="43"/>
      <c r="H1175" s="43"/>
      <c r="I1175" s="224"/>
      <c r="J1175" s="43"/>
      <c r="K1175" s="43"/>
      <c r="L1175" s="47"/>
      <c r="M1175" s="225"/>
      <c r="N1175" s="226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19" t="s">
        <v>139</v>
      </c>
      <c r="AU1175" s="19" t="s">
        <v>91</v>
      </c>
    </row>
    <row r="1176" s="15" customFormat="1">
      <c r="A1176" s="15"/>
      <c r="B1176" s="266"/>
      <c r="C1176" s="267"/>
      <c r="D1176" s="222" t="s">
        <v>141</v>
      </c>
      <c r="E1176" s="268" t="s">
        <v>19</v>
      </c>
      <c r="F1176" s="269" t="s">
        <v>596</v>
      </c>
      <c r="G1176" s="267"/>
      <c r="H1176" s="268" t="s">
        <v>19</v>
      </c>
      <c r="I1176" s="270"/>
      <c r="J1176" s="267"/>
      <c r="K1176" s="267"/>
      <c r="L1176" s="271"/>
      <c r="M1176" s="272"/>
      <c r="N1176" s="273"/>
      <c r="O1176" s="273"/>
      <c r="P1176" s="273"/>
      <c r="Q1176" s="273"/>
      <c r="R1176" s="273"/>
      <c r="S1176" s="273"/>
      <c r="T1176" s="27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5" t="s">
        <v>141</v>
      </c>
      <c r="AU1176" s="275" t="s">
        <v>91</v>
      </c>
      <c r="AV1176" s="15" t="s">
        <v>89</v>
      </c>
      <c r="AW1176" s="15" t="s">
        <v>42</v>
      </c>
      <c r="AX1176" s="15" t="s">
        <v>81</v>
      </c>
      <c r="AY1176" s="275" t="s">
        <v>126</v>
      </c>
    </row>
    <row r="1177" s="15" customFormat="1">
      <c r="A1177" s="15"/>
      <c r="B1177" s="266"/>
      <c r="C1177" s="267"/>
      <c r="D1177" s="222" t="s">
        <v>141</v>
      </c>
      <c r="E1177" s="268" t="s">
        <v>19</v>
      </c>
      <c r="F1177" s="269" t="s">
        <v>1416</v>
      </c>
      <c r="G1177" s="267"/>
      <c r="H1177" s="268" t="s">
        <v>19</v>
      </c>
      <c r="I1177" s="270"/>
      <c r="J1177" s="267"/>
      <c r="K1177" s="267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5" t="s">
        <v>141</v>
      </c>
      <c r="AU1177" s="275" t="s">
        <v>91</v>
      </c>
      <c r="AV1177" s="15" t="s">
        <v>89</v>
      </c>
      <c r="AW1177" s="15" t="s">
        <v>42</v>
      </c>
      <c r="AX1177" s="15" t="s">
        <v>81</v>
      </c>
      <c r="AY1177" s="275" t="s">
        <v>126</v>
      </c>
    </row>
    <row r="1178" s="13" customFormat="1">
      <c r="A1178" s="13"/>
      <c r="B1178" s="230"/>
      <c r="C1178" s="231"/>
      <c r="D1178" s="222" t="s">
        <v>141</v>
      </c>
      <c r="E1178" s="232" t="s">
        <v>19</v>
      </c>
      <c r="F1178" s="233" t="s">
        <v>1417</v>
      </c>
      <c r="G1178" s="231"/>
      <c r="H1178" s="234">
        <v>17</v>
      </c>
      <c r="I1178" s="235"/>
      <c r="J1178" s="231"/>
      <c r="K1178" s="231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141</v>
      </c>
      <c r="AU1178" s="240" t="s">
        <v>91</v>
      </c>
      <c r="AV1178" s="13" t="s">
        <v>91</v>
      </c>
      <c r="AW1178" s="13" t="s">
        <v>42</v>
      </c>
      <c r="AX1178" s="13" t="s">
        <v>81</v>
      </c>
      <c r="AY1178" s="240" t="s">
        <v>126</v>
      </c>
    </row>
    <row r="1179" s="15" customFormat="1">
      <c r="A1179" s="15"/>
      <c r="B1179" s="266"/>
      <c r="C1179" s="267"/>
      <c r="D1179" s="222" t="s">
        <v>141</v>
      </c>
      <c r="E1179" s="268" t="s">
        <v>19</v>
      </c>
      <c r="F1179" s="269" t="s">
        <v>1418</v>
      </c>
      <c r="G1179" s="267"/>
      <c r="H1179" s="268" t="s">
        <v>19</v>
      </c>
      <c r="I1179" s="270"/>
      <c r="J1179" s="267"/>
      <c r="K1179" s="267"/>
      <c r="L1179" s="271"/>
      <c r="M1179" s="272"/>
      <c r="N1179" s="273"/>
      <c r="O1179" s="273"/>
      <c r="P1179" s="273"/>
      <c r="Q1179" s="273"/>
      <c r="R1179" s="273"/>
      <c r="S1179" s="273"/>
      <c r="T1179" s="27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5" t="s">
        <v>141</v>
      </c>
      <c r="AU1179" s="275" t="s">
        <v>91</v>
      </c>
      <c r="AV1179" s="15" t="s">
        <v>89</v>
      </c>
      <c r="AW1179" s="15" t="s">
        <v>42</v>
      </c>
      <c r="AX1179" s="15" t="s">
        <v>81</v>
      </c>
      <c r="AY1179" s="275" t="s">
        <v>126</v>
      </c>
    </row>
    <row r="1180" s="13" customFormat="1">
      <c r="A1180" s="13"/>
      <c r="B1180" s="230"/>
      <c r="C1180" s="231"/>
      <c r="D1180" s="222" t="s">
        <v>141</v>
      </c>
      <c r="E1180" s="232" t="s">
        <v>19</v>
      </c>
      <c r="F1180" s="233" t="s">
        <v>1419</v>
      </c>
      <c r="G1180" s="231"/>
      <c r="H1180" s="234">
        <v>0.71999999999999997</v>
      </c>
      <c r="I1180" s="235"/>
      <c r="J1180" s="231"/>
      <c r="K1180" s="231"/>
      <c r="L1180" s="236"/>
      <c r="M1180" s="237"/>
      <c r="N1180" s="238"/>
      <c r="O1180" s="238"/>
      <c r="P1180" s="238"/>
      <c r="Q1180" s="238"/>
      <c r="R1180" s="238"/>
      <c r="S1180" s="238"/>
      <c r="T1180" s="23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0" t="s">
        <v>141</v>
      </c>
      <c r="AU1180" s="240" t="s">
        <v>91</v>
      </c>
      <c r="AV1180" s="13" t="s">
        <v>91</v>
      </c>
      <c r="AW1180" s="13" t="s">
        <v>42</v>
      </c>
      <c r="AX1180" s="13" t="s">
        <v>81</v>
      </c>
      <c r="AY1180" s="240" t="s">
        <v>126</v>
      </c>
    </row>
    <row r="1181" s="15" customFormat="1">
      <c r="A1181" s="15"/>
      <c r="B1181" s="266"/>
      <c r="C1181" s="267"/>
      <c r="D1181" s="222" t="s">
        <v>141</v>
      </c>
      <c r="E1181" s="268" t="s">
        <v>19</v>
      </c>
      <c r="F1181" s="269" t="s">
        <v>1420</v>
      </c>
      <c r="G1181" s="267"/>
      <c r="H1181" s="268" t="s">
        <v>19</v>
      </c>
      <c r="I1181" s="270"/>
      <c r="J1181" s="267"/>
      <c r="K1181" s="267"/>
      <c r="L1181" s="271"/>
      <c r="M1181" s="272"/>
      <c r="N1181" s="273"/>
      <c r="O1181" s="273"/>
      <c r="P1181" s="273"/>
      <c r="Q1181" s="273"/>
      <c r="R1181" s="273"/>
      <c r="S1181" s="273"/>
      <c r="T1181" s="27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5" t="s">
        <v>141</v>
      </c>
      <c r="AU1181" s="275" t="s">
        <v>91</v>
      </c>
      <c r="AV1181" s="15" t="s">
        <v>89</v>
      </c>
      <c r="AW1181" s="15" t="s">
        <v>42</v>
      </c>
      <c r="AX1181" s="15" t="s">
        <v>81</v>
      </c>
      <c r="AY1181" s="275" t="s">
        <v>126</v>
      </c>
    </row>
    <row r="1182" s="13" customFormat="1">
      <c r="A1182" s="13"/>
      <c r="B1182" s="230"/>
      <c r="C1182" s="231"/>
      <c r="D1182" s="222" t="s">
        <v>141</v>
      </c>
      <c r="E1182" s="232" t="s">
        <v>19</v>
      </c>
      <c r="F1182" s="233" t="s">
        <v>1421</v>
      </c>
      <c r="G1182" s="231"/>
      <c r="H1182" s="234">
        <v>43.200000000000003</v>
      </c>
      <c r="I1182" s="235"/>
      <c r="J1182" s="231"/>
      <c r="K1182" s="231"/>
      <c r="L1182" s="236"/>
      <c r="M1182" s="237"/>
      <c r="N1182" s="238"/>
      <c r="O1182" s="238"/>
      <c r="P1182" s="238"/>
      <c r="Q1182" s="238"/>
      <c r="R1182" s="238"/>
      <c r="S1182" s="238"/>
      <c r="T1182" s="23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0" t="s">
        <v>141</v>
      </c>
      <c r="AU1182" s="240" t="s">
        <v>91</v>
      </c>
      <c r="AV1182" s="13" t="s">
        <v>91</v>
      </c>
      <c r="AW1182" s="13" t="s">
        <v>42</v>
      </c>
      <c r="AX1182" s="13" t="s">
        <v>81</v>
      </c>
      <c r="AY1182" s="240" t="s">
        <v>126</v>
      </c>
    </row>
    <row r="1183" s="14" customFormat="1">
      <c r="A1183" s="14"/>
      <c r="B1183" s="241"/>
      <c r="C1183" s="242"/>
      <c r="D1183" s="222" t="s">
        <v>141</v>
      </c>
      <c r="E1183" s="243" t="s">
        <v>19</v>
      </c>
      <c r="F1183" s="244" t="s">
        <v>144</v>
      </c>
      <c r="G1183" s="242"/>
      <c r="H1183" s="245">
        <v>60.920000000000002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141</v>
      </c>
      <c r="AU1183" s="251" t="s">
        <v>91</v>
      </c>
      <c r="AV1183" s="14" t="s">
        <v>133</v>
      </c>
      <c r="AW1183" s="14" t="s">
        <v>42</v>
      </c>
      <c r="AX1183" s="14" t="s">
        <v>89</v>
      </c>
      <c r="AY1183" s="251" t="s">
        <v>126</v>
      </c>
    </row>
    <row r="1184" s="2" customFormat="1" ht="16.5" customHeight="1">
      <c r="A1184" s="41"/>
      <c r="B1184" s="42"/>
      <c r="C1184" s="209" t="s">
        <v>1422</v>
      </c>
      <c r="D1184" s="209" t="s">
        <v>128</v>
      </c>
      <c r="E1184" s="210" t="s">
        <v>1423</v>
      </c>
      <c r="F1184" s="211" t="s">
        <v>1424</v>
      </c>
      <c r="G1184" s="212" t="s">
        <v>131</v>
      </c>
      <c r="H1184" s="213">
        <v>68.120000000000005</v>
      </c>
      <c r="I1184" s="214"/>
      <c r="J1184" s="215">
        <f>ROUND(I1184*H1184,2)</f>
        <v>0</v>
      </c>
      <c r="K1184" s="211" t="s">
        <v>132</v>
      </c>
      <c r="L1184" s="47"/>
      <c r="M1184" s="216" t="s">
        <v>19</v>
      </c>
      <c r="N1184" s="217" t="s">
        <v>52</v>
      </c>
      <c r="O1184" s="87"/>
      <c r="P1184" s="218">
        <f>O1184*H1184</f>
        <v>0</v>
      </c>
      <c r="Q1184" s="218">
        <v>0</v>
      </c>
      <c r="R1184" s="218">
        <f>Q1184*H1184</f>
        <v>0</v>
      </c>
      <c r="S1184" s="218">
        <v>0</v>
      </c>
      <c r="T1184" s="219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0" t="s">
        <v>717</v>
      </c>
      <c r="AT1184" s="220" t="s">
        <v>128</v>
      </c>
      <c r="AU1184" s="220" t="s">
        <v>91</v>
      </c>
      <c r="AY1184" s="19" t="s">
        <v>126</v>
      </c>
      <c r="BE1184" s="221">
        <f>IF(N1184="základní",J1184,0)</f>
        <v>0</v>
      </c>
      <c r="BF1184" s="221">
        <f>IF(N1184="snížená",J1184,0)</f>
        <v>0</v>
      </c>
      <c r="BG1184" s="221">
        <f>IF(N1184="zákl. přenesená",J1184,0)</f>
        <v>0</v>
      </c>
      <c r="BH1184" s="221">
        <f>IF(N1184="sníž. přenesená",J1184,0)</f>
        <v>0</v>
      </c>
      <c r="BI1184" s="221">
        <f>IF(N1184="nulová",J1184,0)</f>
        <v>0</v>
      </c>
      <c r="BJ1184" s="19" t="s">
        <v>89</v>
      </c>
      <c r="BK1184" s="221">
        <f>ROUND(I1184*H1184,2)</f>
        <v>0</v>
      </c>
      <c r="BL1184" s="19" t="s">
        <v>717</v>
      </c>
      <c r="BM1184" s="220" t="s">
        <v>1425</v>
      </c>
    </row>
    <row r="1185" s="2" customFormat="1">
      <c r="A1185" s="41"/>
      <c r="B1185" s="42"/>
      <c r="C1185" s="43"/>
      <c r="D1185" s="222" t="s">
        <v>135</v>
      </c>
      <c r="E1185" s="43"/>
      <c r="F1185" s="223" t="s">
        <v>1426</v>
      </c>
      <c r="G1185" s="43"/>
      <c r="H1185" s="43"/>
      <c r="I1185" s="224"/>
      <c r="J1185" s="43"/>
      <c r="K1185" s="43"/>
      <c r="L1185" s="47"/>
      <c r="M1185" s="225"/>
      <c r="N1185" s="226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19" t="s">
        <v>135</v>
      </c>
      <c r="AU1185" s="19" t="s">
        <v>91</v>
      </c>
    </row>
    <row r="1186" s="2" customFormat="1">
      <c r="A1186" s="41"/>
      <c r="B1186" s="42"/>
      <c r="C1186" s="43"/>
      <c r="D1186" s="227" t="s">
        <v>137</v>
      </c>
      <c r="E1186" s="43"/>
      <c r="F1186" s="228" t="s">
        <v>1427</v>
      </c>
      <c r="G1186" s="43"/>
      <c r="H1186" s="43"/>
      <c r="I1186" s="224"/>
      <c r="J1186" s="43"/>
      <c r="K1186" s="43"/>
      <c r="L1186" s="47"/>
      <c r="M1186" s="225"/>
      <c r="N1186" s="226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19" t="s">
        <v>137</v>
      </c>
      <c r="AU1186" s="19" t="s">
        <v>91</v>
      </c>
    </row>
    <row r="1187" s="2" customFormat="1">
      <c r="A1187" s="41"/>
      <c r="B1187" s="42"/>
      <c r="C1187" s="43"/>
      <c r="D1187" s="222" t="s">
        <v>139</v>
      </c>
      <c r="E1187" s="43"/>
      <c r="F1187" s="229" t="s">
        <v>1428</v>
      </c>
      <c r="G1187" s="43"/>
      <c r="H1187" s="43"/>
      <c r="I1187" s="224"/>
      <c r="J1187" s="43"/>
      <c r="K1187" s="43"/>
      <c r="L1187" s="47"/>
      <c r="M1187" s="225"/>
      <c r="N1187" s="226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19" t="s">
        <v>139</v>
      </c>
      <c r="AU1187" s="19" t="s">
        <v>91</v>
      </c>
    </row>
    <row r="1188" s="15" customFormat="1">
      <c r="A1188" s="15"/>
      <c r="B1188" s="266"/>
      <c r="C1188" s="267"/>
      <c r="D1188" s="222" t="s">
        <v>141</v>
      </c>
      <c r="E1188" s="268" t="s">
        <v>19</v>
      </c>
      <c r="F1188" s="269" t="s">
        <v>596</v>
      </c>
      <c r="G1188" s="267"/>
      <c r="H1188" s="268" t="s">
        <v>19</v>
      </c>
      <c r="I1188" s="270"/>
      <c r="J1188" s="267"/>
      <c r="K1188" s="267"/>
      <c r="L1188" s="271"/>
      <c r="M1188" s="272"/>
      <c r="N1188" s="273"/>
      <c r="O1188" s="273"/>
      <c r="P1188" s="273"/>
      <c r="Q1188" s="273"/>
      <c r="R1188" s="273"/>
      <c r="S1188" s="273"/>
      <c r="T1188" s="274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75" t="s">
        <v>141</v>
      </c>
      <c r="AU1188" s="275" t="s">
        <v>91</v>
      </c>
      <c r="AV1188" s="15" t="s">
        <v>89</v>
      </c>
      <c r="AW1188" s="15" t="s">
        <v>42</v>
      </c>
      <c r="AX1188" s="15" t="s">
        <v>81</v>
      </c>
      <c r="AY1188" s="275" t="s">
        <v>126</v>
      </c>
    </row>
    <row r="1189" s="15" customFormat="1">
      <c r="A1189" s="15"/>
      <c r="B1189" s="266"/>
      <c r="C1189" s="267"/>
      <c r="D1189" s="222" t="s">
        <v>141</v>
      </c>
      <c r="E1189" s="268" t="s">
        <v>19</v>
      </c>
      <c r="F1189" s="269" t="s">
        <v>1416</v>
      </c>
      <c r="G1189" s="267"/>
      <c r="H1189" s="268" t="s">
        <v>19</v>
      </c>
      <c r="I1189" s="270"/>
      <c r="J1189" s="267"/>
      <c r="K1189" s="267"/>
      <c r="L1189" s="271"/>
      <c r="M1189" s="272"/>
      <c r="N1189" s="273"/>
      <c r="O1189" s="273"/>
      <c r="P1189" s="273"/>
      <c r="Q1189" s="273"/>
      <c r="R1189" s="273"/>
      <c r="S1189" s="273"/>
      <c r="T1189" s="274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75" t="s">
        <v>141</v>
      </c>
      <c r="AU1189" s="275" t="s">
        <v>91</v>
      </c>
      <c r="AV1189" s="15" t="s">
        <v>89</v>
      </c>
      <c r="AW1189" s="15" t="s">
        <v>42</v>
      </c>
      <c r="AX1189" s="15" t="s">
        <v>81</v>
      </c>
      <c r="AY1189" s="275" t="s">
        <v>126</v>
      </c>
    </row>
    <row r="1190" s="13" customFormat="1">
      <c r="A1190" s="13"/>
      <c r="B1190" s="230"/>
      <c r="C1190" s="231"/>
      <c r="D1190" s="222" t="s">
        <v>141</v>
      </c>
      <c r="E1190" s="232" t="s">
        <v>19</v>
      </c>
      <c r="F1190" s="233" t="s">
        <v>1417</v>
      </c>
      <c r="G1190" s="231"/>
      <c r="H1190" s="234">
        <v>17</v>
      </c>
      <c r="I1190" s="235"/>
      <c r="J1190" s="231"/>
      <c r="K1190" s="231"/>
      <c r="L1190" s="236"/>
      <c r="M1190" s="237"/>
      <c r="N1190" s="238"/>
      <c r="O1190" s="238"/>
      <c r="P1190" s="238"/>
      <c r="Q1190" s="238"/>
      <c r="R1190" s="238"/>
      <c r="S1190" s="238"/>
      <c r="T1190" s="23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0" t="s">
        <v>141</v>
      </c>
      <c r="AU1190" s="240" t="s">
        <v>91</v>
      </c>
      <c r="AV1190" s="13" t="s">
        <v>91</v>
      </c>
      <c r="AW1190" s="13" t="s">
        <v>42</v>
      </c>
      <c r="AX1190" s="13" t="s">
        <v>81</v>
      </c>
      <c r="AY1190" s="240" t="s">
        <v>126</v>
      </c>
    </row>
    <row r="1191" s="15" customFormat="1">
      <c r="A1191" s="15"/>
      <c r="B1191" s="266"/>
      <c r="C1191" s="267"/>
      <c r="D1191" s="222" t="s">
        <v>141</v>
      </c>
      <c r="E1191" s="268" t="s">
        <v>19</v>
      </c>
      <c r="F1191" s="269" t="s">
        <v>1418</v>
      </c>
      <c r="G1191" s="267"/>
      <c r="H1191" s="268" t="s">
        <v>19</v>
      </c>
      <c r="I1191" s="270"/>
      <c r="J1191" s="267"/>
      <c r="K1191" s="267"/>
      <c r="L1191" s="271"/>
      <c r="M1191" s="272"/>
      <c r="N1191" s="273"/>
      <c r="O1191" s="273"/>
      <c r="P1191" s="273"/>
      <c r="Q1191" s="273"/>
      <c r="R1191" s="273"/>
      <c r="S1191" s="273"/>
      <c r="T1191" s="27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75" t="s">
        <v>141</v>
      </c>
      <c r="AU1191" s="275" t="s">
        <v>91</v>
      </c>
      <c r="AV1191" s="15" t="s">
        <v>89</v>
      </c>
      <c r="AW1191" s="15" t="s">
        <v>42</v>
      </c>
      <c r="AX1191" s="15" t="s">
        <v>81</v>
      </c>
      <c r="AY1191" s="275" t="s">
        <v>126</v>
      </c>
    </row>
    <row r="1192" s="13" customFormat="1">
      <c r="A1192" s="13"/>
      <c r="B1192" s="230"/>
      <c r="C1192" s="231"/>
      <c r="D1192" s="222" t="s">
        <v>141</v>
      </c>
      <c r="E1192" s="232" t="s">
        <v>19</v>
      </c>
      <c r="F1192" s="233" t="s">
        <v>1429</v>
      </c>
      <c r="G1192" s="231"/>
      <c r="H1192" s="234">
        <v>7.9199999999999999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141</v>
      </c>
      <c r="AU1192" s="240" t="s">
        <v>91</v>
      </c>
      <c r="AV1192" s="13" t="s">
        <v>91</v>
      </c>
      <c r="AW1192" s="13" t="s">
        <v>42</v>
      </c>
      <c r="AX1192" s="13" t="s">
        <v>81</v>
      </c>
      <c r="AY1192" s="240" t="s">
        <v>126</v>
      </c>
    </row>
    <row r="1193" s="15" customFormat="1">
      <c r="A1193" s="15"/>
      <c r="B1193" s="266"/>
      <c r="C1193" s="267"/>
      <c r="D1193" s="222" t="s">
        <v>141</v>
      </c>
      <c r="E1193" s="268" t="s">
        <v>19</v>
      </c>
      <c r="F1193" s="269" t="s">
        <v>1420</v>
      </c>
      <c r="G1193" s="267"/>
      <c r="H1193" s="268" t="s">
        <v>19</v>
      </c>
      <c r="I1193" s="270"/>
      <c r="J1193" s="267"/>
      <c r="K1193" s="267"/>
      <c r="L1193" s="271"/>
      <c r="M1193" s="272"/>
      <c r="N1193" s="273"/>
      <c r="O1193" s="273"/>
      <c r="P1193" s="273"/>
      <c r="Q1193" s="273"/>
      <c r="R1193" s="273"/>
      <c r="S1193" s="273"/>
      <c r="T1193" s="274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5" t="s">
        <v>141</v>
      </c>
      <c r="AU1193" s="275" t="s">
        <v>91</v>
      </c>
      <c r="AV1193" s="15" t="s">
        <v>89</v>
      </c>
      <c r="AW1193" s="15" t="s">
        <v>42</v>
      </c>
      <c r="AX1193" s="15" t="s">
        <v>81</v>
      </c>
      <c r="AY1193" s="275" t="s">
        <v>126</v>
      </c>
    </row>
    <row r="1194" s="13" customFormat="1">
      <c r="A1194" s="13"/>
      <c r="B1194" s="230"/>
      <c r="C1194" s="231"/>
      <c r="D1194" s="222" t="s">
        <v>141</v>
      </c>
      <c r="E1194" s="232" t="s">
        <v>19</v>
      </c>
      <c r="F1194" s="233" t="s">
        <v>1421</v>
      </c>
      <c r="G1194" s="231"/>
      <c r="H1194" s="234">
        <v>43.200000000000003</v>
      </c>
      <c r="I1194" s="235"/>
      <c r="J1194" s="231"/>
      <c r="K1194" s="231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141</v>
      </c>
      <c r="AU1194" s="240" t="s">
        <v>91</v>
      </c>
      <c r="AV1194" s="13" t="s">
        <v>91</v>
      </c>
      <c r="AW1194" s="13" t="s">
        <v>42</v>
      </c>
      <c r="AX1194" s="13" t="s">
        <v>81</v>
      </c>
      <c r="AY1194" s="240" t="s">
        <v>126</v>
      </c>
    </row>
    <row r="1195" s="14" customFormat="1">
      <c r="A1195" s="14"/>
      <c r="B1195" s="241"/>
      <c r="C1195" s="242"/>
      <c r="D1195" s="222" t="s">
        <v>141</v>
      </c>
      <c r="E1195" s="243" t="s">
        <v>19</v>
      </c>
      <c r="F1195" s="244" t="s">
        <v>144</v>
      </c>
      <c r="G1195" s="242"/>
      <c r="H1195" s="245">
        <v>68.120000000000005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1" t="s">
        <v>141</v>
      </c>
      <c r="AU1195" s="251" t="s">
        <v>91</v>
      </c>
      <c r="AV1195" s="14" t="s">
        <v>133</v>
      </c>
      <c r="AW1195" s="14" t="s">
        <v>42</v>
      </c>
      <c r="AX1195" s="14" t="s">
        <v>89</v>
      </c>
      <c r="AY1195" s="251" t="s">
        <v>126</v>
      </c>
    </row>
    <row r="1196" s="2" customFormat="1" ht="16.5" customHeight="1">
      <c r="A1196" s="41"/>
      <c r="B1196" s="42"/>
      <c r="C1196" s="209" t="s">
        <v>1430</v>
      </c>
      <c r="D1196" s="209" t="s">
        <v>128</v>
      </c>
      <c r="E1196" s="210" t="s">
        <v>1431</v>
      </c>
      <c r="F1196" s="211" t="s">
        <v>1432</v>
      </c>
      <c r="G1196" s="212" t="s">
        <v>165</v>
      </c>
      <c r="H1196" s="213">
        <v>135.40000000000001</v>
      </c>
      <c r="I1196" s="214"/>
      <c r="J1196" s="215">
        <f>ROUND(I1196*H1196,2)</f>
        <v>0</v>
      </c>
      <c r="K1196" s="211" t="s">
        <v>132</v>
      </c>
      <c r="L1196" s="47"/>
      <c r="M1196" s="216" t="s">
        <v>19</v>
      </c>
      <c r="N1196" s="217" t="s">
        <v>52</v>
      </c>
      <c r="O1196" s="87"/>
      <c r="P1196" s="218">
        <f>O1196*H1196</f>
        <v>0</v>
      </c>
      <c r="Q1196" s="218">
        <v>0.20014699999999999</v>
      </c>
      <c r="R1196" s="218">
        <f>Q1196*H1196</f>
        <v>27.0999038</v>
      </c>
      <c r="S1196" s="218">
        <v>0</v>
      </c>
      <c r="T1196" s="219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20" t="s">
        <v>717</v>
      </c>
      <c r="AT1196" s="220" t="s">
        <v>128</v>
      </c>
      <c r="AU1196" s="220" t="s">
        <v>91</v>
      </c>
      <c r="AY1196" s="19" t="s">
        <v>126</v>
      </c>
      <c r="BE1196" s="221">
        <f>IF(N1196="základní",J1196,0)</f>
        <v>0</v>
      </c>
      <c r="BF1196" s="221">
        <f>IF(N1196="snížená",J1196,0)</f>
        <v>0</v>
      </c>
      <c r="BG1196" s="221">
        <f>IF(N1196="zákl. přenesená",J1196,0)</f>
        <v>0</v>
      </c>
      <c r="BH1196" s="221">
        <f>IF(N1196="sníž. přenesená",J1196,0)</f>
        <v>0</v>
      </c>
      <c r="BI1196" s="221">
        <f>IF(N1196="nulová",J1196,0)</f>
        <v>0</v>
      </c>
      <c r="BJ1196" s="19" t="s">
        <v>89</v>
      </c>
      <c r="BK1196" s="221">
        <f>ROUND(I1196*H1196,2)</f>
        <v>0</v>
      </c>
      <c r="BL1196" s="19" t="s">
        <v>717</v>
      </c>
      <c r="BM1196" s="220" t="s">
        <v>1433</v>
      </c>
    </row>
    <row r="1197" s="2" customFormat="1">
      <c r="A1197" s="41"/>
      <c r="B1197" s="42"/>
      <c r="C1197" s="43"/>
      <c r="D1197" s="222" t="s">
        <v>135</v>
      </c>
      <c r="E1197" s="43"/>
      <c r="F1197" s="223" t="s">
        <v>1434</v>
      </c>
      <c r="G1197" s="43"/>
      <c r="H1197" s="43"/>
      <c r="I1197" s="224"/>
      <c r="J1197" s="43"/>
      <c r="K1197" s="43"/>
      <c r="L1197" s="47"/>
      <c r="M1197" s="225"/>
      <c r="N1197" s="226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19" t="s">
        <v>135</v>
      </c>
      <c r="AU1197" s="19" t="s">
        <v>91</v>
      </c>
    </row>
    <row r="1198" s="2" customFormat="1">
      <c r="A1198" s="41"/>
      <c r="B1198" s="42"/>
      <c r="C1198" s="43"/>
      <c r="D1198" s="227" t="s">
        <v>137</v>
      </c>
      <c r="E1198" s="43"/>
      <c r="F1198" s="228" t="s">
        <v>1435</v>
      </c>
      <c r="G1198" s="43"/>
      <c r="H1198" s="43"/>
      <c r="I1198" s="224"/>
      <c r="J1198" s="43"/>
      <c r="K1198" s="43"/>
      <c r="L1198" s="47"/>
      <c r="M1198" s="225"/>
      <c r="N1198" s="226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19" t="s">
        <v>137</v>
      </c>
      <c r="AU1198" s="19" t="s">
        <v>91</v>
      </c>
    </row>
    <row r="1199" s="2" customFormat="1">
      <c r="A1199" s="41"/>
      <c r="B1199" s="42"/>
      <c r="C1199" s="43"/>
      <c r="D1199" s="222" t="s">
        <v>139</v>
      </c>
      <c r="E1199" s="43"/>
      <c r="F1199" s="229" t="s">
        <v>1436</v>
      </c>
      <c r="G1199" s="43"/>
      <c r="H1199" s="43"/>
      <c r="I1199" s="224"/>
      <c r="J1199" s="43"/>
      <c r="K1199" s="43"/>
      <c r="L1199" s="47"/>
      <c r="M1199" s="225"/>
      <c r="N1199" s="226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19" t="s">
        <v>139</v>
      </c>
      <c r="AU1199" s="19" t="s">
        <v>91</v>
      </c>
    </row>
    <row r="1200" s="15" customFormat="1">
      <c r="A1200" s="15"/>
      <c r="B1200" s="266"/>
      <c r="C1200" s="267"/>
      <c r="D1200" s="222" t="s">
        <v>141</v>
      </c>
      <c r="E1200" s="268" t="s">
        <v>19</v>
      </c>
      <c r="F1200" s="269" t="s">
        <v>596</v>
      </c>
      <c r="G1200" s="267"/>
      <c r="H1200" s="268" t="s">
        <v>19</v>
      </c>
      <c r="I1200" s="270"/>
      <c r="J1200" s="267"/>
      <c r="K1200" s="267"/>
      <c r="L1200" s="271"/>
      <c r="M1200" s="272"/>
      <c r="N1200" s="273"/>
      <c r="O1200" s="273"/>
      <c r="P1200" s="273"/>
      <c r="Q1200" s="273"/>
      <c r="R1200" s="273"/>
      <c r="S1200" s="273"/>
      <c r="T1200" s="27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5" t="s">
        <v>141</v>
      </c>
      <c r="AU1200" s="275" t="s">
        <v>91</v>
      </c>
      <c r="AV1200" s="15" t="s">
        <v>89</v>
      </c>
      <c r="AW1200" s="15" t="s">
        <v>42</v>
      </c>
      <c r="AX1200" s="15" t="s">
        <v>81</v>
      </c>
      <c r="AY1200" s="275" t="s">
        <v>126</v>
      </c>
    </row>
    <row r="1201" s="15" customFormat="1">
      <c r="A1201" s="15"/>
      <c r="B1201" s="266"/>
      <c r="C1201" s="267"/>
      <c r="D1201" s="222" t="s">
        <v>141</v>
      </c>
      <c r="E1201" s="268" t="s">
        <v>19</v>
      </c>
      <c r="F1201" s="269" t="s">
        <v>1352</v>
      </c>
      <c r="G1201" s="267"/>
      <c r="H1201" s="268" t="s">
        <v>19</v>
      </c>
      <c r="I1201" s="270"/>
      <c r="J1201" s="267"/>
      <c r="K1201" s="267"/>
      <c r="L1201" s="271"/>
      <c r="M1201" s="272"/>
      <c r="N1201" s="273"/>
      <c r="O1201" s="273"/>
      <c r="P1201" s="273"/>
      <c r="Q1201" s="273"/>
      <c r="R1201" s="273"/>
      <c r="S1201" s="273"/>
      <c r="T1201" s="274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75" t="s">
        <v>141</v>
      </c>
      <c r="AU1201" s="275" t="s">
        <v>91</v>
      </c>
      <c r="AV1201" s="15" t="s">
        <v>89</v>
      </c>
      <c r="AW1201" s="15" t="s">
        <v>42</v>
      </c>
      <c r="AX1201" s="15" t="s">
        <v>81</v>
      </c>
      <c r="AY1201" s="275" t="s">
        <v>126</v>
      </c>
    </row>
    <row r="1202" s="13" customFormat="1">
      <c r="A1202" s="13"/>
      <c r="B1202" s="230"/>
      <c r="C1202" s="231"/>
      <c r="D1202" s="222" t="s">
        <v>141</v>
      </c>
      <c r="E1202" s="232" t="s">
        <v>19</v>
      </c>
      <c r="F1202" s="233" t="s">
        <v>1353</v>
      </c>
      <c r="G1202" s="231"/>
      <c r="H1202" s="234">
        <v>135.40000000000001</v>
      </c>
      <c r="I1202" s="235"/>
      <c r="J1202" s="231"/>
      <c r="K1202" s="231"/>
      <c r="L1202" s="236"/>
      <c r="M1202" s="237"/>
      <c r="N1202" s="238"/>
      <c r="O1202" s="238"/>
      <c r="P1202" s="238"/>
      <c r="Q1202" s="238"/>
      <c r="R1202" s="238"/>
      <c r="S1202" s="238"/>
      <c r="T1202" s="23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0" t="s">
        <v>141</v>
      </c>
      <c r="AU1202" s="240" t="s">
        <v>91</v>
      </c>
      <c r="AV1202" s="13" t="s">
        <v>91</v>
      </c>
      <c r="AW1202" s="13" t="s">
        <v>42</v>
      </c>
      <c r="AX1202" s="13" t="s">
        <v>81</v>
      </c>
      <c r="AY1202" s="240" t="s">
        <v>126</v>
      </c>
    </row>
    <row r="1203" s="14" customFormat="1">
      <c r="A1203" s="14"/>
      <c r="B1203" s="241"/>
      <c r="C1203" s="242"/>
      <c r="D1203" s="222" t="s">
        <v>141</v>
      </c>
      <c r="E1203" s="243" t="s">
        <v>19</v>
      </c>
      <c r="F1203" s="244" t="s">
        <v>144</v>
      </c>
      <c r="G1203" s="242"/>
      <c r="H1203" s="245">
        <v>135.40000000000001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1" t="s">
        <v>141</v>
      </c>
      <c r="AU1203" s="251" t="s">
        <v>91</v>
      </c>
      <c r="AV1203" s="14" t="s">
        <v>133</v>
      </c>
      <c r="AW1203" s="14" t="s">
        <v>42</v>
      </c>
      <c r="AX1203" s="14" t="s">
        <v>89</v>
      </c>
      <c r="AY1203" s="251" t="s">
        <v>126</v>
      </c>
    </row>
    <row r="1204" s="2" customFormat="1" ht="16.5" customHeight="1">
      <c r="A1204" s="41"/>
      <c r="B1204" s="42"/>
      <c r="C1204" s="252" t="s">
        <v>1437</v>
      </c>
      <c r="D1204" s="252" t="s">
        <v>237</v>
      </c>
      <c r="E1204" s="253" t="s">
        <v>1438</v>
      </c>
      <c r="F1204" s="254" t="s">
        <v>1439</v>
      </c>
      <c r="G1204" s="255" t="s">
        <v>165</v>
      </c>
      <c r="H1204" s="256">
        <v>135.40000000000001</v>
      </c>
      <c r="I1204" s="257"/>
      <c r="J1204" s="258">
        <f>ROUND(I1204*H1204,2)</f>
        <v>0</v>
      </c>
      <c r="K1204" s="254" t="s">
        <v>132</v>
      </c>
      <c r="L1204" s="259"/>
      <c r="M1204" s="260" t="s">
        <v>19</v>
      </c>
      <c r="N1204" s="261" t="s">
        <v>52</v>
      </c>
      <c r="O1204" s="87"/>
      <c r="P1204" s="218">
        <f>O1204*H1204</f>
        <v>0</v>
      </c>
      <c r="Q1204" s="218">
        <v>2.0000000000000002E-05</v>
      </c>
      <c r="R1204" s="218">
        <f>Q1204*H1204</f>
        <v>0.0027080000000000003</v>
      </c>
      <c r="S1204" s="218">
        <v>0</v>
      </c>
      <c r="T1204" s="219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0" t="s">
        <v>733</v>
      </c>
      <c r="AT1204" s="220" t="s">
        <v>237</v>
      </c>
      <c r="AU1204" s="220" t="s">
        <v>91</v>
      </c>
      <c r="AY1204" s="19" t="s">
        <v>126</v>
      </c>
      <c r="BE1204" s="221">
        <f>IF(N1204="základní",J1204,0)</f>
        <v>0</v>
      </c>
      <c r="BF1204" s="221">
        <f>IF(N1204="snížená",J1204,0)</f>
        <v>0</v>
      </c>
      <c r="BG1204" s="221">
        <f>IF(N1204="zákl. přenesená",J1204,0)</f>
        <v>0</v>
      </c>
      <c r="BH1204" s="221">
        <f>IF(N1204="sníž. přenesená",J1204,0)</f>
        <v>0</v>
      </c>
      <c r="BI1204" s="221">
        <f>IF(N1204="nulová",J1204,0)</f>
        <v>0</v>
      </c>
      <c r="BJ1204" s="19" t="s">
        <v>89</v>
      </c>
      <c r="BK1204" s="221">
        <f>ROUND(I1204*H1204,2)</f>
        <v>0</v>
      </c>
      <c r="BL1204" s="19" t="s">
        <v>717</v>
      </c>
      <c r="BM1204" s="220" t="s">
        <v>1440</v>
      </c>
    </row>
    <row r="1205" s="2" customFormat="1">
      <c r="A1205" s="41"/>
      <c r="B1205" s="42"/>
      <c r="C1205" s="43"/>
      <c r="D1205" s="222" t="s">
        <v>135</v>
      </c>
      <c r="E1205" s="43"/>
      <c r="F1205" s="223" t="s">
        <v>1439</v>
      </c>
      <c r="G1205" s="43"/>
      <c r="H1205" s="43"/>
      <c r="I1205" s="224"/>
      <c r="J1205" s="43"/>
      <c r="K1205" s="43"/>
      <c r="L1205" s="47"/>
      <c r="M1205" s="225"/>
      <c r="N1205" s="226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19" t="s">
        <v>135</v>
      </c>
      <c r="AU1205" s="19" t="s">
        <v>91</v>
      </c>
    </row>
    <row r="1206" s="15" customFormat="1">
      <c r="A1206" s="15"/>
      <c r="B1206" s="266"/>
      <c r="C1206" s="267"/>
      <c r="D1206" s="222" t="s">
        <v>141</v>
      </c>
      <c r="E1206" s="268" t="s">
        <v>19</v>
      </c>
      <c r="F1206" s="269" t="s">
        <v>596</v>
      </c>
      <c r="G1206" s="267"/>
      <c r="H1206" s="268" t="s">
        <v>19</v>
      </c>
      <c r="I1206" s="270"/>
      <c r="J1206" s="267"/>
      <c r="K1206" s="267"/>
      <c r="L1206" s="271"/>
      <c r="M1206" s="272"/>
      <c r="N1206" s="273"/>
      <c r="O1206" s="273"/>
      <c r="P1206" s="273"/>
      <c r="Q1206" s="273"/>
      <c r="R1206" s="273"/>
      <c r="S1206" s="273"/>
      <c r="T1206" s="27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5" t="s">
        <v>141</v>
      </c>
      <c r="AU1206" s="275" t="s">
        <v>91</v>
      </c>
      <c r="AV1206" s="15" t="s">
        <v>89</v>
      </c>
      <c r="AW1206" s="15" t="s">
        <v>42</v>
      </c>
      <c r="AX1206" s="15" t="s">
        <v>81</v>
      </c>
      <c r="AY1206" s="275" t="s">
        <v>126</v>
      </c>
    </row>
    <row r="1207" s="15" customFormat="1">
      <c r="A1207" s="15"/>
      <c r="B1207" s="266"/>
      <c r="C1207" s="267"/>
      <c r="D1207" s="222" t="s">
        <v>141</v>
      </c>
      <c r="E1207" s="268" t="s">
        <v>19</v>
      </c>
      <c r="F1207" s="269" t="s">
        <v>1352</v>
      </c>
      <c r="G1207" s="267"/>
      <c r="H1207" s="268" t="s">
        <v>19</v>
      </c>
      <c r="I1207" s="270"/>
      <c r="J1207" s="267"/>
      <c r="K1207" s="267"/>
      <c r="L1207" s="271"/>
      <c r="M1207" s="272"/>
      <c r="N1207" s="273"/>
      <c r="O1207" s="273"/>
      <c r="P1207" s="273"/>
      <c r="Q1207" s="273"/>
      <c r="R1207" s="273"/>
      <c r="S1207" s="273"/>
      <c r="T1207" s="27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5" t="s">
        <v>141</v>
      </c>
      <c r="AU1207" s="275" t="s">
        <v>91</v>
      </c>
      <c r="AV1207" s="15" t="s">
        <v>89</v>
      </c>
      <c r="AW1207" s="15" t="s">
        <v>42</v>
      </c>
      <c r="AX1207" s="15" t="s">
        <v>81</v>
      </c>
      <c r="AY1207" s="275" t="s">
        <v>126</v>
      </c>
    </row>
    <row r="1208" s="13" customFormat="1">
      <c r="A1208" s="13"/>
      <c r="B1208" s="230"/>
      <c r="C1208" s="231"/>
      <c r="D1208" s="222" t="s">
        <v>141</v>
      </c>
      <c r="E1208" s="232" t="s">
        <v>19</v>
      </c>
      <c r="F1208" s="233" t="s">
        <v>1353</v>
      </c>
      <c r="G1208" s="231"/>
      <c r="H1208" s="234">
        <v>135.40000000000001</v>
      </c>
      <c r="I1208" s="235"/>
      <c r="J1208" s="231"/>
      <c r="K1208" s="231"/>
      <c r="L1208" s="236"/>
      <c r="M1208" s="237"/>
      <c r="N1208" s="238"/>
      <c r="O1208" s="238"/>
      <c r="P1208" s="238"/>
      <c r="Q1208" s="238"/>
      <c r="R1208" s="238"/>
      <c r="S1208" s="238"/>
      <c r="T1208" s="23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0" t="s">
        <v>141</v>
      </c>
      <c r="AU1208" s="240" t="s">
        <v>91</v>
      </c>
      <c r="AV1208" s="13" t="s">
        <v>91</v>
      </c>
      <c r="AW1208" s="13" t="s">
        <v>42</v>
      </c>
      <c r="AX1208" s="13" t="s">
        <v>81</v>
      </c>
      <c r="AY1208" s="240" t="s">
        <v>126</v>
      </c>
    </row>
    <row r="1209" s="14" customFormat="1">
      <c r="A1209" s="14"/>
      <c r="B1209" s="241"/>
      <c r="C1209" s="242"/>
      <c r="D1209" s="222" t="s">
        <v>141</v>
      </c>
      <c r="E1209" s="243" t="s">
        <v>19</v>
      </c>
      <c r="F1209" s="244" t="s">
        <v>144</v>
      </c>
      <c r="G1209" s="242"/>
      <c r="H1209" s="245">
        <v>135.40000000000001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1" t="s">
        <v>141</v>
      </c>
      <c r="AU1209" s="251" t="s">
        <v>91</v>
      </c>
      <c r="AV1209" s="14" t="s">
        <v>133</v>
      </c>
      <c r="AW1209" s="14" t="s">
        <v>42</v>
      </c>
      <c r="AX1209" s="14" t="s">
        <v>89</v>
      </c>
      <c r="AY1209" s="251" t="s">
        <v>126</v>
      </c>
    </row>
    <row r="1210" s="2" customFormat="1" ht="16.5" customHeight="1">
      <c r="A1210" s="41"/>
      <c r="B1210" s="42"/>
      <c r="C1210" s="209" t="s">
        <v>1441</v>
      </c>
      <c r="D1210" s="209" t="s">
        <v>128</v>
      </c>
      <c r="E1210" s="210" t="s">
        <v>1442</v>
      </c>
      <c r="F1210" s="211" t="s">
        <v>1443</v>
      </c>
      <c r="G1210" s="212" t="s">
        <v>165</v>
      </c>
      <c r="H1210" s="213">
        <v>135.40000000000001</v>
      </c>
      <c r="I1210" s="214"/>
      <c r="J1210" s="215">
        <f>ROUND(I1210*H1210,2)</f>
        <v>0</v>
      </c>
      <c r="K1210" s="211" t="s">
        <v>132</v>
      </c>
      <c r="L1210" s="47"/>
      <c r="M1210" s="216" t="s">
        <v>19</v>
      </c>
      <c r="N1210" s="217" t="s">
        <v>52</v>
      </c>
      <c r="O1210" s="87"/>
      <c r="P1210" s="218">
        <f>O1210*H1210</f>
        <v>0</v>
      </c>
      <c r="Q1210" s="218">
        <v>0</v>
      </c>
      <c r="R1210" s="218">
        <f>Q1210*H1210</f>
        <v>0</v>
      </c>
      <c r="S1210" s="218">
        <v>0</v>
      </c>
      <c r="T1210" s="219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0" t="s">
        <v>717</v>
      </c>
      <c r="AT1210" s="220" t="s">
        <v>128</v>
      </c>
      <c r="AU1210" s="220" t="s">
        <v>91</v>
      </c>
      <c r="AY1210" s="19" t="s">
        <v>126</v>
      </c>
      <c r="BE1210" s="221">
        <f>IF(N1210="základní",J1210,0)</f>
        <v>0</v>
      </c>
      <c r="BF1210" s="221">
        <f>IF(N1210="snížená",J1210,0)</f>
        <v>0</v>
      </c>
      <c r="BG1210" s="221">
        <f>IF(N1210="zákl. přenesená",J1210,0)</f>
        <v>0</v>
      </c>
      <c r="BH1210" s="221">
        <f>IF(N1210="sníž. přenesená",J1210,0)</f>
        <v>0</v>
      </c>
      <c r="BI1210" s="221">
        <f>IF(N1210="nulová",J1210,0)</f>
        <v>0</v>
      </c>
      <c r="BJ1210" s="19" t="s">
        <v>89</v>
      </c>
      <c r="BK1210" s="221">
        <f>ROUND(I1210*H1210,2)</f>
        <v>0</v>
      </c>
      <c r="BL1210" s="19" t="s">
        <v>717</v>
      </c>
      <c r="BM1210" s="220" t="s">
        <v>1444</v>
      </c>
    </row>
    <row r="1211" s="2" customFormat="1">
      <c r="A1211" s="41"/>
      <c r="B1211" s="42"/>
      <c r="C1211" s="43"/>
      <c r="D1211" s="222" t="s">
        <v>135</v>
      </c>
      <c r="E1211" s="43"/>
      <c r="F1211" s="223" t="s">
        <v>1445</v>
      </c>
      <c r="G1211" s="43"/>
      <c r="H1211" s="43"/>
      <c r="I1211" s="224"/>
      <c r="J1211" s="43"/>
      <c r="K1211" s="43"/>
      <c r="L1211" s="47"/>
      <c r="M1211" s="225"/>
      <c r="N1211" s="226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19" t="s">
        <v>135</v>
      </c>
      <c r="AU1211" s="19" t="s">
        <v>91</v>
      </c>
    </row>
    <row r="1212" s="2" customFormat="1">
      <c r="A1212" s="41"/>
      <c r="B1212" s="42"/>
      <c r="C1212" s="43"/>
      <c r="D1212" s="227" t="s">
        <v>137</v>
      </c>
      <c r="E1212" s="43"/>
      <c r="F1212" s="228" t="s">
        <v>1446</v>
      </c>
      <c r="G1212" s="43"/>
      <c r="H1212" s="43"/>
      <c r="I1212" s="224"/>
      <c r="J1212" s="43"/>
      <c r="K1212" s="43"/>
      <c r="L1212" s="47"/>
      <c r="M1212" s="225"/>
      <c r="N1212" s="226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19" t="s">
        <v>137</v>
      </c>
      <c r="AU1212" s="19" t="s">
        <v>91</v>
      </c>
    </row>
    <row r="1213" s="2" customFormat="1">
      <c r="A1213" s="41"/>
      <c r="B1213" s="42"/>
      <c r="C1213" s="43"/>
      <c r="D1213" s="222" t="s">
        <v>139</v>
      </c>
      <c r="E1213" s="43"/>
      <c r="F1213" s="229" t="s">
        <v>1447</v>
      </c>
      <c r="G1213" s="43"/>
      <c r="H1213" s="43"/>
      <c r="I1213" s="224"/>
      <c r="J1213" s="43"/>
      <c r="K1213" s="43"/>
      <c r="L1213" s="47"/>
      <c r="M1213" s="225"/>
      <c r="N1213" s="226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19" t="s">
        <v>139</v>
      </c>
      <c r="AU1213" s="19" t="s">
        <v>91</v>
      </c>
    </row>
    <row r="1214" s="15" customFormat="1">
      <c r="A1214" s="15"/>
      <c r="B1214" s="266"/>
      <c r="C1214" s="267"/>
      <c r="D1214" s="222" t="s">
        <v>141</v>
      </c>
      <c r="E1214" s="268" t="s">
        <v>19</v>
      </c>
      <c r="F1214" s="269" t="s">
        <v>1448</v>
      </c>
      <c r="G1214" s="267"/>
      <c r="H1214" s="268" t="s">
        <v>19</v>
      </c>
      <c r="I1214" s="270"/>
      <c r="J1214" s="267"/>
      <c r="K1214" s="267"/>
      <c r="L1214" s="271"/>
      <c r="M1214" s="272"/>
      <c r="N1214" s="273"/>
      <c r="O1214" s="273"/>
      <c r="P1214" s="273"/>
      <c r="Q1214" s="273"/>
      <c r="R1214" s="273"/>
      <c r="S1214" s="273"/>
      <c r="T1214" s="27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5" t="s">
        <v>141</v>
      </c>
      <c r="AU1214" s="275" t="s">
        <v>91</v>
      </c>
      <c r="AV1214" s="15" t="s">
        <v>89</v>
      </c>
      <c r="AW1214" s="15" t="s">
        <v>42</v>
      </c>
      <c r="AX1214" s="15" t="s">
        <v>81</v>
      </c>
      <c r="AY1214" s="275" t="s">
        <v>126</v>
      </c>
    </row>
    <row r="1215" s="15" customFormat="1">
      <c r="A1215" s="15"/>
      <c r="B1215" s="266"/>
      <c r="C1215" s="267"/>
      <c r="D1215" s="222" t="s">
        <v>141</v>
      </c>
      <c r="E1215" s="268" t="s">
        <v>19</v>
      </c>
      <c r="F1215" s="269" t="s">
        <v>1352</v>
      </c>
      <c r="G1215" s="267"/>
      <c r="H1215" s="268" t="s">
        <v>19</v>
      </c>
      <c r="I1215" s="270"/>
      <c r="J1215" s="267"/>
      <c r="K1215" s="267"/>
      <c r="L1215" s="271"/>
      <c r="M1215" s="272"/>
      <c r="N1215" s="273"/>
      <c r="O1215" s="273"/>
      <c r="P1215" s="273"/>
      <c r="Q1215" s="273"/>
      <c r="R1215" s="273"/>
      <c r="S1215" s="273"/>
      <c r="T1215" s="27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75" t="s">
        <v>141</v>
      </c>
      <c r="AU1215" s="275" t="s">
        <v>91</v>
      </c>
      <c r="AV1215" s="15" t="s">
        <v>89</v>
      </c>
      <c r="AW1215" s="15" t="s">
        <v>42</v>
      </c>
      <c r="AX1215" s="15" t="s">
        <v>81</v>
      </c>
      <c r="AY1215" s="275" t="s">
        <v>126</v>
      </c>
    </row>
    <row r="1216" s="13" customFormat="1">
      <c r="A1216" s="13"/>
      <c r="B1216" s="230"/>
      <c r="C1216" s="231"/>
      <c r="D1216" s="222" t="s">
        <v>141</v>
      </c>
      <c r="E1216" s="232" t="s">
        <v>19</v>
      </c>
      <c r="F1216" s="233" t="s">
        <v>1353</v>
      </c>
      <c r="G1216" s="231"/>
      <c r="H1216" s="234">
        <v>135.40000000000001</v>
      </c>
      <c r="I1216" s="235"/>
      <c r="J1216" s="231"/>
      <c r="K1216" s="231"/>
      <c r="L1216" s="236"/>
      <c r="M1216" s="237"/>
      <c r="N1216" s="238"/>
      <c r="O1216" s="238"/>
      <c r="P1216" s="238"/>
      <c r="Q1216" s="238"/>
      <c r="R1216" s="238"/>
      <c r="S1216" s="238"/>
      <c r="T1216" s="23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0" t="s">
        <v>141</v>
      </c>
      <c r="AU1216" s="240" t="s">
        <v>91</v>
      </c>
      <c r="AV1216" s="13" t="s">
        <v>91</v>
      </c>
      <c r="AW1216" s="13" t="s">
        <v>42</v>
      </c>
      <c r="AX1216" s="13" t="s">
        <v>89</v>
      </c>
      <c r="AY1216" s="240" t="s">
        <v>126</v>
      </c>
    </row>
    <row r="1217" s="2" customFormat="1" ht="16.5" customHeight="1">
      <c r="A1217" s="41"/>
      <c r="B1217" s="42"/>
      <c r="C1217" s="252" t="s">
        <v>1449</v>
      </c>
      <c r="D1217" s="252" t="s">
        <v>237</v>
      </c>
      <c r="E1217" s="253" t="s">
        <v>1450</v>
      </c>
      <c r="F1217" s="254" t="s">
        <v>1451</v>
      </c>
      <c r="G1217" s="255" t="s">
        <v>165</v>
      </c>
      <c r="H1217" s="256">
        <v>135.40000000000001</v>
      </c>
      <c r="I1217" s="257"/>
      <c r="J1217" s="258">
        <f>ROUND(I1217*H1217,2)</f>
        <v>0</v>
      </c>
      <c r="K1217" s="254" t="s">
        <v>132</v>
      </c>
      <c r="L1217" s="259"/>
      <c r="M1217" s="260" t="s">
        <v>19</v>
      </c>
      <c r="N1217" s="261" t="s">
        <v>52</v>
      </c>
      <c r="O1217" s="87"/>
      <c r="P1217" s="218">
        <f>O1217*H1217</f>
        <v>0</v>
      </c>
      <c r="Q1217" s="218">
        <v>0.00068999999999999997</v>
      </c>
      <c r="R1217" s="218">
        <f>Q1217*H1217</f>
        <v>0.093425999999999995</v>
      </c>
      <c r="S1217" s="218">
        <v>0</v>
      </c>
      <c r="T1217" s="219">
        <f>S1217*H1217</f>
        <v>0</v>
      </c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R1217" s="220" t="s">
        <v>733</v>
      </c>
      <c r="AT1217" s="220" t="s">
        <v>237</v>
      </c>
      <c r="AU1217" s="220" t="s">
        <v>91</v>
      </c>
      <c r="AY1217" s="19" t="s">
        <v>126</v>
      </c>
      <c r="BE1217" s="221">
        <f>IF(N1217="základní",J1217,0)</f>
        <v>0</v>
      </c>
      <c r="BF1217" s="221">
        <f>IF(N1217="snížená",J1217,0)</f>
        <v>0</v>
      </c>
      <c r="BG1217" s="221">
        <f>IF(N1217="zákl. přenesená",J1217,0)</f>
        <v>0</v>
      </c>
      <c r="BH1217" s="221">
        <f>IF(N1217="sníž. přenesená",J1217,0)</f>
        <v>0</v>
      </c>
      <c r="BI1217" s="221">
        <f>IF(N1217="nulová",J1217,0)</f>
        <v>0</v>
      </c>
      <c r="BJ1217" s="19" t="s">
        <v>89</v>
      </c>
      <c r="BK1217" s="221">
        <f>ROUND(I1217*H1217,2)</f>
        <v>0</v>
      </c>
      <c r="BL1217" s="19" t="s">
        <v>717</v>
      </c>
      <c r="BM1217" s="220" t="s">
        <v>1452</v>
      </c>
    </row>
    <row r="1218" s="2" customFormat="1">
      <c r="A1218" s="41"/>
      <c r="B1218" s="42"/>
      <c r="C1218" s="43"/>
      <c r="D1218" s="222" t="s">
        <v>135</v>
      </c>
      <c r="E1218" s="43"/>
      <c r="F1218" s="223" t="s">
        <v>1451</v>
      </c>
      <c r="G1218" s="43"/>
      <c r="H1218" s="43"/>
      <c r="I1218" s="224"/>
      <c r="J1218" s="43"/>
      <c r="K1218" s="43"/>
      <c r="L1218" s="47"/>
      <c r="M1218" s="225"/>
      <c r="N1218" s="226"/>
      <c r="O1218" s="87"/>
      <c r="P1218" s="87"/>
      <c r="Q1218" s="87"/>
      <c r="R1218" s="87"/>
      <c r="S1218" s="87"/>
      <c r="T1218" s="88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T1218" s="19" t="s">
        <v>135</v>
      </c>
      <c r="AU1218" s="19" t="s">
        <v>91</v>
      </c>
    </row>
    <row r="1219" s="15" customFormat="1">
      <c r="A1219" s="15"/>
      <c r="B1219" s="266"/>
      <c r="C1219" s="267"/>
      <c r="D1219" s="222" t="s">
        <v>141</v>
      </c>
      <c r="E1219" s="268" t="s">
        <v>19</v>
      </c>
      <c r="F1219" s="269" t="s">
        <v>1448</v>
      </c>
      <c r="G1219" s="267"/>
      <c r="H1219" s="268" t="s">
        <v>19</v>
      </c>
      <c r="I1219" s="270"/>
      <c r="J1219" s="267"/>
      <c r="K1219" s="267"/>
      <c r="L1219" s="271"/>
      <c r="M1219" s="272"/>
      <c r="N1219" s="273"/>
      <c r="O1219" s="273"/>
      <c r="P1219" s="273"/>
      <c r="Q1219" s="273"/>
      <c r="R1219" s="273"/>
      <c r="S1219" s="273"/>
      <c r="T1219" s="27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5" t="s">
        <v>141</v>
      </c>
      <c r="AU1219" s="275" t="s">
        <v>91</v>
      </c>
      <c r="AV1219" s="15" t="s">
        <v>89</v>
      </c>
      <c r="AW1219" s="15" t="s">
        <v>42</v>
      </c>
      <c r="AX1219" s="15" t="s">
        <v>81</v>
      </c>
      <c r="AY1219" s="275" t="s">
        <v>126</v>
      </c>
    </row>
    <row r="1220" s="15" customFormat="1">
      <c r="A1220" s="15"/>
      <c r="B1220" s="266"/>
      <c r="C1220" s="267"/>
      <c r="D1220" s="222" t="s">
        <v>141</v>
      </c>
      <c r="E1220" s="268" t="s">
        <v>19</v>
      </c>
      <c r="F1220" s="269" t="s">
        <v>1352</v>
      </c>
      <c r="G1220" s="267"/>
      <c r="H1220" s="268" t="s">
        <v>19</v>
      </c>
      <c r="I1220" s="270"/>
      <c r="J1220" s="267"/>
      <c r="K1220" s="267"/>
      <c r="L1220" s="271"/>
      <c r="M1220" s="272"/>
      <c r="N1220" s="273"/>
      <c r="O1220" s="273"/>
      <c r="P1220" s="273"/>
      <c r="Q1220" s="273"/>
      <c r="R1220" s="273"/>
      <c r="S1220" s="273"/>
      <c r="T1220" s="274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75" t="s">
        <v>141</v>
      </c>
      <c r="AU1220" s="275" t="s">
        <v>91</v>
      </c>
      <c r="AV1220" s="15" t="s">
        <v>89</v>
      </c>
      <c r="AW1220" s="15" t="s">
        <v>42</v>
      </c>
      <c r="AX1220" s="15" t="s">
        <v>81</v>
      </c>
      <c r="AY1220" s="275" t="s">
        <v>126</v>
      </c>
    </row>
    <row r="1221" s="13" customFormat="1">
      <c r="A1221" s="13"/>
      <c r="B1221" s="230"/>
      <c r="C1221" s="231"/>
      <c r="D1221" s="222" t="s">
        <v>141</v>
      </c>
      <c r="E1221" s="232" t="s">
        <v>19</v>
      </c>
      <c r="F1221" s="233" t="s">
        <v>1361</v>
      </c>
      <c r="G1221" s="231"/>
      <c r="H1221" s="234">
        <v>135.40000000000001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0" t="s">
        <v>141</v>
      </c>
      <c r="AU1221" s="240" t="s">
        <v>91</v>
      </c>
      <c r="AV1221" s="13" t="s">
        <v>91</v>
      </c>
      <c r="AW1221" s="13" t="s">
        <v>42</v>
      </c>
      <c r="AX1221" s="13" t="s">
        <v>89</v>
      </c>
      <c r="AY1221" s="240" t="s">
        <v>126</v>
      </c>
    </row>
    <row r="1222" s="2" customFormat="1" ht="16.5" customHeight="1">
      <c r="A1222" s="41"/>
      <c r="B1222" s="42"/>
      <c r="C1222" s="209" t="s">
        <v>1453</v>
      </c>
      <c r="D1222" s="209" t="s">
        <v>128</v>
      </c>
      <c r="E1222" s="210" t="s">
        <v>1454</v>
      </c>
      <c r="F1222" s="211" t="s">
        <v>1455</v>
      </c>
      <c r="G1222" s="212" t="s">
        <v>165</v>
      </c>
      <c r="H1222" s="213">
        <v>60.700000000000003</v>
      </c>
      <c r="I1222" s="214"/>
      <c r="J1222" s="215">
        <f>ROUND(I1222*H1222,2)</f>
        <v>0</v>
      </c>
      <c r="K1222" s="211" t="s">
        <v>132</v>
      </c>
      <c r="L1222" s="47"/>
      <c r="M1222" s="216" t="s">
        <v>19</v>
      </c>
      <c r="N1222" s="217" t="s">
        <v>52</v>
      </c>
      <c r="O1222" s="87"/>
      <c r="P1222" s="218">
        <f>O1222*H1222</f>
        <v>0</v>
      </c>
      <c r="Q1222" s="218">
        <v>0</v>
      </c>
      <c r="R1222" s="218">
        <f>Q1222*H1222</f>
        <v>0</v>
      </c>
      <c r="S1222" s="218">
        <v>0</v>
      </c>
      <c r="T1222" s="219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0" t="s">
        <v>717</v>
      </c>
      <c r="AT1222" s="220" t="s">
        <v>128</v>
      </c>
      <c r="AU1222" s="220" t="s">
        <v>91</v>
      </c>
      <c r="AY1222" s="19" t="s">
        <v>126</v>
      </c>
      <c r="BE1222" s="221">
        <f>IF(N1222="základní",J1222,0)</f>
        <v>0</v>
      </c>
      <c r="BF1222" s="221">
        <f>IF(N1222="snížená",J1222,0)</f>
        <v>0</v>
      </c>
      <c r="BG1222" s="221">
        <f>IF(N1222="zákl. přenesená",J1222,0)</f>
        <v>0</v>
      </c>
      <c r="BH1222" s="221">
        <f>IF(N1222="sníž. přenesená",J1222,0)</f>
        <v>0</v>
      </c>
      <c r="BI1222" s="221">
        <f>IF(N1222="nulová",J1222,0)</f>
        <v>0</v>
      </c>
      <c r="BJ1222" s="19" t="s">
        <v>89</v>
      </c>
      <c r="BK1222" s="221">
        <f>ROUND(I1222*H1222,2)</f>
        <v>0</v>
      </c>
      <c r="BL1222" s="19" t="s">
        <v>717</v>
      </c>
      <c r="BM1222" s="220" t="s">
        <v>1456</v>
      </c>
    </row>
    <row r="1223" s="2" customFormat="1">
      <c r="A1223" s="41"/>
      <c r="B1223" s="42"/>
      <c r="C1223" s="43"/>
      <c r="D1223" s="222" t="s">
        <v>135</v>
      </c>
      <c r="E1223" s="43"/>
      <c r="F1223" s="223" t="s">
        <v>1457</v>
      </c>
      <c r="G1223" s="43"/>
      <c r="H1223" s="43"/>
      <c r="I1223" s="224"/>
      <c r="J1223" s="43"/>
      <c r="K1223" s="43"/>
      <c r="L1223" s="47"/>
      <c r="M1223" s="225"/>
      <c r="N1223" s="226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19" t="s">
        <v>135</v>
      </c>
      <c r="AU1223" s="19" t="s">
        <v>91</v>
      </c>
    </row>
    <row r="1224" s="2" customFormat="1">
      <c r="A1224" s="41"/>
      <c r="B1224" s="42"/>
      <c r="C1224" s="43"/>
      <c r="D1224" s="227" t="s">
        <v>137</v>
      </c>
      <c r="E1224" s="43"/>
      <c r="F1224" s="228" t="s">
        <v>1458</v>
      </c>
      <c r="G1224" s="43"/>
      <c r="H1224" s="43"/>
      <c r="I1224" s="224"/>
      <c r="J1224" s="43"/>
      <c r="K1224" s="43"/>
      <c r="L1224" s="47"/>
      <c r="M1224" s="225"/>
      <c r="N1224" s="226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19" t="s">
        <v>137</v>
      </c>
      <c r="AU1224" s="19" t="s">
        <v>91</v>
      </c>
    </row>
    <row r="1225" s="2" customFormat="1">
      <c r="A1225" s="41"/>
      <c r="B1225" s="42"/>
      <c r="C1225" s="43"/>
      <c r="D1225" s="222" t="s">
        <v>139</v>
      </c>
      <c r="E1225" s="43"/>
      <c r="F1225" s="229" t="s">
        <v>1459</v>
      </c>
      <c r="G1225" s="43"/>
      <c r="H1225" s="43"/>
      <c r="I1225" s="224"/>
      <c r="J1225" s="43"/>
      <c r="K1225" s="43"/>
      <c r="L1225" s="47"/>
      <c r="M1225" s="225"/>
      <c r="N1225" s="226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19" t="s">
        <v>139</v>
      </c>
      <c r="AU1225" s="19" t="s">
        <v>91</v>
      </c>
    </row>
    <row r="1226" s="15" customFormat="1">
      <c r="A1226" s="15"/>
      <c r="B1226" s="266"/>
      <c r="C1226" s="267"/>
      <c r="D1226" s="222" t="s">
        <v>141</v>
      </c>
      <c r="E1226" s="268" t="s">
        <v>19</v>
      </c>
      <c r="F1226" s="269" t="s">
        <v>1460</v>
      </c>
      <c r="G1226" s="267"/>
      <c r="H1226" s="268" t="s">
        <v>19</v>
      </c>
      <c r="I1226" s="270"/>
      <c r="J1226" s="267"/>
      <c r="K1226" s="267"/>
      <c r="L1226" s="271"/>
      <c r="M1226" s="272"/>
      <c r="N1226" s="273"/>
      <c r="O1226" s="273"/>
      <c r="P1226" s="273"/>
      <c r="Q1226" s="273"/>
      <c r="R1226" s="273"/>
      <c r="S1226" s="273"/>
      <c r="T1226" s="27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5" t="s">
        <v>141</v>
      </c>
      <c r="AU1226" s="275" t="s">
        <v>91</v>
      </c>
      <c r="AV1226" s="15" t="s">
        <v>89</v>
      </c>
      <c r="AW1226" s="15" t="s">
        <v>42</v>
      </c>
      <c r="AX1226" s="15" t="s">
        <v>81</v>
      </c>
      <c r="AY1226" s="275" t="s">
        <v>126</v>
      </c>
    </row>
    <row r="1227" s="15" customFormat="1">
      <c r="A1227" s="15"/>
      <c r="B1227" s="266"/>
      <c r="C1227" s="267"/>
      <c r="D1227" s="222" t="s">
        <v>141</v>
      </c>
      <c r="E1227" s="268" t="s">
        <v>19</v>
      </c>
      <c r="F1227" s="269" t="s">
        <v>1461</v>
      </c>
      <c r="G1227" s="267"/>
      <c r="H1227" s="268" t="s">
        <v>19</v>
      </c>
      <c r="I1227" s="270"/>
      <c r="J1227" s="267"/>
      <c r="K1227" s="267"/>
      <c r="L1227" s="271"/>
      <c r="M1227" s="272"/>
      <c r="N1227" s="273"/>
      <c r="O1227" s="273"/>
      <c r="P1227" s="273"/>
      <c r="Q1227" s="273"/>
      <c r="R1227" s="273"/>
      <c r="S1227" s="273"/>
      <c r="T1227" s="274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5" t="s">
        <v>141</v>
      </c>
      <c r="AU1227" s="275" t="s">
        <v>91</v>
      </c>
      <c r="AV1227" s="15" t="s">
        <v>89</v>
      </c>
      <c r="AW1227" s="15" t="s">
        <v>42</v>
      </c>
      <c r="AX1227" s="15" t="s">
        <v>81</v>
      </c>
      <c r="AY1227" s="275" t="s">
        <v>126</v>
      </c>
    </row>
    <row r="1228" s="13" customFormat="1">
      <c r="A1228" s="13"/>
      <c r="B1228" s="230"/>
      <c r="C1228" s="231"/>
      <c r="D1228" s="222" t="s">
        <v>141</v>
      </c>
      <c r="E1228" s="232" t="s">
        <v>19</v>
      </c>
      <c r="F1228" s="233" t="s">
        <v>1462</v>
      </c>
      <c r="G1228" s="231"/>
      <c r="H1228" s="234">
        <v>60.700000000000003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141</v>
      </c>
      <c r="AU1228" s="240" t="s">
        <v>91</v>
      </c>
      <c r="AV1228" s="13" t="s">
        <v>91</v>
      </c>
      <c r="AW1228" s="13" t="s">
        <v>42</v>
      </c>
      <c r="AX1228" s="13" t="s">
        <v>81</v>
      </c>
      <c r="AY1228" s="240" t="s">
        <v>126</v>
      </c>
    </row>
    <row r="1229" s="14" customFormat="1">
      <c r="A1229" s="14"/>
      <c r="B1229" s="241"/>
      <c r="C1229" s="242"/>
      <c r="D1229" s="222" t="s">
        <v>141</v>
      </c>
      <c r="E1229" s="243" t="s">
        <v>19</v>
      </c>
      <c r="F1229" s="244" t="s">
        <v>144</v>
      </c>
      <c r="G1229" s="242"/>
      <c r="H1229" s="245">
        <v>60.700000000000003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1" t="s">
        <v>141</v>
      </c>
      <c r="AU1229" s="251" t="s">
        <v>91</v>
      </c>
      <c r="AV1229" s="14" t="s">
        <v>133</v>
      </c>
      <c r="AW1229" s="14" t="s">
        <v>42</v>
      </c>
      <c r="AX1229" s="14" t="s">
        <v>89</v>
      </c>
      <c r="AY1229" s="251" t="s">
        <v>126</v>
      </c>
    </row>
    <row r="1230" s="2" customFormat="1" ht="16.5" customHeight="1">
      <c r="A1230" s="41"/>
      <c r="B1230" s="42"/>
      <c r="C1230" s="209" t="s">
        <v>1463</v>
      </c>
      <c r="D1230" s="209" t="s">
        <v>128</v>
      </c>
      <c r="E1230" s="210" t="s">
        <v>1464</v>
      </c>
      <c r="F1230" s="211" t="s">
        <v>1465</v>
      </c>
      <c r="G1230" s="212" t="s">
        <v>188</v>
      </c>
      <c r="H1230" s="213">
        <v>0.216</v>
      </c>
      <c r="I1230" s="214"/>
      <c r="J1230" s="215">
        <f>ROUND(I1230*H1230,2)</f>
        <v>0</v>
      </c>
      <c r="K1230" s="211" t="s">
        <v>132</v>
      </c>
      <c r="L1230" s="47"/>
      <c r="M1230" s="216" t="s">
        <v>19</v>
      </c>
      <c r="N1230" s="217" t="s">
        <v>52</v>
      </c>
      <c r="O1230" s="87"/>
      <c r="P1230" s="218">
        <f>O1230*H1230</f>
        <v>0</v>
      </c>
      <c r="Q1230" s="218">
        <v>0</v>
      </c>
      <c r="R1230" s="218">
        <f>Q1230*H1230</f>
        <v>0</v>
      </c>
      <c r="S1230" s="218">
        <v>2.2000000000000002</v>
      </c>
      <c r="T1230" s="219">
        <f>S1230*H1230</f>
        <v>0.47520000000000001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0" t="s">
        <v>717</v>
      </c>
      <c r="AT1230" s="220" t="s">
        <v>128</v>
      </c>
      <c r="AU1230" s="220" t="s">
        <v>91</v>
      </c>
      <c r="AY1230" s="19" t="s">
        <v>126</v>
      </c>
      <c r="BE1230" s="221">
        <f>IF(N1230="základní",J1230,0)</f>
        <v>0</v>
      </c>
      <c r="BF1230" s="221">
        <f>IF(N1230="snížená",J1230,0)</f>
        <v>0</v>
      </c>
      <c r="BG1230" s="221">
        <f>IF(N1230="zákl. přenesená",J1230,0)</f>
        <v>0</v>
      </c>
      <c r="BH1230" s="221">
        <f>IF(N1230="sníž. přenesená",J1230,0)</f>
        <v>0</v>
      </c>
      <c r="BI1230" s="221">
        <f>IF(N1230="nulová",J1230,0)</f>
        <v>0</v>
      </c>
      <c r="BJ1230" s="19" t="s">
        <v>89</v>
      </c>
      <c r="BK1230" s="221">
        <f>ROUND(I1230*H1230,2)</f>
        <v>0</v>
      </c>
      <c r="BL1230" s="19" t="s">
        <v>717</v>
      </c>
      <c r="BM1230" s="220" t="s">
        <v>1466</v>
      </c>
    </row>
    <row r="1231" s="2" customFormat="1">
      <c r="A1231" s="41"/>
      <c r="B1231" s="42"/>
      <c r="C1231" s="43"/>
      <c r="D1231" s="222" t="s">
        <v>135</v>
      </c>
      <c r="E1231" s="43"/>
      <c r="F1231" s="223" t="s">
        <v>1467</v>
      </c>
      <c r="G1231" s="43"/>
      <c r="H1231" s="43"/>
      <c r="I1231" s="224"/>
      <c r="J1231" s="43"/>
      <c r="K1231" s="43"/>
      <c r="L1231" s="47"/>
      <c r="M1231" s="225"/>
      <c r="N1231" s="226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19" t="s">
        <v>135</v>
      </c>
      <c r="AU1231" s="19" t="s">
        <v>91</v>
      </c>
    </row>
    <row r="1232" s="2" customFormat="1">
      <c r="A1232" s="41"/>
      <c r="B1232" s="42"/>
      <c r="C1232" s="43"/>
      <c r="D1232" s="227" t="s">
        <v>137</v>
      </c>
      <c r="E1232" s="43"/>
      <c r="F1232" s="228" t="s">
        <v>1468</v>
      </c>
      <c r="G1232" s="43"/>
      <c r="H1232" s="43"/>
      <c r="I1232" s="224"/>
      <c r="J1232" s="43"/>
      <c r="K1232" s="43"/>
      <c r="L1232" s="47"/>
      <c r="M1232" s="225"/>
      <c r="N1232" s="226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19" t="s">
        <v>137</v>
      </c>
      <c r="AU1232" s="19" t="s">
        <v>91</v>
      </c>
    </row>
    <row r="1233" s="2" customFormat="1">
      <c r="A1233" s="41"/>
      <c r="B1233" s="42"/>
      <c r="C1233" s="43"/>
      <c r="D1233" s="222" t="s">
        <v>139</v>
      </c>
      <c r="E1233" s="43"/>
      <c r="F1233" s="229" t="s">
        <v>1469</v>
      </c>
      <c r="G1233" s="43"/>
      <c r="H1233" s="43"/>
      <c r="I1233" s="224"/>
      <c r="J1233" s="43"/>
      <c r="K1233" s="43"/>
      <c r="L1233" s="47"/>
      <c r="M1233" s="225"/>
      <c r="N1233" s="226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19" t="s">
        <v>139</v>
      </c>
      <c r="AU1233" s="19" t="s">
        <v>91</v>
      </c>
    </row>
    <row r="1234" s="15" customFormat="1">
      <c r="A1234" s="15"/>
      <c r="B1234" s="266"/>
      <c r="C1234" s="267"/>
      <c r="D1234" s="222" t="s">
        <v>141</v>
      </c>
      <c r="E1234" s="268" t="s">
        <v>19</v>
      </c>
      <c r="F1234" s="269" t="s">
        <v>1470</v>
      </c>
      <c r="G1234" s="267"/>
      <c r="H1234" s="268" t="s">
        <v>19</v>
      </c>
      <c r="I1234" s="270"/>
      <c r="J1234" s="267"/>
      <c r="K1234" s="267"/>
      <c r="L1234" s="271"/>
      <c r="M1234" s="272"/>
      <c r="N1234" s="273"/>
      <c r="O1234" s="273"/>
      <c r="P1234" s="273"/>
      <c r="Q1234" s="273"/>
      <c r="R1234" s="273"/>
      <c r="S1234" s="273"/>
      <c r="T1234" s="27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75" t="s">
        <v>141</v>
      </c>
      <c r="AU1234" s="275" t="s">
        <v>91</v>
      </c>
      <c r="AV1234" s="15" t="s">
        <v>89</v>
      </c>
      <c r="AW1234" s="15" t="s">
        <v>42</v>
      </c>
      <c r="AX1234" s="15" t="s">
        <v>81</v>
      </c>
      <c r="AY1234" s="275" t="s">
        <v>126</v>
      </c>
    </row>
    <row r="1235" s="15" customFormat="1">
      <c r="A1235" s="15"/>
      <c r="B1235" s="266"/>
      <c r="C1235" s="267"/>
      <c r="D1235" s="222" t="s">
        <v>141</v>
      </c>
      <c r="E1235" s="268" t="s">
        <v>19</v>
      </c>
      <c r="F1235" s="269" t="s">
        <v>1471</v>
      </c>
      <c r="G1235" s="267"/>
      <c r="H1235" s="268" t="s">
        <v>19</v>
      </c>
      <c r="I1235" s="270"/>
      <c r="J1235" s="267"/>
      <c r="K1235" s="267"/>
      <c r="L1235" s="271"/>
      <c r="M1235" s="272"/>
      <c r="N1235" s="273"/>
      <c r="O1235" s="273"/>
      <c r="P1235" s="273"/>
      <c r="Q1235" s="273"/>
      <c r="R1235" s="273"/>
      <c r="S1235" s="273"/>
      <c r="T1235" s="274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75" t="s">
        <v>141</v>
      </c>
      <c r="AU1235" s="275" t="s">
        <v>91</v>
      </c>
      <c r="AV1235" s="15" t="s">
        <v>89</v>
      </c>
      <c r="AW1235" s="15" t="s">
        <v>42</v>
      </c>
      <c r="AX1235" s="15" t="s">
        <v>81</v>
      </c>
      <c r="AY1235" s="275" t="s">
        <v>126</v>
      </c>
    </row>
    <row r="1236" s="13" customFormat="1">
      <c r="A1236" s="13"/>
      <c r="B1236" s="230"/>
      <c r="C1236" s="231"/>
      <c r="D1236" s="222" t="s">
        <v>141</v>
      </c>
      <c r="E1236" s="232" t="s">
        <v>19</v>
      </c>
      <c r="F1236" s="233" t="s">
        <v>1344</v>
      </c>
      <c r="G1236" s="231"/>
      <c r="H1236" s="234">
        <v>0.216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141</v>
      </c>
      <c r="AU1236" s="240" t="s">
        <v>91</v>
      </c>
      <c r="AV1236" s="13" t="s">
        <v>91</v>
      </c>
      <c r="AW1236" s="13" t="s">
        <v>42</v>
      </c>
      <c r="AX1236" s="13" t="s">
        <v>81</v>
      </c>
      <c r="AY1236" s="240" t="s">
        <v>126</v>
      </c>
    </row>
    <row r="1237" s="14" customFormat="1">
      <c r="A1237" s="14"/>
      <c r="B1237" s="241"/>
      <c r="C1237" s="242"/>
      <c r="D1237" s="222" t="s">
        <v>141</v>
      </c>
      <c r="E1237" s="243" t="s">
        <v>19</v>
      </c>
      <c r="F1237" s="244" t="s">
        <v>144</v>
      </c>
      <c r="G1237" s="242"/>
      <c r="H1237" s="245">
        <v>0.216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1" t="s">
        <v>141</v>
      </c>
      <c r="AU1237" s="251" t="s">
        <v>91</v>
      </c>
      <c r="AV1237" s="14" t="s">
        <v>133</v>
      </c>
      <c r="AW1237" s="14" t="s">
        <v>42</v>
      </c>
      <c r="AX1237" s="14" t="s">
        <v>89</v>
      </c>
      <c r="AY1237" s="251" t="s">
        <v>126</v>
      </c>
    </row>
    <row r="1238" s="2" customFormat="1" ht="16.5" customHeight="1">
      <c r="A1238" s="41"/>
      <c r="B1238" s="42"/>
      <c r="C1238" s="209" t="s">
        <v>1472</v>
      </c>
      <c r="D1238" s="209" t="s">
        <v>128</v>
      </c>
      <c r="E1238" s="210" t="s">
        <v>1473</v>
      </c>
      <c r="F1238" s="211" t="s">
        <v>1474</v>
      </c>
      <c r="G1238" s="212" t="s">
        <v>188</v>
      </c>
      <c r="H1238" s="213">
        <v>6.7999999999999998</v>
      </c>
      <c r="I1238" s="214"/>
      <c r="J1238" s="215">
        <f>ROUND(I1238*H1238,2)</f>
        <v>0</v>
      </c>
      <c r="K1238" s="211" t="s">
        <v>132</v>
      </c>
      <c r="L1238" s="47"/>
      <c r="M1238" s="216" t="s">
        <v>19</v>
      </c>
      <c r="N1238" s="217" t="s">
        <v>52</v>
      </c>
      <c r="O1238" s="87"/>
      <c r="P1238" s="218">
        <f>O1238*H1238</f>
        <v>0</v>
      </c>
      <c r="Q1238" s="218">
        <v>0</v>
      </c>
      <c r="R1238" s="218">
        <f>Q1238*H1238</f>
        <v>0</v>
      </c>
      <c r="S1238" s="218">
        <v>2.4500000000000002</v>
      </c>
      <c r="T1238" s="219">
        <f>S1238*H1238</f>
        <v>16.66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0" t="s">
        <v>717</v>
      </c>
      <c r="AT1238" s="220" t="s">
        <v>128</v>
      </c>
      <c r="AU1238" s="220" t="s">
        <v>91</v>
      </c>
      <c r="AY1238" s="19" t="s">
        <v>126</v>
      </c>
      <c r="BE1238" s="221">
        <f>IF(N1238="základní",J1238,0)</f>
        <v>0</v>
      </c>
      <c r="BF1238" s="221">
        <f>IF(N1238="snížená",J1238,0)</f>
        <v>0</v>
      </c>
      <c r="BG1238" s="221">
        <f>IF(N1238="zákl. přenesená",J1238,0)</f>
        <v>0</v>
      </c>
      <c r="BH1238" s="221">
        <f>IF(N1238="sníž. přenesená",J1238,0)</f>
        <v>0</v>
      </c>
      <c r="BI1238" s="221">
        <f>IF(N1238="nulová",J1238,0)</f>
        <v>0</v>
      </c>
      <c r="BJ1238" s="19" t="s">
        <v>89</v>
      </c>
      <c r="BK1238" s="221">
        <f>ROUND(I1238*H1238,2)</f>
        <v>0</v>
      </c>
      <c r="BL1238" s="19" t="s">
        <v>717</v>
      </c>
      <c r="BM1238" s="220" t="s">
        <v>1475</v>
      </c>
    </row>
    <row r="1239" s="2" customFormat="1">
      <c r="A1239" s="41"/>
      <c r="B1239" s="42"/>
      <c r="C1239" s="43"/>
      <c r="D1239" s="222" t="s">
        <v>135</v>
      </c>
      <c r="E1239" s="43"/>
      <c r="F1239" s="223" t="s">
        <v>1476</v>
      </c>
      <c r="G1239" s="43"/>
      <c r="H1239" s="43"/>
      <c r="I1239" s="224"/>
      <c r="J1239" s="43"/>
      <c r="K1239" s="43"/>
      <c r="L1239" s="47"/>
      <c r="M1239" s="225"/>
      <c r="N1239" s="226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19" t="s">
        <v>135</v>
      </c>
      <c r="AU1239" s="19" t="s">
        <v>91</v>
      </c>
    </row>
    <row r="1240" s="2" customFormat="1">
      <c r="A1240" s="41"/>
      <c r="B1240" s="42"/>
      <c r="C1240" s="43"/>
      <c r="D1240" s="227" t="s">
        <v>137</v>
      </c>
      <c r="E1240" s="43"/>
      <c r="F1240" s="228" t="s">
        <v>1477</v>
      </c>
      <c r="G1240" s="43"/>
      <c r="H1240" s="43"/>
      <c r="I1240" s="224"/>
      <c r="J1240" s="43"/>
      <c r="K1240" s="43"/>
      <c r="L1240" s="47"/>
      <c r="M1240" s="225"/>
      <c r="N1240" s="226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19" t="s">
        <v>137</v>
      </c>
      <c r="AU1240" s="19" t="s">
        <v>91</v>
      </c>
    </row>
    <row r="1241" s="2" customFormat="1">
      <c r="A1241" s="41"/>
      <c r="B1241" s="42"/>
      <c r="C1241" s="43"/>
      <c r="D1241" s="222" t="s">
        <v>139</v>
      </c>
      <c r="E1241" s="43"/>
      <c r="F1241" s="229" t="s">
        <v>1478</v>
      </c>
      <c r="G1241" s="43"/>
      <c r="H1241" s="43"/>
      <c r="I1241" s="224"/>
      <c r="J1241" s="43"/>
      <c r="K1241" s="43"/>
      <c r="L1241" s="47"/>
      <c r="M1241" s="225"/>
      <c r="N1241" s="226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19" t="s">
        <v>139</v>
      </c>
      <c r="AU1241" s="19" t="s">
        <v>91</v>
      </c>
    </row>
    <row r="1242" s="15" customFormat="1">
      <c r="A1242" s="15"/>
      <c r="B1242" s="266"/>
      <c r="C1242" s="267"/>
      <c r="D1242" s="222" t="s">
        <v>141</v>
      </c>
      <c r="E1242" s="268" t="s">
        <v>19</v>
      </c>
      <c r="F1242" s="269" t="s">
        <v>1470</v>
      </c>
      <c r="G1242" s="267"/>
      <c r="H1242" s="268" t="s">
        <v>19</v>
      </c>
      <c r="I1242" s="270"/>
      <c r="J1242" s="267"/>
      <c r="K1242" s="267"/>
      <c r="L1242" s="271"/>
      <c r="M1242" s="272"/>
      <c r="N1242" s="273"/>
      <c r="O1242" s="273"/>
      <c r="P1242" s="273"/>
      <c r="Q1242" s="273"/>
      <c r="R1242" s="273"/>
      <c r="S1242" s="273"/>
      <c r="T1242" s="274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75" t="s">
        <v>141</v>
      </c>
      <c r="AU1242" s="275" t="s">
        <v>91</v>
      </c>
      <c r="AV1242" s="15" t="s">
        <v>89</v>
      </c>
      <c r="AW1242" s="15" t="s">
        <v>42</v>
      </c>
      <c r="AX1242" s="15" t="s">
        <v>81</v>
      </c>
      <c r="AY1242" s="275" t="s">
        <v>126</v>
      </c>
    </row>
    <row r="1243" s="15" customFormat="1">
      <c r="A1243" s="15"/>
      <c r="B1243" s="266"/>
      <c r="C1243" s="267"/>
      <c r="D1243" s="222" t="s">
        <v>141</v>
      </c>
      <c r="E1243" s="268" t="s">
        <v>19</v>
      </c>
      <c r="F1243" s="269" t="s">
        <v>1479</v>
      </c>
      <c r="G1243" s="267"/>
      <c r="H1243" s="268" t="s">
        <v>19</v>
      </c>
      <c r="I1243" s="270"/>
      <c r="J1243" s="267"/>
      <c r="K1243" s="267"/>
      <c r="L1243" s="271"/>
      <c r="M1243" s="272"/>
      <c r="N1243" s="273"/>
      <c r="O1243" s="273"/>
      <c r="P1243" s="273"/>
      <c r="Q1243" s="273"/>
      <c r="R1243" s="273"/>
      <c r="S1243" s="273"/>
      <c r="T1243" s="274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75" t="s">
        <v>141</v>
      </c>
      <c r="AU1243" s="275" t="s">
        <v>91</v>
      </c>
      <c r="AV1243" s="15" t="s">
        <v>89</v>
      </c>
      <c r="AW1243" s="15" t="s">
        <v>42</v>
      </c>
      <c r="AX1243" s="15" t="s">
        <v>81</v>
      </c>
      <c r="AY1243" s="275" t="s">
        <v>126</v>
      </c>
    </row>
    <row r="1244" s="13" customFormat="1">
      <c r="A1244" s="13"/>
      <c r="B1244" s="230"/>
      <c r="C1244" s="231"/>
      <c r="D1244" s="222" t="s">
        <v>141</v>
      </c>
      <c r="E1244" s="232" t="s">
        <v>19</v>
      </c>
      <c r="F1244" s="233" t="s">
        <v>1480</v>
      </c>
      <c r="G1244" s="231"/>
      <c r="H1244" s="234">
        <v>6.7999999999999998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0" t="s">
        <v>141</v>
      </c>
      <c r="AU1244" s="240" t="s">
        <v>91</v>
      </c>
      <c r="AV1244" s="13" t="s">
        <v>91</v>
      </c>
      <c r="AW1244" s="13" t="s">
        <v>42</v>
      </c>
      <c r="AX1244" s="13" t="s">
        <v>89</v>
      </c>
      <c r="AY1244" s="240" t="s">
        <v>126</v>
      </c>
    </row>
    <row r="1245" s="2" customFormat="1" ht="16.5" customHeight="1">
      <c r="A1245" s="41"/>
      <c r="B1245" s="42"/>
      <c r="C1245" s="209" t="s">
        <v>1481</v>
      </c>
      <c r="D1245" s="209" t="s">
        <v>128</v>
      </c>
      <c r="E1245" s="210" t="s">
        <v>1482</v>
      </c>
      <c r="F1245" s="211" t="s">
        <v>1483</v>
      </c>
      <c r="G1245" s="212" t="s">
        <v>316</v>
      </c>
      <c r="H1245" s="213">
        <v>12.364000000000001</v>
      </c>
      <c r="I1245" s="214"/>
      <c r="J1245" s="215">
        <f>ROUND(I1245*H1245,2)</f>
        <v>0</v>
      </c>
      <c r="K1245" s="211" t="s">
        <v>132</v>
      </c>
      <c r="L1245" s="47"/>
      <c r="M1245" s="216" t="s">
        <v>19</v>
      </c>
      <c r="N1245" s="217" t="s">
        <v>52</v>
      </c>
      <c r="O1245" s="87"/>
      <c r="P1245" s="218">
        <f>O1245*H1245</f>
        <v>0</v>
      </c>
      <c r="Q1245" s="218">
        <v>0</v>
      </c>
      <c r="R1245" s="218">
        <f>Q1245*H1245</f>
        <v>0</v>
      </c>
      <c r="S1245" s="218">
        <v>0</v>
      </c>
      <c r="T1245" s="219">
        <f>S1245*H1245</f>
        <v>0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20" t="s">
        <v>717</v>
      </c>
      <c r="AT1245" s="220" t="s">
        <v>128</v>
      </c>
      <c r="AU1245" s="220" t="s">
        <v>91</v>
      </c>
      <c r="AY1245" s="19" t="s">
        <v>126</v>
      </c>
      <c r="BE1245" s="221">
        <f>IF(N1245="základní",J1245,0)</f>
        <v>0</v>
      </c>
      <c r="BF1245" s="221">
        <f>IF(N1245="snížená",J1245,0)</f>
        <v>0</v>
      </c>
      <c r="BG1245" s="221">
        <f>IF(N1245="zákl. přenesená",J1245,0)</f>
        <v>0</v>
      </c>
      <c r="BH1245" s="221">
        <f>IF(N1245="sníž. přenesená",J1245,0)</f>
        <v>0</v>
      </c>
      <c r="BI1245" s="221">
        <f>IF(N1245="nulová",J1245,0)</f>
        <v>0</v>
      </c>
      <c r="BJ1245" s="19" t="s">
        <v>89</v>
      </c>
      <c r="BK1245" s="221">
        <f>ROUND(I1245*H1245,2)</f>
        <v>0</v>
      </c>
      <c r="BL1245" s="19" t="s">
        <v>717</v>
      </c>
      <c r="BM1245" s="220" t="s">
        <v>1484</v>
      </c>
    </row>
    <row r="1246" s="2" customFormat="1">
      <c r="A1246" s="41"/>
      <c r="B1246" s="42"/>
      <c r="C1246" s="43"/>
      <c r="D1246" s="222" t="s">
        <v>135</v>
      </c>
      <c r="E1246" s="43"/>
      <c r="F1246" s="223" t="s">
        <v>1485</v>
      </c>
      <c r="G1246" s="43"/>
      <c r="H1246" s="43"/>
      <c r="I1246" s="224"/>
      <c r="J1246" s="43"/>
      <c r="K1246" s="43"/>
      <c r="L1246" s="47"/>
      <c r="M1246" s="225"/>
      <c r="N1246" s="226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19" t="s">
        <v>135</v>
      </c>
      <c r="AU1246" s="19" t="s">
        <v>91</v>
      </c>
    </row>
    <row r="1247" s="2" customFormat="1">
      <c r="A1247" s="41"/>
      <c r="B1247" s="42"/>
      <c r="C1247" s="43"/>
      <c r="D1247" s="227" t="s">
        <v>137</v>
      </c>
      <c r="E1247" s="43"/>
      <c r="F1247" s="228" t="s">
        <v>1486</v>
      </c>
      <c r="G1247" s="43"/>
      <c r="H1247" s="43"/>
      <c r="I1247" s="224"/>
      <c r="J1247" s="43"/>
      <c r="K1247" s="43"/>
      <c r="L1247" s="47"/>
      <c r="M1247" s="225"/>
      <c r="N1247" s="226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19" t="s">
        <v>137</v>
      </c>
      <c r="AU1247" s="19" t="s">
        <v>91</v>
      </c>
    </row>
    <row r="1248" s="2" customFormat="1">
      <c r="A1248" s="41"/>
      <c r="B1248" s="42"/>
      <c r="C1248" s="43"/>
      <c r="D1248" s="222" t="s">
        <v>139</v>
      </c>
      <c r="E1248" s="43"/>
      <c r="F1248" s="229" t="s">
        <v>1487</v>
      </c>
      <c r="G1248" s="43"/>
      <c r="H1248" s="43"/>
      <c r="I1248" s="224"/>
      <c r="J1248" s="43"/>
      <c r="K1248" s="43"/>
      <c r="L1248" s="47"/>
      <c r="M1248" s="225"/>
      <c r="N1248" s="226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19" t="s">
        <v>139</v>
      </c>
      <c r="AU1248" s="19" t="s">
        <v>91</v>
      </c>
    </row>
    <row r="1249" s="15" customFormat="1">
      <c r="A1249" s="15"/>
      <c r="B1249" s="266"/>
      <c r="C1249" s="267"/>
      <c r="D1249" s="222" t="s">
        <v>141</v>
      </c>
      <c r="E1249" s="268" t="s">
        <v>19</v>
      </c>
      <c r="F1249" s="269" t="s">
        <v>1470</v>
      </c>
      <c r="G1249" s="267"/>
      <c r="H1249" s="268" t="s">
        <v>19</v>
      </c>
      <c r="I1249" s="270"/>
      <c r="J1249" s="267"/>
      <c r="K1249" s="267"/>
      <c r="L1249" s="271"/>
      <c r="M1249" s="272"/>
      <c r="N1249" s="273"/>
      <c r="O1249" s="273"/>
      <c r="P1249" s="273"/>
      <c r="Q1249" s="273"/>
      <c r="R1249" s="273"/>
      <c r="S1249" s="273"/>
      <c r="T1249" s="274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75" t="s">
        <v>141</v>
      </c>
      <c r="AU1249" s="275" t="s">
        <v>91</v>
      </c>
      <c r="AV1249" s="15" t="s">
        <v>89</v>
      </c>
      <c r="AW1249" s="15" t="s">
        <v>42</v>
      </c>
      <c r="AX1249" s="15" t="s">
        <v>81</v>
      </c>
      <c r="AY1249" s="275" t="s">
        <v>126</v>
      </c>
    </row>
    <row r="1250" s="15" customFormat="1">
      <c r="A1250" s="15"/>
      <c r="B1250" s="266"/>
      <c r="C1250" s="267"/>
      <c r="D1250" s="222" t="s">
        <v>141</v>
      </c>
      <c r="E1250" s="268" t="s">
        <v>19</v>
      </c>
      <c r="F1250" s="269" t="s">
        <v>1479</v>
      </c>
      <c r="G1250" s="267"/>
      <c r="H1250" s="268" t="s">
        <v>19</v>
      </c>
      <c r="I1250" s="270"/>
      <c r="J1250" s="267"/>
      <c r="K1250" s="267"/>
      <c r="L1250" s="271"/>
      <c r="M1250" s="272"/>
      <c r="N1250" s="273"/>
      <c r="O1250" s="273"/>
      <c r="P1250" s="273"/>
      <c r="Q1250" s="273"/>
      <c r="R1250" s="273"/>
      <c r="S1250" s="273"/>
      <c r="T1250" s="274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5" t="s">
        <v>141</v>
      </c>
      <c r="AU1250" s="275" t="s">
        <v>91</v>
      </c>
      <c r="AV1250" s="15" t="s">
        <v>89</v>
      </c>
      <c r="AW1250" s="15" t="s">
        <v>42</v>
      </c>
      <c r="AX1250" s="15" t="s">
        <v>81</v>
      </c>
      <c r="AY1250" s="275" t="s">
        <v>126</v>
      </c>
    </row>
    <row r="1251" s="13" customFormat="1">
      <c r="A1251" s="13"/>
      <c r="B1251" s="230"/>
      <c r="C1251" s="231"/>
      <c r="D1251" s="222" t="s">
        <v>141</v>
      </c>
      <c r="E1251" s="232" t="s">
        <v>19</v>
      </c>
      <c r="F1251" s="233" t="s">
        <v>1488</v>
      </c>
      <c r="G1251" s="231"/>
      <c r="H1251" s="234">
        <v>11.288</v>
      </c>
      <c r="I1251" s="235"/>
      <c r="J1251" s="231"/>
      <c r="K1251" s="231"/>
      <c r="L1251" s="236"/>
      <c r="M1251" s="237"/>
      <c r="N1251" s="238"/>
      <c r="O1251" s="238"/>
      <c r="P1251" s="238"/>
      <c r="Q1251" s="238"/>
      <c r="R1251" s="238"/>
      <c r="S1251" s="238"/>
      <c r="T1251" s="23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0" t="s">
        <v>141</v>
      </c>
      <c r="AU1251" s="240" t="s">
        <v>91</v>
      </c>
      <c r="AV1251" s="13" t="s">
        <v>91</v>
      </c>
      <c r="AW1251" s="13" t="s">
        <v>42</v>
      </c>
      <c r="AX1251" s="13" t="s">
        <v>81</v>
      </c>
      <c r="AY1251" s="240" t="s">
        <v>126</v>
      </c>
    </row>
    <row r="1252" s="15" customFormat="1">
      <c r="A1252" s="15"/>
      <c r="B1252" s="266"/>
      <c r="C1252" s="267"/>
      <c r="D1252" s="222" t="s">
        <v>141</v>
      </c>
      <c r="E1252" s="268" t="s">
        <v>19</v>
      </c>
      <c r="F1252" s="269" t="s">
        <v>1471</v>
      </c>
      <c r="G1252" s="267"/>
      <c r="H1252" s="268" t="s">
        <v>19</v>
      </c>
      <c r="I1252" s="270"/>
      <c r="J1252" s="267"/>
      <c r="K1252" s="267"/>
      <c r="L1252" s="271"/>
      <c r="M1252" s="272"/>
      <c r="N1252" s="273"/>
      <c r="O1252" s="273"/>
      <c r="P1252" s="273"/>
      <c r="Q1252" s="273"/>
      <c r="R1252" s="273"/>
      <c r="S1252" s="273"/>
      <c r="T1252" s="27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75" t="s">
        <v>141</v>
      </c>
      <c r="AU1252" s="275" t="s">
        <v>91</v>
      </c>
      <c r="AV1252" s="15" t="s">
        <v>89</v>
      </c>
      <c r="AW1252" s="15" t="s">
        <v>42</v>
      </c>
      <c r="AX1252" s="15" t="s">
        <v>81</v>
      </c>
      <c r="AY1252" s="275" t="s">
        <v>126</v>
      </c>
    </row>
    <row r="1253" s="13" customFormat="1">
      <c r="A1253" s="13"/>
      <c r="B1253" s="230"/>
      <c r="C1253" s="231"/>
      <c r="D1253" s="222" t="s">
        <v>141</v>
      </c>
      <c r="E1253" s="232" t="s">
        <v>19</v>
      </c>
      <c r="F1253" s="233" t="s">
        <v>1489</v>
      </c>
      <c r="G1253" s="231"/>
      <c r="H1253" s="234">
        <v>1.0760000000000001</v>
      </c>
      <c r="I1253" s="235"/>
      <c r="J1253" s="231"/>
      <c r="K1253" s="231"/>
      <c r="L1253" s="236"/>
      <c r="M1253" s="237"/>
      <c r="N1253" s="238"/>
      <c r="O1253" s="238"/>
      <c r="P1253" s="238"/>
      <c r="Q1253" s="238"/>
      <c r="R1253" s="238"/>
      <c r="S1253" s="238"/>
      <c r="T1253" s="23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0" t="s">
        <v>141</v>
      </c>
      <c r="AU1253" s="240" t="s">
        <v>91</v>
      </c>
      <c r="AV1253" s="13" t="s">
        <v>91</v>
      </c>
      <c r="AW1253" s="13" t="s">
        <v>42</v>
      </c>
      <c r="AX1253" s="13" t="s">
        <v>81</v>
      </c>
      <c r="AY1253" s="240" t="s">
        <v>126</v>
      </c>
    </row>
    <row r="1254" s="14" customFormat="1">
      <c r="A1254" s="14"/>
      <c r="B1254" s="241"/>
      <c r="C1254" s="242"/>
      <c r="D1254" s="222" t="s">
        <v>141</v>
      </c>
      <c r="E1254" s="243" t="s">
        <v>19</v>
      </c>
      <c r="F1254" s="244" t="s">
        <v>144</v>
      </c>
      <c r="G1254" s="242"/>
      <c r="H1254" s="245">
        <v>12.364000000000001</v>
      </c>
      <c r="I1254" s="246"/>
      <c r="J1254" s="242"/>
      <c r="K1254" s="242"/>
      <c r="L1254" s="247"/>
      <c r="M1254" s="248"/>
      <c r="N1254" s="249"/>
      <c r="O1254" s="249"/>
      <c r="P1254" s="249"/>
      <c r="Q1254" s="249"/>
      <c r="R1254" s="249"/>
      <c r="S1254" s="249"/>
      <c r="T1254" s="25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1" t="s">
        <v>141</v>
      </c>
      <c r="AU1254" s="251" t="s">
        <v>91</v>
      </c>
      <c r="AV1254" s="14" t="s">
        <v>133</v>
      </c>
      <c r="AW1254" s="14" t="s">
        <v>42</v>
      </c>
      <c r="AX1254" s="14" t="s">
        <v>89</v>
      </c>
      <c r="AY1254" s="251" t="s">
        <v>126</v>
      </c>
    </row>
    <row r="1255" s="2" customFormat="1" ht="16.5" customHeight="1">
      <c r="A1255" s="41"/>
      <c r="B1255" s="42"/>
      <c r="C1255" s="209" t="s">
        <v>1490</v>
      </c>
      <c r="D1255" s="209" t="s">
        <v>128</v>
      </c>
      <c r="E1255" s="210" t="s">
        <v>1491</v>
      </c>
      <c r="F1255" s="211" t="s">
        <v>1492</v>
      </c>
      <c r="G1255" s="212" t="s">
        <v>316</v>
      </c>
      <c r="H1255" s="213">
        <v>49.456000000000003</v>
      </c>
      <c r="I1255" s="214"/>
      <c r="J1255" s="215">
        <f>ROUND(I1255*H1255,2)</f>
        <v>0</v>
      </c>
      <c r="K1255" s="211" t="s">
        <v>132</v>
      </c>
      <c r="L1255" s="47"/>
      <c r="M1255" s="216" t="s">
        <v>19</v>
      </c>
      <c r="N1255" s="217" t="s">
        <v>52</v>
      </c>
      <c r="O1255" s="87"/>
      <c r="P1255" s="218">
        <f>O1255*H1255</f>
        <v>0</v>
      </c>
      <c r="Q1255" s="218">
        <v>0</v>
      </c>
      <c r="R1255" s="218">
        <f>Q1255*H1255</f>
        <v>0</v>
      </c>
      <c r="S1255" s="218">
        <v>0</v>
      </c>
      <c r="T1255" s="219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20" t="s">
        <v>717</v>
      </c>
      <c r="AT1255" s="220" t="s">
        <v>128</v>
      </c>
      <c r="AU1255" s="220" t="s">
        <v>91</v>
      </c>
      <c r="AY1255" s="19" t="s">
        <v>126</v>
      </c>
      <c r="BE1255" s="221">
        <f>IF(N1255="základní",J1255,0)</f>
        <v>0</v>
      </c>
      <c r="BF1255" s="221">
        <f>IF(N1255="snížená",J1255,0)</f>
        <v>0</v>
      </c>
      <c r="BG1255" s="221">
        <f>IF(N1255="zákl. přenesená",J1255,0)</f>
        <v>0</v>
      </c>
      <c r="BH1255" s="221">
        <f>IF(N1255="sníž. přenesená",J1255,0)</f>
        <v>0</v>
      </c>
      <c r="BI1255" s="221">
        <f>IF(N1255="nulová",J1255,0)</f>
        <v>0</v>
      </c>
      <c r="BJ1255" s="19" t="s">
        <v>89</v>
      </c>
      <c r="BK1255" s="221">
        <f>ROUND(I1255*H1255,2)</f>
        <v>0</v>
      </c>
      <c r="BL1255" s="19" t="s">
        <v>717</v>
      </c>
      <c r="BM1255" s="220" t="s">
        <v>1493</v>
      </c>
    </row>
    <row r="1256" s="2" customFormat="1">
      <c r="A1256" s="41"/>
      <c r="B1256" s="42"/>
      <c r="C1256" s="43"/>
      <c r="D1256" s="222" t="s">
        <v>135</v>
      </c>
      <c r="E1256" s="43"/>
      <c r="F1256" s="223" t="s">
        <v>1494</v>
      </c>
      <c r="G1256" s="43"/>
      <c r="H1256" s="43"/>
      <c r="I1256" s="224"/>
      <c r="J1256" s="43"/>
      <c r="K1256" s="43"/>
      <c r="L1256" s="47"/>
      <c r="M1256" s="225"/>
      <c r="N1256" s="226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19" t="s">
        <v>135</v>
      </c>
      <c r="AU1256" s="19" t="s">
        <v>91</v>
      </c>
    </row>
    <row r="1257" s="2" customFormat="1">
      <c r="A1257" s="41"/>
      <c r="B1257" s="42"/>
      <c r="C1257" s="43"/>
      <c r="D1257" s="227" t="s">
        <v>137</v>
      </c>
      <c r="E1257" s="43"/>
      <c r="F1257" s="228" t="s">
        <v>1495</v>
      </c>
      <c r="G1257" s="43"/>
      <c r="H1257" s="43"/>
      <c r="I1257" s="224"/>
      <c r="J1257" s="43"/>
      <c r="K1257" s="43"/>
      <c r="L1257" s="47"/>
      <c r="M1257" s="225"/>
      <c r="N1257" s="226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19" t="s">
        <v>137</v>
      </c>
      <c r="AU1257" s="19" t="s">
        <v>91</v>
      </c>
    </row>
    <row r="1258" s="2" customFormat="1">
      <c r="A1258" s="41"/>
      <c r="B1258" s="42"/>
      <c r="C1258" s="43"/>
      <c r="D1258" s="222" t="s">
        <v>139</v>
      </c>
      <c r="E1258" s="43"/>
      <c r="F1258" s="229" t="s">
        <v>1496</v>
      </c>
      <c r="G1258" s="43"/>
      <c r="H1258" s="43"/>
      <c r="I1258" s="224"/>
      <c r="J1258" s="43"/>
      <c r="K1258" s="43"/>
      <c r="L1258" s="47"/>
      <c r="M1258" s="225"/>
      <c r="N1258" s="226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19" t="s">
        <v>139</v>
      </c>
      <c r="AU1258" s="19" t="s">
        <v>91</v>
      </c>
    </row>
    <row r="1259" s="15" customFormat="1">
      <c r="A1259" s="15"/>
      <c r="B1259" s="266"/>
      <c r="C1259" s="267"/>
      <c r="D1259" s="222" t="s">
        <v>141</v>
      </c>
      <c r="E1259" s="268" t="s">
        <v>19</v>
      </c>
      <c r="F1259" s="269" t="s">
        <v>1470</v>
      </c>
      <c r="G1259" s="267"/>
      <c r="H1259" s="268" t="s">
        <v>19</v>
      </c>
      <c r="I1259" s="270"/>
      <c r="J1259" s="267"/>
      <c r="K1259" s="267"/>
      <c r="L1259" s="271"/>
      <c r="M1259" s="272"/>
      <c r="N1259" s="273"/>
      <c r="O1259" s="273"/>
      <c r="P1259" s="273"/>
      <c r="Q1259" s="273"/>
      <c r="R1259" s="273"/>
      <c r="S1259" s="273"/>
      <c r="T1259" s="27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5" t="s">
        <v>141</v>
      </c>
      <c r="AU1259" s="275" t="s">
        <v>91</v>
      </c>
      <c r="AV1259" s="15" t="s">
        <v>89</v>
      </c>
      <c r="AW1259" s="15" t="s">
        <v>42</v>
      </c>
      <c r="AX1259" s="15" t="s">
        <v>81</v>
      </c>
      <c r="AY1259" s="275" t="s">
        <v>126</v>
      </c>
    </row>
    <row r="1260" s="15" customFormat="1">
      <c r="A1260" s="15"/>
      <c r="B1260" s="266"/>
      <c r="C1260" s="267"/>
      <c r="D1260" s="222" t="s">
        <v>141</v>
      </c>
      <c r="E1260" s="268" t="s">
        <v>19</v>
      </c>
      <c r="F1260" s="269" t="s">
        <v>1479</v>
      </c>
      <c r="G1260" s="267"/>
      <c r="H1260" s="268" t="s">
        <v>19</v>
      </c>
      <c r="I1260" s="270"/>
      <c r="J1260" s="267"/>
      <c r="K1260" s="267"/>
      <c r="L1260" s="271"/>
      <c r="M1260" s="272"/>
      <c r="N1260" s="273"/>
      <c r="O1260" s="273"/>
      <c r="P1260" s="273"/>
      <c r="Q1260" s="273"/>
      <c r="R1260" s="273"/>
      <c r="S1260" s="273"/>
      <c r="T1260" s="274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75" t="s">
        <v>141</v>
      </c>
      <c r="AU1260" s="275" t="s">
        <v>91</v>
      </c>
      <c r="AV1260" s="15" t="s">
        <v>89</v>
      </c>
      <c r="AW1260" s="15" t="s">
        <v>42</v>
      </c>
      <c r="AX1260" s="15" t="s">
        <v>81</v>
      </c>
      <c r="AY1260" s="275" t="s">
        <v>126</v>
      </c>
    </row>
    <row r="1261" s="13" customFormat="1">
      <c r="A1261" s="13"/>
      <c r="B1261" s="230"/>
      <c r="C1261" s="231"/>
      <c r="D1261" s="222" t="s">
        <v>141</v>
      </c>
      <c r="E1261" s="232" t="s">
        <v>19</v>
      </c>
      <c r="F1261" s="233" t="s">
        <v>1497</v>
      </c>
      <c r="G1261" s="231"/>
      <c r="H1261" s="234">
        <v>45.152000000000001</v>
      </c>
      <c r="I1261" s="235"/>
      <c r="J1261" s="231"/>
      <c r="K1261" s="231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141</v>
      </c>
      <c r="AU1261" s="240" t="s">
        <v>91</v>
      </c>
      <c r="AV1261" s="13" t="s">
        <v>91</v>
      </c>
      <c r="AW1261" s="13" t="s">
        <v>42</v>
      </c>
      <c r="AX1261" s="13" t="s">
        <v>81</v>
      </c>
      <c r="AY1261" s="240" t="s">
        <v>126</v>
      </c>
    </row>
    <row r="1262" s="15" customFormat="1">
      <c r="A1262" s="15"/>
      <c r="B1262" s="266"/>
      <c r="C1262" s="267"/>
      <c r="D1262" s="222" t="s">
        <v>141</v>
      </c>
      <c r="E1262" s="268" t="s">
        <v>19</v>
      </c>
      <c r="F1262" s="269" t="s">
        <v>1471</v>
      </c>
      <c r="G1262" s="267"/>
      <c r="H1262" s="268" t="s">
        <v>19</v>
      </c>
      <c r="I1262" s="270"/>
      <c r="J1262" s="267"/>
      <c r="K1262" s="267"/>
      <c r="L1262" s="271"/>
      <c r="M1262" s="272"/>
      <c r="N1262" s="273"/>
      <c r="O1262" s="273"/>
      <c r="P1262" s="273"/>
      <c r="Q1262" s="273"/>
      <c r="R1262" s="273"/>
      <c r="S1262" s="273"/>
      <c r="T1262" s="274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5" t="s">
        <v>141</v>
      </c>
      <c r="AU1262" s="275" t="s">
        <v>91</v>
      </c>
      <c r="AV1262" s="15" t="s">
        <v>89</v>
      </c>
      <c r="AW1262" s="15" t="s">
        <v>42</v>
      </c>
      <c r="AX1262" s="15" t="s">
        <v>81</v>
      </c>
      <c r="AY1262" s="275" t="s">
        <v>126</v>
      </c>
    </row>
    <row r="1263" s="13" customFormat="1">
      <c r="A1263" s="13"/>
      <c r="B1263" s="230"/>
      <c r="C1263" s="231"/>
      <c r="D1263" s="222" t="s">
        <v>141</v>
      </c>
      <c r="E1263" s="232" t="s">
        <v>19</v>
      </c>
      <c r="F1263" s="233" t="s">
        <v>1498</v>
      </c>
      <c r="G1263" s="231"/>
      <c r="H1263" s="234">
        <v>4.3040000000000003</v>
      </c>
      <c r="I1263" s="235"/>
      <c r="J1263" s="231"/>
      <c r="K1263" s="231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141</v>
      </c>
      <c r="AU1263" s="240" t="s">
        <v>91</v>
      </c>
      <c r="AV1263" s="13" t="s">
        <v>91</v>
      </c>
      <c r="AW1263" s="13" t="s">
        <v>42</v>
      </c>
      <c r="AX1263" s="13" t="s">
        <v>81</v>
      </c>
      <c r="AY1263" s="240" t="s">
        <v>126</v>
      </c>
    </row>
    <row r="1264" s="14" customFormat="1">
      <c r="A1264" s="14"/>
      <c r="B1264" s="241"/>
      <c r="C1264" s="242"/>
      <c r="D1264" s="222" t="s">
        <v>141</v>
      </c>
      <c r="E1264" s="243" t="s">
        <v>19</v>
      </c>
      <c r="F1264" s="244" t="s">
        <v>144</v>
      </c>
      <c r="G1264" s="242"/>
      <c r="H1264" s="245">
        <v>49.456000000000003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1" t="s">
        <v>141</v>
      </c>
      <c r="AU1264" s="251" t="s">
        <v>91</v>
      </c>
      <c r="AV1264" s="14" t="s">
        <v>133</v>
      </c>
      <c r="AW1264" s="14" t="s">
        <v>42</v>
      </c>
      <c r="AX1264" s="14" t="s">
        <v>89</v>
      </c>
      <c r="AY1264" s="251" t="s">
        <v>126</v>
      </c>
    </row>
    <row r="1265" s="12" customFormat="1" ht="25.92" customHeight="1">
      <c r="A1265" s="12"/>
      <c r="B1265" s="193"/>
      <c r="C1265" s="194"/>
      <c r="D1265" s="195" t="s">
        <v>80</v>
      </c>
      <c r="E1265" s="196" t="s">
        <v>1499</v>
      </c>
      <c r="F1265" s="196" t="s">
        <v>1500</v>
      </c>
      <c r="G1265" s="194"/>
      <c r="H1265" s="194"/>
      <c r="I1265" s="197"/>
      <c r="J1265" s="198">
        <f>BK1265</f>
        <v>0</v>
      </c>
      <c r="K1265" s="194"/>
      <c r="L1265" s="199"/>
      <c r="M1265" s="200"/>
      <c r="N1265" s="201"/>
      <c r="O1265" s="201"/>
      <c r="P1265" s="202">
        <f>SUM(P1266:P1273)</f>
        <v>0</v>
      </c>
      <c r="Q1265" s="201"/>
      <c r="R1265" s="202">
        <f>SUM(R1266:R1273)</f>
        <v>0</v>
      </c>
      <c r="S1265" s="201"/>
      <c r="T1265" s="203">
        <f>SUM(T1266:T1273)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04" t="s">
        <v>133</v>
      </c>
      <c r="AT1265" s="205" t="s">
        <v>80</v>
      </c>
      <c r="AU1265" s="205" t="s">
        <v>81</v>
      </c>
      <c r="AY1265" s="204" t="s">
        <v>126</v>
      </c>
      <c r="BK1265" s="206">
        <f>SUM(BK1266:BK1273)</f>
        <v>0</v>
      </c>
    </row>
    <row r="1266" s="2" customFormat="1" ht="16.5" customHeight="1">
      <c r="A1266" s="41"/>
      <c r="B1266" s="42"/>
      <c r="C1266" s="209" t="s">
        <v>1501</v>
      </c>
      <c r="D1266" s="209" t="s">
        <v>128</v>
      </c>
      <c r="E1266" s="210" t="s">
        <v>1502</v>
      </c>
      <c r="F1266" s="211" t="s">
        <v>1503</v>
      </c>
      <c r="G1266" s="212" t="s">
        <v>695</v>
      </c>
      <c r="H1266" s="213">
        <v>40</v>
      </c>
      <c r="I1266" s="214"/>
      <c r="J1266" s="215">
        <f>ROUND(I1266*H1266,2)</f>
        <v>0</v>
      </c>
      <c r="K1266" s="211" t="s">
        <v>132</v>
      </c>
      <c r="L1266" s="47"/>
      <c r="M1266" s="216" t="s">
        <v>19</v>
      </c>
      <c r="N1266" s="217" t="s">
        <v>52</v>
      </c>
      <c r="O1266" s="87"/>
      <c r="P1266" s="218">
        <f>O1266*H1266</f>
        <v>0</v>
      </c>
      <c r="Q1266" s="218">
        <v>0</v>
      </c>
      <c r="R1266" s="218">
        <f>Q1266*H1266</f>
        <v>0</v>
      </c>
      <c r="S1266" s="218">
        <v>0</v>
      </c>
      <c r="T1266" s="219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0" t="s">
        <v>1504</v>
      </c>
      <c r="AT1266" s="220" t="s">
        <v>128</v>
      </c>
      <c r="AU1266" s="220" t="s">
        <v>89</v>
      </c>
      <c r="AY1266" s="19" t="s">
        <v>126</v>
      </c>
      <c r="BE1266" s="221">
        <f>IF(N1266="základní",J1266,0)</f>
        <v>0</v>
      </c>
      <c r="BF1266" s="221">
        <f>IF(N1266="snížená",J1266,0)</f>
        <v>0</v>
      </c>
      <c r="BG1266" s="221">
        <f>IF(N1266="zákl. přenesená",J1266,0)</f>
        <v>0</v>
      </c>
      <c r="BH1266" s="221">
        <f>IF(N1266="sníž. přenesená",J1266,0)</f>
        <v>0</v>
      </c>
      <c r="BI1266" s="221">
        <f>IF(N1266="nulová",J1266,0)</f>
        <v>0</v>
      </c>
      <c r="BJ1266" s="19" t="s">
        <v>89</v>
      </c>
      <c r="BK1266" s="221">
        <f>ROUND(I1266*H1266,2)</f>
        <v>0</v>
      </c>
      <c r="BL1266" s="19" t="s">
        <v>1504</v>
      </c>
      <c r="BM1266" s="220" t="s">
        <v>1505</v>
      </c>
    </row>
    <row r="1267" s="2" customFormat="1">
      <c r="A1267" s="41"/>
      <c r="B1267" s="42"/>
      <c r="C1267" s="43"/>
      <c r="D1267" s="222" t="s">
        <v>135</v>
      </c>
      <c r="E1267" s="43"/>
      <c r="F1267" s="223" t="s">
        <v>1506</v>
      </c>
      <c r="G1267" s="43"/>
      <c r="H1267" s="43"/>
      <c r="I1267" s="224"/>
      <c r="J1267" s="43"/>
      <c r="K1267" s="43"/>
      <c r="L1267" s="47"/>
      <c r="M1267" s="225"/>
      <c r="N1267" s="226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19" t="s">
        <v>135</v>
      </c>
      <c r="AU1267" s="19" t="s">
        <v>89</v>
      </c>
    </row>
    <row r="1268" s="2" customFormat="1">
      <c r="A1268" s="41"/>
      <c r="B1268" s="42"/>
      <c r="C1268" s="43"/>
      <c r="D1268" s="227" t="s">
        <v>137</v>
      </c>
      <c r="E1268" s="43"/>
      <c r="F1268" s="228" t="s">
        <v>1507</v>
      </c>
      <c r="G1268" s="43"/>
      <c r="H1268" s="43"/>
      <c r="I1268" s="224"/>
      <c r="J1268" s="43"/>
      <c r="K1268" s="43"/>
      <c r="L1268" s="47"/>
      <c r="M1268" s="225"/>
      <c r="N1268" s="226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19" t="s">
        <v>137</v>
      </c>
      <c r="AU1268" s="19" t="s">
        <v>89</v>
      </c>
    </row>
    <row r="1269" s="2" customFormat="1">
      <c r="A1269" s="41"/>
      <c r="B1269" s="42"/>
      <c r="C1269" s="43"/>
      <c r="D1269" s="222" t="s">
        <v>139</v>
      </c>
      <c r="E1269" s="43"/>
      <c r="F1269" s="229" t="s">
        <v>1508</v>
      </c>
      <c r="G1269" s="43"/>
      <c r="H1269" s="43"/>
      <c r="I1269" s="224"/>
      <c r="J1269" s="43"/>
      <c r="K1269" s="43"/>
      <c r="L1269" s="47"/>
      <c r="M1269" s="225"/>
      <c r="N1269" s="226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19" t="s">
        <v>139</v>
      </c>
      <c r="AU1269" s="19" t="s">
        <v>89</v>
      </c>
    </row>
    <row r="1270" s="15" customFormat="1">
      <c r="A1270" s="15"/>
      <c r="B1270" s="266"/>
      <c r="C1270" s="267"/>
      <c r="D1270" s="222" t="s">
        <v>141</v>
      </c>
      <c r="E1270" s="268" t="s">
        <v>19</v>
      </c>
      <c r="F1270" s="269" t="s">
        <v>1509</v>
      </c>
      <c r="G1270" s="267"/>
      <c r="H1270" s="268" t="s">
        <v>19</v>
      </c>
      <c r="I1270" s="270"/>
      <c r="J1270" s="267"/>
      <c r="K1270" s="267"/>
      <c r="L1270" s="271"/>
      <c r="M1270" s="272"/>
      <c r="N1270" s="273"/>
      <c r="O1270" s="273"/>
      <c r="P1270" s="273"/>
      <c r="Q1270" s="273"/>
      <c r="R1270" s="273"/>
      <c r="S1270" s="273"/>
      <c r="T1270" s="274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75" t="s">
        <v>141</v>
      </c>
      <c r="AU1270" s="275" t="s">
        <v>89</v>
      </c>
      <c r="AV1270" s="15" t="s">
        <v>89</v>
      </c>
      <c r="AW1270" s="15" t="s">
        <v>42</v>
      </c>
      <c r="AX1270" s="15" t="s">
        <v>81</v>
      </c>
      <c r="AY1270" s="275" t="s">
        <v>126</v>
      </c>
    </row>
    <row r="1271" s="15" customFormat="1">
      <c r="A1271" s="15"/>
      <c r="B1271" s="266"/>
      <c r="C1271" s="267"/>
      <c r="D1271" s="222" t="s">
        <v>141</v>
      </c>
      <c r="E1271" s="268" t="s">
        <v>19</v>
      </c>
      <c r="F1271" s="269" t="s">
        <v>1510</v>
      </c>
      <c r="G1271" s="267"/>
      <c r="H1271" s="268" t="s">
        <v>19</v>
      </c>
      <c r="I1271" s="270"/>
      <c r="J1271" s="267"/>
      <c r="K1271" s="267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5" t="s">
        <v>141</v>
      </c>
      <c r="AU1271" s="275" t="s">
        <v>89</v>
      </c>
      <c r="AV1271" s="15" t="s">
        <v>89</v>
      </c>
      <c r="AW1271" s="15" t="s">
        <v>42</v>
      </c>
      <c r="AX1271" s="15" t="s">
        <v>81</v>
      </c>
      <c r="AY1271" s="275" t="s">
        <v>126</v>
      </c>
    </row>
    <row r="1272" s="13" customFormat="1">
      <c r="A1272" s="13"/>
      <c r="B1272" s="230"/>
      <c r="C1272" s="231"/>
      <c r="D1272" s="222" t="s">
        <v>141</v>
      </c>
      <c r="E1272" s="232" t="s">
        <v>19</v>
      </c>
      <c r="F1272" s="233" t="s">
        <v>421</v>
      </c>
      <c r="G1272" s="231"/>
      <c r="H1272" s="234">
        <v>40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141</v>
      </c>
      <c r="AU1272" s="240" t="s">
        <v>89</v>
      </c>
      <c r="AV1272" s="13" t="s">
        <v>91</v>
      </c>
      <c r="AW1272" s="13" t="s">
        <v>42</v>
      </c>
      <c r="AX1272" s="13" t="s">
        <v>81</v>
      </c>
      <c r="AY1272" s="240" t="s">
        <v>126</v>
      </c>
    </row>
    <row r="1273" s="14" customFormat="1">
      <c r="A1273" s="14"/>
      <c r="B1273" s="241"/>
      <c r="C1273" s="242"/>
      <c r="D1273" s="222" t="s">
        <v>141</v>
      </c>
      <c r="E1273" s="243" t="s">
        <v>19</v>
      </c>
      <c r="F1273" s="244" t="s">
        <v>144</v>
      </c>
      <c r="G1273" s="242"/>
      <c r="H1273" s="245">
        <v>40</v>
      </c>
      <c r="I1273" s="246"/>
      <c r="J1273" s="242"/>
      <c r="K1273" s="242"/>
      <c r="L1273" s="247"/>
      <c r="M1273" s="276"/>
      <c r="N1273" s="277"/>
      <c r="O1273" s="277"/>
      <c r="P1273" s="277"/>
      <c r="Q1273" s="277"/>
      <c r="R1273" s="277"/>
      <c r="S1273" s="277"/>
      <c r="T1273" s="27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1" t="s">
        <v>141</v>
      </c>
      <c r="AU1273" s="251" t="s">
        <v>89</v>
      </c>
      <c r="AV1273" s="14" t="s">
        <v>133</v>
      </c>
      <c r="AW1273" s="14" t="s">
        <v>42</v>
      </c>
      <c r="AX1273" s="14" t="s">
        <v>89</v>
      </c>
      <c r="AY1273" s="251" t="s">
        <v>126</v>
      </c>
    </row>
    <row r="1274" s="2" customFormat="1" ht="6.96" customHeight="1">
      <c r="A1274" s="41"/>
      <c r="B1274" s="62"/>
      <c r="C1274" s="63"/>
      <c r="D1274" s="63"/>
      <c r="E1274" s="63"/>
      <c r="F1274" s="63"/>
      <c r="G1274" s="63"/>
      <c r="H1274" s="63"/>
      <c r="I1274" s="63"/>
      <c r="J1274" s="63"/>
      <c r="K1274" s="63"/>
      <c r="L1274" s="47"/>
      <c r="M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</row>
  </sheetData>
  <sheetProtection sheet="1" autoFilter="0" formatColumns="0" formatRows="0" objects="1" scenarios="1" spinCount="100000" saltValue="eLyT3aJPQb5vnKFCxpEfAm7Fon08KUvmg3fIA/RbH+Xm3G19OMS9udrRhxc8SPctGz4bmuheN7RpzXuK5PQiTA==" hashValue="VslzAu1K2hPHj7XK/eq1IUxpdQB2raSqBidJ3rPRv8u2+fCVP3/ZfzSg1GVZbcCj/cp/S4UD+OofV0oyJ6epAw==" algorithmName="SHA-512" password="CC35"/>
  <autoFilter ref="C85:K127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21112003"/>
    <hyperlink ref="F97" r:id="rId2" display="https://podminky.urs.cz/item/CS_URS_2024_02/122211101"/>
    <hyperlink ref="F106" r:id="rId3" display="https://podminky.urs.cz/item/CS_URS_2024_02/162651112"/>
    <hyperlink ref="F114" r:id="rId4" display="https://podminky.urs.cz/item/CS_URS_2024_02/181111111"/>
    <hyperlink ref="F122" r:id="rId5" display="https://podminky.urs.cz/item/CS_URS_2024_02/181351003"/>
    <hyperlink ref="F130" r:id="rId6" display="https://podminky.urs.cz/item/CS_URS_2024_02/181411141"/>
    <hyperlink ref="F145" r:id="rId7" display="https://podminky.urs.cz/item/CS_URS_2024_02/181951112"/>
    <hyperlink ref="F155" r:id="rId8" display="https://podminky.urs.cz/item/CS_URS_2024_02/184102211"/>
    <hyperlink ref="F158" r:id="rId9" display="https://podminky.urs.cz/item/CS_URS_2024_02/185803111"/>
    <hyperlink ref="F166" r:id="rId10" display="https://podminky.urs.cz/item/CS_URS_2024_02/185804311"/>
    <hyperlink ref="F184" r:id="rId11" display="https://podminky.urs.cz/item/CS_URS_2024_02/185851121"/>
    <hyperlink ref="F193" r:id="rId12" display="https://podminky.urs.cz/item/CS_URS_2024_02/185851129"/>
    <hyperlink ref="F203" r:id="rId13" display="https://podminky.urs.cz/item/CS_URS_2024_02/914111112"/>
    <hyperlink ref="F288" r:id="rId14" display="https://podminky.urs.cz/item/CS_URS_2024_02/945421110"/>
    <hyperlink ref="F294" r:id="rId15" display="https://podminky.urs.cz/item/CS_URS_2024_02/966006211"/>
    <hyperlink ref="F313" r:id="rId16" display="https://podminky.urs.cz/item/CS_URS_2024_02/210100013"/>
    <hyperlink ref="F321" r:id="rId17" display="https://podminky.urs.cz/item/CS_URS_2024_02/210101154"/>
    <hyperlink ref="F335" r:id="rId18" display="https://podminky.urs.cz/item/CS_URS_2024_02/210220301"/>
    <hyperlink ref="F347" r:id="rId19" display="https://podminky.urs.cz/item/CS_URS_2024_02/210220452"/>
    <hyperlink ref="F361" r:id="rId20" display="https://podminky.urs.cz/item/CS_URS_2024_02/210800411"/>
    <hyperlink ref="F375" r:id="rId21" display="https://podminky.urs.cz/item/CS_URS_2024_02/210812011"/>
    <hyperlink ref="F389" r:id="rId22" display="https://podminky.urs.cz/item/CS_URS_2024_02/210812033"/>
    <hyperlink ref="F403" r:id="rId23" display="https://podminky.urs.cz/item/CS_URS_2024_02/210812101"/>
    <hyperlink ref="F417" r:id="rId24" display="https://podminky.urs.cz/item/CS_URS_2024_02/210812081"/>
    <hyperlink ref="F431" r:id="rId25" display="https://podminky.urs.cz/item/CS_URS_2024_02/210813061"/>
    <hyperlink ref="F465" r:id="rId26" display="https://podminky.urs.cz/item/CS_URS_2024_02/218813033"/>
    <hyperlink ref="F472" r:id="rId27" display="https://podminky.urs.cz/item/CS_URS_2024_02/218813061"/>
    <hyperlink ref="F479" r:id="rId28" display="https://podminky.urs.cz/item/CS_URS_2024_02/218813101"/>
    <hyperlink ref="F485" r:id="rId29" display="https://podminky.urs.cz/item/CS_URS_2024_02/218813111"/>
    <hyperlink ref="F491" r:id="rId30" display="https://podminky.urs.cz/item/CS_URS_2024_02/218220451"/>
    <hyperlink ref="F505" r:id="rId31" display="https://podminky.urs.cz/item/CS_URS_2024_02/220110346"/>
    <hyperlink ref="F517" r:id="rId32" display="https://podminky.urs.cz/item/CS_URS_2024_02/220111436"/>
    <hyperlink ref="F527" r:id="rId33" display="https://podminky.urs.cz/item/CS_URS_2024_02/220111741"/>
    <hyperlink ref="F559" r:id="rId34" display="https://podminky.urs.cz/item/CS_URS_2024_02/220300604"/>
    <hyperlink ref="F573" r:id="rId35" display="https://podminky.urs.cz/item/CS_URS_2024_02/220300603"/>
    <hyperlink ref="F587" r:id="rId36" display="https://podminky.urs.cz/item/CS_URS_2024_02/220960002"/>
    <hyperlink ref="F607" r:id="rId37" display="https://podminky.urs.cz/item/CS_URS_2024_02/220960003"/>
    <hyperlink ref="F636" r:id="rId38" display="https://podminky.urs.cz/item/CS_URS_2024_02/220960021"/>
    <hyperlink ref="F650" r:id="rId39" display="https://podminky.urs.cz/item/CS_URS_2024_02/220960031"/>
    <hyperlink ref="F686" r:id="rId40" display="https://podminky.urs.cz/item/CS_URS_2024_02/220960041"/>
    <hyperlink ref="F735" r:id="rId41" display="https://podminky.urs.cz/item/CS_URS_2024_02/220960042"/>
    <hyperlink ref="F809" r:id="rId42" display="https://podminky.urs.cz/item/CS_URS_2024_02/220960091"/>
    <hyperlink ref="F817" r:id="rId43" display="https://podminky.urs.cz/item/CS_URS_2024_02/220960101"/>
    <hyperlink ref="F825" r:id="rId44" display="https://podminky.urs.cz/item/CS_URS_2024_02/220960102"/>
    <hyperlink ref="F843" r:id="rId45" display="https://podminky.urs.cz/item/CS_URS_2024_02/220960120"/>
    <hyperlink ref="F873" r:id="rId46" display="https://podminky.urs.cz/item/CS_URS_2024_02/220960125"/>
    <hyperlink ref="F889" r:id="rId47" display="https://podminky.urs.cz/item/CS_URS_2024_02/220960143"/>
    <hyperlink ref="F925" r:id="rId48" display="https://podminky.urs.cz/item/CS_URS_2024_02/220960192"/>
    <hyperlink ref="F933" r:id="rId49" display="https://podminky.urs.cz/item/CS_URS_2024_02/220960196"/>
    <hyperlink ref="F941" r:id="rId50" display="https://podminky.urs.cz/item/CS_URS_2024_02/220960197"/>
    <hyperlink ref="F949" r:id="rId51" display="https://podminky.urs.cz/item/CS_URS_2024_02/220960201"/>
    <hyperlink ref="F956" r:id="rId52" display="https://podminky.urs.cz/item/CS_URS_2024_02/220960222"/>
    <hyperlink ref="F963" r:id="rId53" display="https://podminky.urs.cz/item/CS_URS_2024_02/220960301"/>
    <hyperlink ref="F971" r:id="rId54" display="https://podminky.urs.cz/item/CS_URS_2024_02/220960302"/>
    <hyperlink ref="F979" r:id="rId55" display="https://podminky.urs.cz/item/CS_URS_2024_02/220960311"/>
    <hyperlink ref="F987" r:id="rId56" display="https://podminky.urs.cz/item/CS_URS_2024_02/220960312"/>
    <hyperlink ref="F995" r:id="rId57" display="https://podminky.urs.cz/item/CS_URS_2024_02/220960422"/>
    <hyperlink ref="F1002" r:id="rId58" display="https://podminky.urs.cz/item/CS_URS_2024_02/220960441"/>
    <hyperlink ref="F1009" r:id="rId59" display="https://podminky.urs.cz/item/CS_URS_2024_02/220960444"/>
    <hyperlink ref="F1016" r:id="rId60" display="https://podminky.urs.cz/item/CS_URS_2024_02/228960002"/>
    <hyperlink ref="F1023" r:id="rId61" display="https://podminky.urs.cz/item/CS_URS_2024_02/228960003"/>
    <hyperlink ref="F1030" r:id="rId62" display="https://podminky.urs.cz/item/CS_URS_2024_02/228960005"/>
    <hyperlink ref="F1037" r:id="rId63" display="https://podminky.urs.cz/item/CS_URS_2024_02/228960021"/>
    <hyperlink ref="F1044" r:id="rId64" display="https://podminky.urs.cz/item/CS_URS_2024_02/228960031"/>
    <hyperlink ref="F1050" r:id="rId65" display="https://podminky.urs.cz/item/CS_URS_2024_02/228960041"/>
    <hyperlink ref="F1057" r:id="rId66" display="https://podminky.urs.cz/item/CS_URS_2024_02/228960042"/>
    <hyperlink ref="F1064" r:id="rId67" display="https://podminky.urs.cz/item/CS_URS_2024_02/228960143"/>
    <hyperlink ref="F1072" r:id="rId68" display="https://podminky.urs.cz/item/CS_URS_2024_02/460010024"/>
    <hyperlink ref="F1080" r:id="rId69" display="https://podminky.urs.cz/item/CS_URS_2024_02/460010025"/>
    <hyperlink ref="F1088" r:id="rId70" display="https://podminky.urs.cz/item/CS_URS_2024_02/460030023"/>
    <hyperlink ref="F1091" r:id="rId71" display="https://podminky.urs.cz/item/CS_URS_2024_02/460131113"/>
    <hyperlink ref="F1101" r:id="rId72" display="https://podminky.urs.cz/item/CS_URS_2024_02/460161152"/>
    <hyperlink ref="F1109" r:id="rId73" display="https://podminky.urs.cz/item/CS_URS_2024_02/460341113"/>
    <hyperlink ref="F1121" r:id="rId74" display="https://podminky.urs.cz/item/CS_URS_2024_02/460431162"/>
    <hyperlink ref="F1129" r:id="rId75" display="https://podminky.urs.cz/item/CS_URS_2024_02/460631212"/>
    <hyperlink ref="F1155" r:id="rId76" display="https://podminky.urs.cz/item/CS_URS_2024_02/460641132"/>
    <hyperlink ref="F1166" r:id="rId77" display="https://podminky.urs.cz/item/CS_URS_2024_02/460641212"/>
    <hyperlink ref="F1174" r:id="rId78" display="https://podminky.urs.cz/item/CS_URS_2024_02/460641411"/>
    <hyperlink ref="F1186" r:id="rId79" display="https://podminky.urs.cz/item/CS_URS_2024_02/460641412"/>
    <hyperlink ref="F1198" r:id="rId80" display="https://podminky.urs.cz/item/CS_URS_2024_02/460661512"/>
    <hyperlink ref="F1212" r:id="rId81" display="https://podminky.urs.cz/item/CS_URS_2024_02/460791214"/>
    <hyperlink ref="F1224" r:id="rId82" display="https://podminky.urs.cz/item/CS_URS_2024_02/460744112"/>
    <hyperlink ref="F1232" r:id="rId83" display="https://podminky.urs.cz/item/CS_URS_2024_02/468051121"/>
    <hyperlink ref="F1240" r:id="rId84" display="https://podminky.urs.cz/item/CS_URS_2024_02/468051131"/>
    <hyperlink ref="F1247" r:id="rId85" display="https://podminky.urs.cz/item/CS_URS_2024_02/469972111"/>
    <hyperlink ref="F1257" r:id="rId86" display="https://podminky.urs.cz/item/CS_URS_2024_02/469972121"/>
    <hyperlink ref="F1268" r:id="rId87" display="https://podminky.urs.cz/item/CS_URS_2024_02/HZS3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Moravská - M.R. Štefánika - Ústí nad Orlicí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1511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30. 9. 2024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141" t="s">
        <v>26</v>
      </c>
      <c r="E13" s="41"/>
      <c r="F13" s="142" t="s">
        <v>27</v>
      </c>
      <c r="G13" s="41"/>
      <c r="H13" s="41"/>
      <c r="I13" s="141" t="s">
        <v>28</v>
      </c>
      <c r="J13" s="142" t="s">
        <v>29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41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43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3"/>
      <c r="B27" s="144"/>
      <c r="C27" s="143"/>
      <c r="D27" s="143"/>
      <c r="E27" s="145" t="s">
        <v>46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47</v>
      </c>
      <c r="E30" s="41"/>
      <c r="F30" s="41"/>
      <c r="G30" s="41"/>
      <c r="H30" s="41"/>
      <c r="I30" s="41"/>
      <c r="J30" s="149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49</v>
      </c>
      <c r="G32" s="41"/>
      <c r="H32" s="41"/>
      <c r="I32" s="150" t="s">
        <v>48</v>
      </c>
      <c r="J32" s="150" t="s">
        <v>50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51</v>
      </c>
      <c r="E33" s="135" t="s">
        <v>52</v>
      </c>
      <c r="F33" s="152">
        <f>ROUND((SUM(BE83:BE149)),  2)</f>
        <v>0</v>
      </c>
      <c r="G33" s="41"/>
      <c r="H33" s="41"/>
      <c r="I33" s="153">
        <v>0.20999999999999999</v>
      </c>
      <c r="J33" s="152">
        <f>ROUND(((SUM(BE83:BE149))*I33),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53</v>
      </c>
      <c r="F34" s="152">
        <f>ROUND((SUM(BF83:BF149)),  2)</f>
        <v>0</v>
      </c>
      <c r="G34" s="41"/>
      <c r="H34" s="41"/>
      <c r="I34" s="153">
        <v>0.12</v>
      </c>
      <c r="J34" s="152">
        <f>ROUND(((SUM(BF83:BF149))*I34),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54</v>
      </c>
      <c r="F35" s="152">
        <f>ROUND((SUM(BG83:BG149)),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55</v>
      </c>
      <c r="F36" s="152">
        <f>ROUND((SUM(BH83:BH149)),  2)</f>
        <v>0</v>
      </c>
      <c r="G36" s="41"/>
      <c r="H36" s="41"/>
      <c r="I36" s="153">
        <v>0.12</v>
      </c>
      <c r="J36" s="152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56</v>
      </c>
      <c r="F37" s="152">
        <f>ROUND((SUM(BI83:BI149)),  2)</f>
        <v>0</v>
      </c>
      <c r="G37" s="41"/>
      <c r="H37" s="41"/>
      <c r="I37" s="153">
        <v>0</v>
      </c>
      <c r="J37" s="152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57</v>
      </c>
      <c r="E39" s="156"/>
      <c r="F39" s="156"/>
      <c r="G39" s="157" t="s">
        <v>58</v>
      </c>
      <c r="H39" s="158" t="s">
        <v>59</v>
      </c>
      <c r="I39" s="156"/>
      <c r="J39" s="159">
        <f>SUM(J30:J37)</f>
        <v>0</v>
      </c>
      <c r="K39" s="160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Moravská - M.R. Štefánika - Ústí nad Orlicí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Ústí nad Orlicí</v>
      </c>
      <c r="G52" s="43"/>
      <c r="H52" s="43"/>
      <c r="I52" s="34" t="s">
        <v>24</v>
      </c>
      <c r="J52" s="75" t="str">
        <f>IF(J12="","",J12)</f>
        <v>30. 9. 2024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Tepvos, spol. s.r.o.</v>
      </c>
      <c r="G54" s="43"/>
      <c r="H54" s="43"/>
      <c r="I54" s="34" t="s">
        <v>38</v>
      </c>
      <c r="J54" s="39" t="str">
        <f>E21</f>
        <v>AŽD Praha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>AŽD Praha,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102</v>
      </c>
      <c r="D57" s="167"/>
      <c r="E57" s="167"/>
      <c r="F57" s="167"/>
      <c r="G57" s="167"/>
      <c r="H57" s="167"/>
      <c r="I57" s="167"/>
      <c r="J57" s="168" t="s">
        <v>103</v>
      </c>
      <c r="K57" s="167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79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70"/>
      <c r="C60" s="171"/>
      <c r="D60" s="172" t="s">
        <v>1511</v>
      </c>
      <c r="E60" s="173"/>
      <c r="F60" s="173"/>
      <c r="G60" s="173"/>
      <c r="H60" s="173"/>
      <c r="I60" s="173"/>
      <c r="J60" s="174">
        <f>J84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1512</v>
      </c>
      <c r="E61" s="179"/>
      <c r="F61" s="179"/>
      <c r="G61" s="179"/>
      <c r="H61" s="179"/>
      <c r="I61" s="179"/>
      <c r="J61" s="180">
        <f>J85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1513</v>
      </c>
      <c r="E62" s="179"/>
      <c r="F62" s="179"/>
      <c r="G62" s="179"/>
      <c r="H62" s="179"/>
      <c r="I62" s="179"/>
      <c r="J62" s="180">
        <f>J107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1514</v>
      </c>
      <c r="E63" s="179"/>
      <c r="F63" s="179"/>
      <c r="G63" s="179"/>
      <c r="H63" s="179"/>
      <c r="I63" s="179"/>
      <c r="J63" s="180">
        <f>J132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111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5" t="str">
        <f>E7</f>
        <v>Moravská - M.R. Štefánika - Ústí nad Orlicí</v>
      </c>
      <c r="F73" s="34"/>
      <c r="G73" s="34"/>
      <c r="H73" s="34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99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- Vedlejší rozpočtové náklady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>Ústí nad Orlicí</v>
      </c>
      <c r="G77" s="43"/>
      <c r="H77" s="43"/>
      <c r="I77" s="34" t="s">
        <v>24</v>
      </c>
      <c r="J77" s="75" t="str">
        <f>IF(J12="","",J12)</f>
        <v>30. 9. 2024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30</v>
      </c>
      <c r="D79" s="43"/>
      <c r="E79" s="43"/>
      <c r="F79" s="29" t="str">
        <f>E15</f>
        <v>Tepvos, spol. s.r.o.</v>
      </c>
      <c r="G79" s="43"/>
      <c r="H79" s="43"/>
      <c r="I79" s="34" t="s">
        <v>38</v>
      </c>
      <c r="J79" s="39" t="str">
        <f>E21</f>
        <v>AŽD Praha s.r.o.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36</v>
      </c>
      <c r="D80" s="43"/>
      <c r="E80" s="43"/>
      <c r="F80" s="29" t="str">
        <f>IF(E18="","",E18)</f>
        <v>Vyplň údaj</v>
      </c>
      <c r="G80" s="43"/>
      <c r="H80" s="43"/>
      <c r="I80" s="34" t="s">
        <v>43</v>
      </c>
      <c r="J80" s="39" t="str">
        <f>E24</f>
        <v>AŽD Praha, s.r.o.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2"/>
      <c r="B82" s="183"/>
      <c r="C82" s="184" t="s">
        <v>112</v>
      </c>
      <c r="D82" s="185" t="s">
        <v>66</v>
      </c>
      <c r="E82" s="185" t="s">
        <v>62</v>
      </c>
      <c r="F82" s="185" t="s">
        <v>63</v>
      </c>
      <c r="G82" s="185" t="s">
        <v>113</v>
      </c>
      <c r="H82" s="185" t="s">
        <v>114</v>
      </c>
      <c r="I82" s="185" t="s">
        <v>115</v>
      </c>
      <c r="J82" s="185" t="s">
        <v>103</v>
      </c>
      <c r="K82" s="186" t="s">
        <v>116</v>
      </c>
      <c r="L82" s="187"/>
      <c r="M82" s="95" t="s">
        <v>19</v>
      </c>
      <c r="N82" s="96" t="s">
        <v>51</v>
      </c>
      <c r="O82" s="96" t="s">
        <v>117</v>
      </c>
      <c r="P82" s="96" t="s">
        <v>118</v>
      </c>
      <c r="Q82" s="96" t="s">
        <v>119</v>
      </c>
      <c r="R82" s="96" t="s">
        <v>120</v>
      </c>
      <c r="S82" s="96" t="s">
        <v>121</v>
      </c>
      <c r="T82" s="97" t="s">
        <v>122</v>
      </c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="2" customFormat="1" ht="22.8" customHeight="1">
      <c r="A83" s="41"/>
      <c r="B83" s="42"/>
      <c r="C83" s="102" t="s">
        <v>123</v>
      </c>
      <c r="D83" s="43"/>
      <c r="E83" s="43"/>
      <c r="F83" s="43"/>
      <c r="G83" s="43"/>
      <c r="H83" s="43"/>
      <c r="I83" s="43"/>
      <c r="J83" s="188">
        <f>BK83</f>
        <v>0</v>
      </c>
      <c r="K83" s="43"/>
      <c r="L83" s="47"/>
      <c r="M83" s="98"/>
      <c r="N83" s="189"/>
      <c r="O83" s="99"/>
      <c r="P83" s="190">
        <f>P84</f>
        <v>0</v>
      </c>
      <c r="Q83" s="99"/>
      <c r="R83" s="190">
        <f>R84</f>
        <v>0</v>
      </c>
      <c r="S83" s="99"/>
      <c r="T83" s="191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80</v>
      </c>
      <c r="AU83" s="19" t="s">
        <v>104</v>
      </c>
      <c r="BK83" s="192">
        <f>BK84</f>
        <v>0</v>
      </c>
    </row>
    <row r="84" s="12" customFormat="1" ht="25.92" customHeight="1">
      <c r="A84" s="12"/>
      <c r="B84" s="193"/>
      <c r="C84" s="194"/>
      <c r="D84" s="195" t="s">
        <v>80</v>
      </c>
      <c r="E84" s="196" t="s">
        <v>95</v>
      </c>
      <c r="F84" s="196" t="s">
        <v>96</v>
      </c>
      <c r="G84" s="194"/>
      <c r="H84" s="194"/>
      <c r="I84" s="197"/>
      <c r="J84" s="198">
        <f>BK84</f>
        <v>0</v>
      </c>
      <c r="K84" s="194"/>
      <c r="L84" s="199"/>
      <c r="M84" s="200"/>
      <c r="N84" s="201"/>
      <c r="O84" s="201"/>
      <c r="P84" s="202">
        <f>P85+P107+P132</f>
        <v>0</v>
      </c>
      <c r="Q84" s="201"/>
      <c r="R84" s="202">
        <f>R85+R107+R132</f>
        <v>0</v>
      </c>
      <c r="S84" s="201"/>
      <c r="T84" s="203">
        <f>T85+T107+T132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4" t="s">
        <v>171</v>
      </c>
      <c r="AT84" s="205" t="s">
        <v>80</v>
      </c>
      <c r="AU84" s="205" t="s">
        <v>81</v>
      </c>
      <c r="AY84" s="204" t="s">
        <v>126</v>
      </c>
      <c r="BK84" s="206">
        <f>BK85+BK107+BK132</f>
        <v>0</v>
      </c>
    </row>
    <row r="85" s="12" customFormat="1" ht="22.8" customHeight="1">
      <c r="A85" s="12"/>
      <c r="B85" s="193"/>
      <c r="C85" s="194"/>
      <c r="D85" s="195" t="s">
        <v>80</v>
      </c>
      <c r="E85" s="207" t="s">
        <v>1515</v>
      </c>
      <c r="F85" s="207" t="s">
        <v>1516</v>
      </c>
      <c r="G85" s="194"/>
      <c r="H85" s="194"/>
      <c r="I85" s="197"/>
      <c r="J85" s="208">
        <f>BK85</f>
        <v>0</v>
      </c>
      <c r="K85" s="194"/>
      <c r="L85" s="199"/>
      <c r="M85" s="200"/>
      <c r="N85" s="201"/>
      <c r="O85" s="201"/>
      <c r="P85" s="202">
        <f>SUM(P86:P106)</f>
        <v>0</v>
      </c>
      <c r="Q85" s="201"/>
      <c r="R85" s="202">
        <f>SUM(R86:R106)</f>
        <v>0</v>
      </c>
      <c r="S85" s="201"/>
      <c r="T85" s="203">
        <f>SUM(T86:T106)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4" t="s">
        <v>171</v>
      </c>
      <c r="AT85" s="205" t="s">
        <v>80</v>
      </c>
      <c r="AU85" s="205" t="s">
        <v>89</v>
      </c>
      <c r="AY85" s="204" t="s">
        <v>126</v>
      </c>
      <c r="BK85" s="206">
        <f>SUM(BK86:BK106)</f>
        <v>0</v>
      </c>
    </row>
    <row r="86" s="2" customFormat="1" ht="16.5" customHeight="1">
      <c r="A86" s="41"/>
      <c r="B86" s="42"/>
      <c r="C86" s="209" t="s">
        <v>89</v>
      </c>
      <c r="D86" s="209" t="s">
        <v>128</v>
      </c>
      <c r="E86" s="210" t="s">
        <v>1517</v>
      </c>
      <c r="F86" s="211" t="s">
        <v>1518</v>
      </c>
      <c r="G86" s="212" t="s">
        <v>624</v>
      </c>
      <c r="H86" s="213">
        <v>1</v>
      </c>
      <c r="I86" s="214"/>
      <c r="J86" s="215">
        <f>ROUND(I86*H86,2)</f>
        <v>0</v>
      </c>
      <c r="K86" s="211" t="s">
        <v>132</v>
      </c>
      <c r="L86" s="47"/>
      <c r="M86" s="216" t="s">
        <v>19</v>
      </c>
      <c r="N86" s="217" t="s">
        <v>52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133</v>
      </c>
      <c r="AT86" s="220" t="s">
        <v>128</v>
      </c>
      <c r="AU86" s="220" t="s">
        <v>91</v>
      </c>
      <c r="AY86" s="19" t="s">
        <v>126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19" t="s">
        <v>89</v>
      </c>
      <c r="BK86" s="221">
        <f>ROUND(I86*H86,2)</f>
        <v>0</v>
      </c>
      <c r="BL86" s="19" t="s">
        <v>133</v>
      </c>
      <c r="BM86" s="220" t="s">
        <v>1519</v>
      </c>
    </row>
    <row r="87" s="2" customFormat="1">
      <c r="A87" s="41"/>
      <c r="B87" s="42"/>
      <c r="C87" s="43"/>
      <c r="D87" s="222" t="s">
        <v>135</v>
      </c>
      <c r="E87" s="43"/>
      <c r="F87" s="223" t="s">
        <v>1518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135</v>
      </c>
      <c r="AU87" s="19" t="s">
        <v>91</v>
      </c>
    </row>
    <row r="88" s="2" customFormat="1">
      <c r="A88" s="41"/>
      <c r="B88" s="42"/>
      <c r="C88" s="43"/>
      <c r="D88" s="227" t="s">
        <v>137</v>
      </c>
      <c r="E88" s="43"/>
      <c r="F88" s="228" t="s">
        <v>1520</v>
      </c>
      <c r="G88" s="43"/>
      <c r="H88" s="43"/>
      <c r="I88" s="224"/>
      <c r="J88" s="43"/>
      <c r="K88" s="43"/>
      <c r="L88" s="47"/>
      <c r="M88" s="225"/>
      <c r="N88" s="226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137</v>
      </c>
      <c r="AU88" s="19" t="s">
        <v>91</v>
      </c>
    </row>
    <row r="89" s="2" customFormat="1">
      <c r="A89" s="41"/>
      <c r="B89" s="42"/>
      <c r="C89" s="43"/>
      <c r="D89" s="222" t="s">
        <v>139</v>
      </c>
      <c r="E89" s="43"/>
      <c r="F89" s="229" t="s">
        <v>1521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139</v>
      </c>
      <c r="AU89" s="19" t="s">
        <v>91</v>
      </c>
    </row>
    <row r="90" s="15" customFormat="1">
      <c r="A90" s="15"/>
      <c r="B90" s="266"/>
      <c r="C90" s="267"/>
      <c r="D90" s="222" t="s">
        <v>141</v>
      </c>
      <c r="E90" s="268" t="s">
        <v>19</v>
      </c>
      <c r="F90" s="269" t="s">
        <v>1509</v>
      </c>
      <c r="G90" s="267"/>
      <c r="H90" s="268" t="s">
        <v>19</v>
      </c>
      <c r="I90" s="270"/>
      <c r="J90" s="267"/>
      <c r="K90" s="267"/>
      <c r="L90" s="271"/>
      <c r="M90" s="272"/>
      <c r="N90" s="273"/>
      <c r="O90" s="273"/>
      <c r="P90" s="273"/>
      <c r="Q90" s="273"/>
      <c r="R90" s="273"/>
      <c r="S90" s="273"/>
      <c r="T90" s="27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75" t="s">
        <v>141</v>
      </c>
      <c r="AU90" s="275" t="s">
        <v>91</v>
      </c>
      <c r="AV90" s="15" t="s">
        <v>89</v>
      </c>
      <c r="AW90" s="15" t="s">
        <v>42</v>
      </c>
      <c r="AX90" s="15" t="s">
        <v>81</v>
      </c>
      <c r="AY90" s="275" t="s">
        <v>126</v>
      </c>
    </row>
    <row r="91" s="15" customFormat="1">
      <c r="A91" s="15"/>
      <c r="B91" s="266"/>
      <c r="C91" s="267"/>
      <c r="D91" s="222" t="s">
        <v>141</v>
      </c>
      <c r="E91" s="268" t="s">
        <v>19</v>
      </c>
      <c r="F91" s="269" t="s">
        <v>1510</v>
      </c>
      <c r="G91" s="267"/>
      <c r="H91" s="268" t="s">
        <v>19</v>
      </c>
      <c r="I91" s="270"/>
      <c r="J91" s="267"/>
      <c r="K91" s="267"/>
      <c r="L91" s="271"/>
      <c r="M91" s="272"/>
      <c r="N91" s="273"/>
      <c r="O91" s="273"/>
      <c r="P91" s="273"/>
      <c r="Q91" s="273"/>
      <c r="R91" s="273"/>
      <c r="S91" s="273"/>
      <c r="T91" s="274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75" t="s">
        <v>141</v>
      </c>
      <c r="AU91" s="275" t="s">
        <v>91</v>
      </c>
      <c r="AV91" s="15" t="s">
        <v>89</v>
      </c>
      <c r="AW91" s="15" t="s">
        <v>42</v>
      </c>
      <c r="AX91" s="15" t="s">
        <v>81</v>
      </c>
      <c r="AY91" s="275" t="s">
        <v>126</v>
      </c>
    </row>
    <row r="92" s="15" customFormat="1">
      <c r="A92" s="15"/>
      <c r="B92" s="266"/>
      <c r="C92" s="267"/>
      <c r="D92" s="222" t="s">
        <v>141</v>
      </c>
      <c r="E92" s="268" t="s">
        <v>19</v>
      </c>
      <c r="F92" s="269" t="s">
        <v>1522</v>
      </c>
      <c r="G92" s="267"/>
      <c r="H92" s="268" t="s">
        <v>19</v>
      </c>
      <c r="I92" s="270"/>
      <c r="J92" s="267"/>
      <c r="K92" s="267"/>
      <c r="L92" s="271"/>
      <c r="M92" s="272"/>
      <c r="N92" s="273"/>
      <c r="O92" s="273"/>
      <c r="P92" s="273"/>
      <c r="Q92" s="273"/>
      <c r="R92" s="273"/>
      <c r="S92" s="273"/>
      <c r="T92" s="27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75" t="s">
        <v>141</v>
      </c>
      <c r="AU92" s="275" t="s">
        <v>91</v>
      </c>
      <c r="AV92" s="15" t="s">
        <v>89</v>
      </c>
      <c r="AW92" s="15" t="s">
        <v>42</v>
      </c>
      <c r="AX92" s="15" t="s">
        <v>81</v>
      </c>
      <c r="AY92" s="275" t="s">
        <v>126</v>
      </c>
    </row>
    <row r="93" s="13" customFormat="1">
      <c r="A93" s="13"/>
      <c r="B93" s="230"/>
      <c r="C93" s="231"/>
      <c r="D93" s="222" t="s">
        <v>141</v>
      </c>
      <c r="E93" s="232" t="s">
        <v>19</v>
      </c>
      <c r="F93" s="233" t="s">
        <v>89</v>
      </c>
      <c r="G93" s="231"/>
      <c r="H93" s="234">
        <v>1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141</v>
      </c>
      <c r="AU93" s="240" t="s">
        <v>91</v>
      </c>
      <c r="AV93" s="13" t="s">
        <v>91</v>
      </c>
      <c r="AW93" s="13" t="s">
        <v>42</v>
      </c>
      <c r="AX93" s="13" t="s">
        <v>81</v>
      </c>
      <c r="AY93" s="240" t="s">
        <v>126</v>
      </c>
    </row>
    <row r="94" s="14" customFormat="1">
      <c r="A94" s="14"/>
      <c r="B94" s="241"/>
      <c r="C94" s="242"/>
      <c r="D94" s="222" t="s">
        <v>141</v>
      </c>
      <c r="E94" s="243" t="s">
        <v>19</v>
      </c>
      <c r="F94" s="244" t="s">
        <v>144</v>
      </c>
      <c r="G94" s="242"/>
      <c r="H94" s="245">
        <v>1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141</v>
      </c>
      <c r="AU94" s="251" t="s">
        <v>91</v>
      </c>
      <c r="AV94" s="14" t="s">
        <v>133</v>
      </c>
      <c r="AW94" s="14" t="s">
        <v>42</v>
      </c>
      <c r="AX94" s="14" t="s">
        <v>89</v>
      </c>
      <c r="AY94" s="251" t="s">
        <v>126</v>
      </c>
    </row>
    <row r="95" s="2" customFormat="1" ht="16.5" customHeight="1">
      <c r="A95" s="41"/>
      <c r="B95" s="42"/>
      <c r="C95" s="209" t="s">
        <v>91</v>
      </c>
      <c r="D95" s="209" t="s">
        <v>128</v>
      </c>
      <c r="E95" s="210" t="s">
        <v>1523</v>
      </c>
      <c r="F95" s="211" t="s">
        <v>1524</v>
      </c>
      <c r="G95" s="212" t="s">
        <v>624</v>
      </c>
      <c r="H95" s="213">
        <v>2</v>
      </c>
      <c r="I95" s="214"/>
      <c r="J95" s="215">
        <f>ROUND(I95*H95,2)</f>
        <v>0</v>
      </c>
      <c r="K95" s="211" t="s">
        <v>132</v>
      </c>
      <c r="L95" s="47"/>
      <c r="M95" s="216" t="s">
        <v>19</v>
      </c>
      <c r="N95" s="217" t="s">
        <v>52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133</v>
      </c>
      <c r="AT95" s="220" t="s">
        <v>128</v>
      </c>
      <c r="AU95" s="220" t="s">
        <v>91</v>
      </c>
      <c r="AY95" s="19" t="s">
        <v>126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89</v>
      </c>
      <c r="BK95" s="221">
        <f>ROUND(I95*H95,2)</f>
        <v>0</v>
      </c>
      <c r="BL95" s="19" t="s">
        <v>133</v>
      </c>
      <c r="BM95" s="220" t="s">
        <v>1525</v>
      </c>
    </row>
    <row r="96" s="2" customFormat="1">
      <c r="A96" s="41"/>
      <c r="B96" s="42"/>
      <c r="C96" s="43"/>
      <c r="D96" s="222" t="s">
        <v>135</v>
      </c>
      <c r="E96" s="43"/>
      <c r="F96" s="223" t="s">
        <v>1524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91</v>
      </c>
    </row>
    <row r="97" s="2" customFormat="1">
      <c r="A97" s="41"/>
      <c r="B97" s="42"/>
      <c r="C97" s="43"/>
      <c r="D97" s="227" t="s">
        <v>137</v>
      </c>
      <c r="E97" s="43"/>
      <c r="F97" s="228" t="s">
        <v>1526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137</v>
      </c>
      <c r="AU97" s="19" t="s">
        <v>91</v>
      </c>
    </row>
    <row r="98" s="2" customFormat="1">
      <c r="A98" s="41"/>
      <c r="B98" s="42"/>
      <c r="C98" s="43"/>
      <c r="D98" s="222" t="s">
        <v>139</v>
      </c>
      <c r="E98" s="43"/>
      <c r="F98" s="229" t="s">
        <v>1527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139</v>
      </c>
      <c r="AU98" s="19" t="s">
        <v>91</v>
      </c>
    </row>
    <row r="99" s="2" customFormat="1" ht="16.5" customHeight="1">
      <c r="A99" s="41"/>
      <c r="B99" s="42"/>
      <c r="C99" s="209" t="s">
        <v>154</v>
      </c>
      <c r="D99" s="209" t="s">
        <v>128</v>
      </c>
      <c r="E99" s="210" t="s">
        <v>1528</v>
      </c>
      <c r="F99" s="211" t="s">
        <v>1529</v>
      </c>
      <c r="G99" s="212" t="s">
        <v>624</v>
      </c>
      <c r="H99" s="213">
        <v>1</v>
      </c>
      <c r="I99" s="214"/>
      <c r="J99" s="215">
        <f>ROUND(I99*H99,2)</f>
        <v>0</v>
      </c>
      <c r="K99" s="211" t="s">
        <v>132</v>
      </c>
      <c r="L99" s="47"/>
      <c r="M99" s="216" t="s">
        <v>19</v>
      </c>
      <c r="N99" s="217" t="s">
        <v>52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133</v>
      </c>
      <c r="AT99" s="220" t="s">
        <v>128</v>
      </c>
      <c r="AU99" s="220" t="s">
        <v>91</v>
      </c>
      <c r="AY99" s="19" t="s">
        <v>126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19" t="s">
        <v>89</v>
      </c>
      <c r="BK99" s="221">
        <f>ROUND(I99*H99,2)</f>
        <v>0</v>
      </c>
      <c r="BL99" s="19" t="s">
        <v>133</v>
      </c>
      <c r="BM99" s="220" t="s">
        <v>1530</v>
      </c>
    </row>
    <row r="100" s="2" customFormat="1">
      <c r="A100" s="41"/>
      <c r="B100" s="42"/>
      <c r="C100" s="43"/>
      <c r="D100" s="222" t="s">
        <v>135</v>
      </c>
      <c r="E100" s="43"/>
      <c r="F100" s="223" t="s">
        <v>1529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135</v>
      </c>
      <c r="AU100" s="19" t="s">
        <v>91</v>
      </c>
    </row>
    <row r="101" s="2" customFormat="1">
      <c r="A101" s="41"/>
      <c r="B101" s="42"/>
      <c r="C101" s="43"/>
      <c r="D101" s="227" t="s">
        <v>137</v>
      </c>
      <c r="E101" s="43"/>
      <c r="F101" s="228" t="s">
        <v>1531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137</v>
      </c>
      <c r="AU101" s="19" t="s">
        <v>91</v>
      </c>
    </row>
    <row r="102" s="2" customFormat="1">
      <c r="A102" s="41"/>
      <c r="B102" s="42"/>
      <c r="C102" s="43"/>
      <c r="D102" s="222" t="s">
        <v>139</v>
      </c>
      <c r="E102" s="43"/>
      <c r="F102" s="229" t="s">
        <v>1532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139</v>
      </c>
      <c r="AU102" s="19" t="s">
        <v>91</v>
      </c>
    </row>
    <row r="103" s="15" customFormat="1">
      <c r="A103" s="15"/>
      <c r="B103" s="266"/>
      <c r="C103" s="267"/>
      <c r="D103" s="222" t="s">
        <v>141</v>
      </c>
      <c r="E103" s="268" t="s">
        <v>19</v>
      </c>
      <c r="F103" s="269" t="s">
        <v>1509</v>
      </c>
      <c r="G103" s="267"/>
      <c r="H103" s="268" t="s">
        <v>19</v>
      </c>
      <c r="I103" s="270"/>
      <c r="J103" s="267"/>
      <c r="K103" s="267"/>
      <c r="L103" s="271"/>
      <c r="M103" s="272"/>
      <c r="N103" s="273"/>
      <c r="O103" s="273"/>
      <c r="P103" s="273"/>
      <c r="Q103" s="273"/>
      <c r="R103" s="273"/>
      <c r="S103" s="273"/>
      <c r="T103" s="27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5" t="s">
        <v>141</v>
      </c>
      <c r="AU103" s="275" t="s">
        <v>91</v>
      </c>
      <c r="AV103" s="15" t="s">
        <v>89</v>
      </c>
      <c r="AW103" s="15" t="s">
        <v>42</v>
      </c>
      <c r="AX103" s="15" t="s">
        <v>81</v>
      </c>
      <c r="AY103" s="275" t="s">
        <v>126</v>
      </c>
    </row>
    <row r="104" s="15" customFormat="1">
      <c r="A104" s="15"/>
      <c r="B104" s="266"/>
      <c r="C104" s="267"/>
      <c r="D104" s="222" t="s">
        <v>141</v>
      </c>
      <c r="E104" s="268" t="s">
        <v>19</v>
      </c>
      <c r="F104" s="269" t="s">
        <v>1510</v>
      </c>
      <c r="G104" s="267"/>
      <c r="H104" s="268" t="s">
        <v>19</v>
      </c>
      <c r="I104" s="270"/>
      <c r="J104" s="267"/>
      <c r="K104" s="267"/>
      <c r="L104" s="271"/>
      <c r="M104" s="272"/>
      <c r="N104" s="273"/>
      <c r="O104" s="273"/>
      <c r="P104" s="273"/>
      <c r="Q104" s="273"/>
      <c r="R104" s="273"/>
      <c r="S104" s="273"/>
      <c r="T104" s="27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5" t="s">
        <v>141</v>
      </c>
      <c r="AU104" s="275" t="s">
        <v>91</v>
      </c>
      <c r="AV104" s="15" t="s">
        <v>89</v>
      </c>
      <c r="AW104" s="15" t="s">
        <v>42</v>
      </c>
      <c r="AX104" s="15" t="s">
        <v>81</v>
      </c>
      <c r="AY104" s="275" t="s">
        <v>126</v>
      </c>
    </row>
    <row r="105" s="13" customFormat="1">
      <c r="A105" s="13"/>
      <c r="B105" s="230"/>
      <c r="C105" s="231"/>
      <c r="D105" s="222" t="s">
        <v>141</v>
      </c>
      <c r="E105" s="232" t="s">
        <v>19</v>
      </c>
      <c r="F105" s="233" t="s">
        <v>89</v>
      </c>
      <c r="G105" s="231"/>
      <c r="H105" s="234">
        <v>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141</v>
      </c>
      <c r="AU105" s="240" t="s">
        <v>91</v>
      </c>
      <c r="AV105" s="13" t="s">
        <v>91</v>
      </c>
      <c r="AW105" s="13" t="s">
        <v>42</v>
      </c>
      <c r="AX105" s="13" t="s">
        <v>81</v>
      </c>
      <c r="AY105" s="240" t="s">
        <v>126</v>
      </c>
    </row>
    <row r="106" s="14" customFormat="1">
      <c r="A106" s="14"/>
      <c r="B106" s="241"/>
      <c r="C106" s="242"/>
      <c r="D106" s="222" t="s">
        <v>141</v>
      </c>
      <c r="E106" s="243" t="s">
        <v>19</v>
      </c>
      <c r="F106" s="244" t="s">
        <v>144</v>
      </c>
      <c r="G106" s="242"/>
      <c r="H106" s="245">
        <v>1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141</v>
      </c>
      <c r="AU106" s="251" t="s">
        <v>91</v>
      </c>
      <c r="AV106" s="14" t="s">
        <v>133</v>
      </c>
      <c r="AW106" s="14" t="s">
        <v>42</v>
      </c>
      <c r="AX106" s="14" t="s">
        <v>89</v>
      </c>
      <c r="AY106" s="251" t="s">
        <v>126</v>
      </c>
    </row>
    <row r="107" s="12" customFormat="1" ht="22.8" customHeight="1">
      <c r="A107" s="12"/>
      <c r="B107" s="193"/>
      <c r="C107" s="194"/>
      <c r="D107" s="195" t="s">
        <v>80</v>
      </c>
      <c r="E107" s="207" t="s">
        <v>1533</v>
      </c>
      <c r="F107" s="207" t="s">
        <v>1534</v>
      </c>
      <c r="G107" s="194"/>
      <c r="H107" s="194"/>
      <c r="I107" s="197"/>
      <c r="J107" s="208">
        <f>BK107</f>
        <v>0</v>
      </c>
      <c r="K107" s="194"/>
      <c r="L107" s="199"/>
      <c r="M107" s="200"/>
      <c r="N107" s="201"/>
      <c r="O107" s="201"/>
      <c r="P107" s="202">
        <f>SUM(P108:P131)</f>
        <v>0</v>
      </c>
      <c r="Q107" s="201"/>
      <c r="R107" s="202">
        <f>SUM(R108:R131)</f>
        <v>0</v>
      </c>
      <c r="S107" s="201"/>
      <c r="T107" s="203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4" t="s">
        <v>171</v>
      </c>
      <c r="AT107" s="205" t="s">
        <v>80</v>
      </c>
      <c r="AU107" s="205" t="s">
        <v>89</v>
      </c>
      <c r="AY107" s="204" t="s">
        <v>126</v>
      </c>
      <c r="BK107" s="206">
        <f>SUM(BK108:BK131)</f>
        <v>0</v>
      </c>
    </row>
    <row r="108" s="2" customFormat="1" ht="16.5" customHeight="1">
      <c r="A108" s="41"/>
      <c r="B108" s="42"/>
      <c r="C108" s="209" t="s">
        <v>133</v>
      </c>
      <c r="D108" s="209" t="s">
        <v>128</v>
      </c>
      <c r="E108" s="210" t="s">
        <v>1535</v>
      </c>
      <c r="F108" s="211" t="s">
        <v>1536</v>
      </c>
      <c r="G108" s="212" t="s">
        <v>624</v>
      </c>
      <c r="H108" s="213">
        <v>1</v>
      </c>
      <c r="I108" s="214"/>
      <c r="J108" s="215">
        <f>ROUND(I108*H108,2)</f>
        <v>0</v>
      </c>
      <c r="K108" s="211" t="s">
        <v>132</v>
      </c>
      <c r="L108" s="47"/>
      <c r="M108" s="216" t="s">
        <v>19</v>
      </c>
      <c r="N108" s="217" t="s">
        <v>52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133</v>
      </c>
      <c r="AT108" s="220" t="s">
        <v>128</v>
      </c>
      <c r="AU108" s="220" t="s">
        <v>91</v>
      </c>
      <c r="AY108" s="19" t="s">
        <v>126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19" t="s">
        <v>89</v>
      </c>
      <c r="BK108" s="221">
        <f>ROUND(I108*H108,2)</f>
        <v>0</v>
      </c>
      <c r="BL108" s="19" t="s">
        <v>133</v>
      </c>
      <c r="BM108" s="220" t="s">
        <v>1537</v>
      </c>
    </row>
    <row r="109" s="2" customFormat="1">
      <c r="A109" s="41"/>
      <c r="B109" s="42"/>
      <c r="C109" s="43"/>
      <c r="D109" s="222" t="s">
        <v>135</v>
      </c>
      <c r="E109" s="43"/>
      <c r="F109" s="223" t="s">
        <v>1536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135</v>
      </c>
      <c r="AU109" s="19" t="s">
        <v>91</v>
      </c>
    </row>
    <row r="110" s="2" customFormat="1">
      <c r="A110" s="41"/>
      <c r="B110" s="42"/>
      <c r="C110" s="43"/>
      <c r="D110" s="227" t="s">
        <v>137</v>
      </c>
      <c r="E110" s="43"/>
      <c r="F110" s="228" t="s">
        <v>1538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137</v>
      </c>
      <c r="AU110" s="19" t="s">
        <v>91</v>
      </c>
    </row>
    <row r="111" s="2" customFormat="1">
      <c r="A111" s="41"/>
      <c r="B111" s="42"/>
      <c r="C111" s="43"/>
      <c r="D111" s="222" t="s">
        <v>139</v>
      </c>
      <c r="E111" s="43"/>
      <c r="F111" s="229" t="s">
        <v>1539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139</v>
      </c>
      <c r="AU111" s="19" t="s">
        <v>91</v>
      </c>
    </row>
    <row r="112" s="15" customFormat="1">
      <c r="A112" s="15"/>
      <c r="B112" s="266"/>
      <c r="C112" s="267"/>
      <c r="D112" s="222" t="s">
        <v>141</v>
      </c>
      <c r="E112" s="268" t="s">
        <v>19</v>
      </c>
      <c r="F112" s="269" t="s">
        <v>1509</v>
      </c>
      <c r="G112" s="267"/>
      <c r="H112" s="268" t="s">
        <v>19</v>
      </c>
      <c r="I112" s="270"/>
      <c r="J112" s="267"/>
      <c r="K112" s="267"/>
      <c r="L112" s="271"/>
      <c r="M112" s="272"/>
      <c r="N112" s="273"/>
      <c r="O112" s="273"/>
      <c r="P112" s="273"/>
      <c r="Q112" s="273"/>
      <c r="R112" s="273"/>
      <c r="S112" s="273"/>
      <c r="T112" s="27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5" t="s">
        <v>141</v>
      </c>
      <c r="AU112" s="275" t="s">
        <v>91</v>
      </c>
      <c r="AV112" s="15" t="s">
        <v>89</v>
      </c>
      <c r="AW112" s="15" t="s">
        <v>42</v>
      </c>
      <c r="AX112" s="15" t="s">
        <v>81</v>
      </c>
      <c r="AY112" s="275" t="s">
        <v>126</v>
      </c>
    </row>
    <row r="113" s="15" customFormat="1">
      <c r="A113" s="15"/>
      <c r="B113" s="266"/>
      <c r="C113" s="267"/>
      <c r="D113" s="222" t="s">
        <v>141</v>
      </c>
      <c r="E113" s="268" t="s">
        <v>19</v>
      </c>
      <c r="F113" s="269" t="s">
        <v>1510</v>
      </c>
      <c r="G113" s="267"/>
      <c r="H113" s="268" t="s">
        <v>19</v>
      </c>
      <c r="I113" s="270"/>
      <c r="J113" s="267"/>
      <c r="K113" s="267"/>
      <c r="L113" s="271"/>
      <c r="M113" s="272"/>
      <c r="N113" s="273"/>
      <c r="O113" s="273"/>
      <c r="P113" s="273"/>
      <c r="Q113" s="273"/>
      <c r="R113" s="273"/>
      <c r="S113" s="273"/>
      <c r="T113" s="27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5" t="s">
        <v>141</v>
      </c>
      <c r="AU113" s="275" t="s">
        <v>91</v>
      </c>
      <c r="AV113" s="15" t="s">
        <v>89</v>
      </c>
      <c r="AW113" s="15" t="s">
        <v>42</v>
      </c>
      <c r="AX113" s="15" t="s">
        <v>81</v>
      </c>
      <c r="AY113" s="275" t="s">
        <v>126</v>
      </c>
    </row>
    <row r="114" s="15" customFormat="1">
      <c r="A114" s="15"/>
      <c r="B114" s="266"/>
      <c r="C114" s="267"/>
      <c r="D114" s="222" t="s">
        <v>141</v>
      </c>
      <c r="E114" s="268" t="s">
        <v>19</v>
      </c>
      <c r="F114" s="269" t="s">
        <v>1540</v>
      </c>
      <c r="G114" s="267"/>
      <c r="H114" s="268" t="s">
        <v>19</v>
      </c>
      <c r="I114" s="270"/>
      <c r="J114" s="267"/>
      <c r="K114" s="267"/>
      <c r="L114" s="271"/>
      <c r="M114" s="272"/>
      <c r="N114" s="273"/>
      <c r="O114" s="273"/>
      <c r="P114" s="273"/>
      <c r="Q114" s="273"/>
      <c r="R114" s="273"/>
      <c r="S114" s="273"/>
      <c r="T114" s="27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5" t="s">
        <v>141</v>
      </c>
      <c r="AU114" s="275" t="s">
        <v>91</v>
      </c>
      <c r="AV114" s="15" t="s">
        <v>89</v>
      </c>
      <c r="AW114" s="15" t="s">
        <v>42</v>
      </c>
      <c r="AX114" s="15" t="s">
        <v>81</v>
      </c>
      <c r="AY114" s="275" t="s">
        <v>126</v>
      </c>
    </row>
    <row r="115" s="13" customFormat="1">
      <c r="A115" s="13"/>
      <c r="B115" s="230"/>
      <c r="C115" s="231"/>
      <c r="D115" s="222" t="s">
        <v>141</v>
      </c>
      <c r="E115" s="232" t="s">
        <v>19</v>
      </c>
      <c r="F115" s="233" t="s">
        <v>89</v>
      </c>
      <c r="G115" s="231"/>
      <c r="H115" s="234">
        <v>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141</v>
      </c>
      <c r="AU115" s="240" t="s">
        <v>91</v>
      </c>
      <c r="AV115" s="13" t="s">
        <v>91</v>
      </c>
      <c r="AW115" s="13" t="s">
        <v>42</v>
      </c>
      <c r="AX115" s="13" t="s">
        <v>81</v>
      </c>
      <c r="AY115" s="240" t="s">
        <v>126</v>
      </c>
    </row>
    <row r="116" s="14" customFormat="1">
      <c r="A116" s="14"/>
      <c r="B116" s="241"/>
      <c r="C116" s="242"/>
      <c r="D116" s="222" t="s">
        <v>141</v>
      </c>
      <c r="E116" s="243" t="s">
        <v>19</v>
      </c>
      <c r="F116" s="244" t="s">
        <v>144</v>
      </c>
      <c r="G116" s="242"/>
      <c r="H116" s="245">
        <v>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141</v>
      </c>
      <c r="AU116" s="251" t="s">
        <v>91</v>
      </c>
      <c r="AV116" s="14" t="s">
        <v>133</v>
      </c>
      <c r="AW116" s="14" t="s">
        <v>42</v>
      </c>
      <c r="AX116" s="14" t="s">
        <v>89</v>
      </c>
      <c r="AY116" s="251" t="s">
        <v>126</v>
      </c>
    </row>
    <row r="117" s="2" customFormat="1" ht="16.5" customHeight="1">
      <c r="A117" s="41"/>
      <c r="B117" s="42"/>
      <c r="C117" s="209" t="s">
        <v>171</v>
      </c>
      <c r="D117" s="209" t="s">
        <v>128</v>
      </c>
      <c r="E117" s="210" t="s">
        <v>1541</v>
      </c>
      <c r="F117" s="211" t="s">
        <v>1542</v>
      </c>
      <c r="G117" s="212" t="s">
        <v>624</v>
      </c>
      <c r="H117" s="213">
        <v>2</v>
      </c>
      <c r="I117" s="214"/>
      <c r="J117" s="215">
        <f>ROUND(I117*H117,2)</f>
        <v>0</v>
      </c>
      <c r="K117" s="211" t="s">
        <v>132</v>
      </c>
      <c r="L117" s="47"/>
      <c r="M117" s="216" t="s">
        <v>19</v>
      </c>
      <c r="N117" s="217" t="s">
        <v>52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133</v>
      </c>
      <c r="AT117" s="220" t="s">
        <v>128</v>
      </c>
      <c r="AU117" s="220" t="s">
        <v>91</v>
      </c>
      <c r="AY117" s="19" t="s">
        <v>126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9" t="s">
        <v>89</v>
      </c>
      <c r="BK117" s="221">
        <f>ROUND(I117*H117,2)</f>
        <v>0</v>
      </c>
      <c r="BL117" s="19" t="s">
        <v>133</v>
      </c>
      <c r="BM117" s="220" t="s">
        <v>1543</v>
      </c>
    </row>
    <row r="118" s="2" customFormat="1">
      <c r="A118" s="41"/>
      <c r="B118" s="42"/>
      <c r="C118" s="43"/>
      <c r="D118" s="222" t="s">
        <v>135</v>
      </c>
      <c r="E118" s="43"/>
      <c r="F118" s="223" t="s">
        <v>1542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135</v>
      </c>
      <c r="AU118" s="19" t="s">
        <v>91</v>
      </c>
    </row>
    <row r="119" s="2" customFormat="1">
      <c r="A119" s="41"/>
      <c r="B119" s="42"/>
      <c r="C119" s="43"/>
      <c r="D119" s="227" t="s">
        <v>137</v>
      </c>
      <c r="E119" s="43"/>
      <c r="F119" s="228" t="s">
        <v>1544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137</v>
      </c>
      <c r="AU119" s="19" t="s">
        <v>91</v>
      </c>
    </row>
    <row r="120" s="2" customFormat="1">
      <c r="A120" s="41"/>
      <c r="B120" s="42"/>
      <c r="C120" s="43"/>
      <c r="D120" s="222" t="s">
        <v>139</v>
      </c>
      <c r="E120" s="43"/>
      <c r="F120" s="229" t="s">
        <v>1545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139</v>
      </c>
      <c r="AU120" s="19" t="s">
        <v>91</v>
      </c>
    </row>
    <row r="121" s="15" customFormat="1">
      <c r="A121" s="15"/>
      <c r="B121" s="266"/>
      <c r="C121" s="267"/>
      <c r="D121" s="222" t="s">
        <v>141</v>
      </c>
      <c r="E121" s="268" t="s">
        <v>19</v>
      </c>
      <c r="F121" s="269" t="s">
        <v>1509</v>
      </c>
      <c r="G121" s="267"/>
      <c r="H121" s="268" t="s">
        <v>19</v>
      </c>
      <c r="I121" s="270"/>
      <c r="J121" s="267"/>
      <c r="K121" s="267"/>
      <c r="L121" s="271"/>
      <c r="M121" s="272"/>
      <c r="N121" s="273"/>
      <c r="O121" s="273"/>
      <c r="P121" s="273"/>
      <c r="Q121" s="273"/>
      <c r="R121" s="273"/>
      <c r="S121" s="273"/>
      <c r="T121" s="27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5" t="s">
        <v>141</v>
      </c>
      <c r="AU121" s="275" t="s">
        <v>91</v>
      </c>
      <c r="AV121" s="15" t="s">
        <v>89</v>
      </c>
      <c r="AW121" s="15" t="s">
        <v>42</v>
      </c>
      <c r="AX121" s="15" t="s">
        <v>81</v>
      </c>
      <c r="AY121" s="275" t="s">
        <v>126</v>
      </c>
    </row>
    <row r="122" s="15" customFormat="1">
      <c r="A122" s="15"/>
      <c r="B122" s="266"/>
      <c r="C122" s="267"/>
      <c r="D122" s="222" t="s">
        <v>141</v>
      </c>
      <c r="E122" s="268" t="s">
        <v>19</v>
      </c>
      <c r="F122" s="269" t="s">
        <v>1510</v>
      </c>
      <c r="G122" s="267"/>
      <c r="H122" s="268" t="s">
        <v>19</v>
      </c>
      <c r="I122" s="270"/>
      <c r="J122" s="267"/>
      <c r="K122" s="267"/>
      <c r="L122" s="271"/>
      <c r="M122" s="272"/>
      <c r="N122" s="273"/>
      <c r="O122" s="273"/>
      <c r="P122" s="273"/>
      <c r="Q122" s="273"/>
      <c r="R122" s="273"/>
      <c r="S122" s="273"/>
      <c r="T122" s="27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5" t="s">
        <v>141</v>
      </c>
      <c r="AU122" s="275" t="s">
        <v>91</v>
      </c>
      <c r="AV122" s="15" t="s">
        <v>89</v>
      </c>
      <c r="AW122" s="15" t="s">
        <v>42</v>
      </c>
      <c r="AX122" s="15" t="s">
        <v>81</v>
      </c>
      <c r="AY122" s="275" t="s">
        <v>126</v>
      </c>
    </row>
    <row r="123" s="15" customFormat="1">
      <c r="A123" s="15"/>
      <c r="B123" s="266"/>
      <c r="C123" s="267"/>
      <c r="D123" s="222" t="s">
        <v>141</v>
      </c>
      <c r="E123" s="268" t="s">
        <v>19</v>
      </c>
      <c r="F123" s="269" t="s">
        <v>1546</v>
      </c>
      <c r="G123" s="267"/>
      <c r="H123" s="268" t="s">
        <v>19</v>
      </c>
      <c r="I123" s="270"/>
      <c r="J123" s="267"/>
      <c r="K123" s="267"/>
      <c r="L123" s="271"/>
      <c r="M123" s="272"/>
      <c r="N123" s="273"/>
      <c r="O123" s="273"/>
      <c r="P123" s="273"/>
      <c r="Q123" s="273"/>
      <c r="R123" s="273"/>
      <c r="S123" s="273"/>
      <c r="T123" s="27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5" t="s">
        <v>141</v>
      </c>
      <c r="AU123" s="275" t="s">
        <v>91</v>
      </c>
      <c r="AV123" s="15" t="s">
        <v>89</v>
      </c>
      <c r="AW123" s="15" t="s">
        <v>42</v>
      </c>
      <c r="AX123" s="15" t="s">
        <v>81</v>
      </c>
      <c r="AY123" s="275" t="s">
        <v>126</v>
      </c>
    </row>
    <row r="124" s="13" customFormat="1">
      <c r="A124" s="13"/>
      <c r="B124" s="230"/>
      <c r="C124" s="231"/>
      <c r="D124" s="222" t="s">
        <v>141</v>
      </c>
      <c r="E124" s="232" t="s">
        <v>19</v>
      </c>
      <c r="F124" s="233" t="s">
        <v>89</v>
      </c>
      <c r="G124" s="231"/>
      <c r="H124" s="234">
        <v>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141</v>
      </c>
      <c r="AU124" s="240" t="s">
        <v>91</v>
      </c>
      <c r="AV124" s="13" t="s">
        <v>91</v>
      </c>
      <c r="AW124" s="13" t="s">
        <v>42</v>
      </c>
      <c r="AX124" s="13" t="s">
        <v>81</v>
      </c>
      <c r="AY124" s="240" t="s">
        <v>126</v>
      </c>
    </row>
    <row r="125" s="15" customFormat="1">
      <c r="A125" s="15"/>
      <c r="B125" s="266"/>
      <c r="C125" s="267"/>
      <c r="D125" s="222" t="s">
        <v>141</v>
      </c>
      <c r="E125" s="268" t="s">
        <v>19</v>
      </c>
      <c r="F125" s="269" t="s">
        <v>1547</v>
      </c>
      <c r="G125" s="267"/>
      <c r="H125" s="268" t="s">
        <v>19</v>
      </c>
      <c r="I125" s="270"/>
      <c r="J125" s="267"/>
      <c r="K125" s="267"/>
      <c r="L125" s="271"/>
      <c r="M125" s="272"/>
      <c r="N125" s="273"/>
      <c r="O125" s="273"/>
      <c r="P125" s="273"/>
      <c r="Q125" s="273"/>
      <c r="R125" s="273"/>
      <c r="S125" s="273"/>
      <c r="T125" s="27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5" t="s">
        <v>141</v>
      </c>
      <c r="AU125" s="275" t="s">
        <v>91</v>
      </c>
      <c r="AV125" s="15" t="s">
        <v>89</v>
      </c>
      <c r="AW125" s="15" t="s">
        <v>42</v>
      </c>
      <c r="AX125" s="15" t="s">
        <v>81</v>
      </c>
      <c r="AY125" s="275" t="s">
        <v>126</v>
      </c>
    </row>
    <row r="126" s="15" customFormat="1">
      <c r="A126" s="15"/>
      <c r="B126" s="266"/>
      <c r="C126" s="267"/>
      <c r="D126" s="222" t="s">
        <v>141</v>
      </c>
      <c r="E126" s="268" t="s">
        <v>19</v>
      </c>
      <c r="F126" s="269" t="s">
        <v>1548</v>
      </c>
      <c r="G126" s="267"/>
      <c r="H126" s="268" t="s">
        <v>19</v>
      </c>
      <c r="I126" s="270"/>
      <c r="J126" s="267"/>
      <c r="K126" s="267"/>
      <c r="L126" s="271"/>
      <c r="M126" s="272"/>
      <c r="N126" s="273"/>
      <c r="O126" s="273"/>
      <c r="P126" s="273"/>
      <c r="Q126" s="273"/>
      <c r="R126" s="273"/>
      <c r="S126" s="273"/>
      <c r="T126" s="27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5" t="s">
        <v>141</v>
      </c>
      <c r="AU126" s="275" t="s">
        <v>91</v>
      </c>
      <c r="AV126" s="15" t="s">
        <v>89</v>
      </c>
      <c r="AW126" s="15" t="s">
        <v>42</v>
      </c>
      <c r="AX126" s="15" t="s">
        <v>81</v>
      </c>
      <c r="AY126" s="275" t="s">
        <v>126</v>
      </c>
    </row>
    <row r="127" s="15" customFormat="1">
      <c r="A127" s="15"/>
      <c r="B127" s="266"/>
      <c r="C127" s="267"/>
      <c r="D127" s="222" t="s">
        <v>141</v>
      </c>
      <c r="E127" s="268" t="s">
        <v>19</v>
      </c>
      <c r="F127" s="269" t="s">
        <v>1509</v>
      </c>
      <c r="G127" s="267"/>
      <c r="H127" s="268" t="s">
        <v>19</v>
      </c>
      <c r="I127" s="270"/>
      <c r="J127" s="267"/>
      <c r="K127" s="267"/>
      <c r="L127" s="271"/>
      <c r="M127" s="272"/>
      <c r="N127" s="273"/>
      <c r="O127" s="273"/>
      <c r="P127" s="273"/>
      <c r="Q127" s="273"/>
      <c r="R127" s="273"/>
      <c r="S127" s="273"/>
      <c r="T127" s="27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5" t="s">
        <v>141</v>
      </c>
      <c r="AU127" s="275" t="s">
        <v>91</v>
      </c>
      <c r="AV127" s="15" t="s">
        <v>89</v>
      </c>
      <c r="AW127" s="15" t="s">
        <v>42</v>
      </c>
      <c r="AX127" s="15" t="s">
        <v>81</v>
      </c>
      <c r="AY127" s="275" t="s">
        <v>126</v>
      </c>
    </row>
    <row r="128" s="15" customFormat="1">
      <c r="A128" s="15"/>
      <c r="B128" s="266"/>
      <c r="C128" s="267"/>
      <c r="D128" s="222" t="s">
        <v>141</v>
      </c>
      <c r="E128" s="268" t="s">
        <v>19</v>
      </c>
      <c r="F128" s="269" t="s">
        <v>1510</v>
      </c>
      <c r="G128" s="267"/>
      <c r="H128" s="268" t="s">
        <v>19</v>
      </c>
      <c r="I128" s="270"/>
      <c r="J128" s="267"/>
      <c r="K128" s="267"/>
      <c r="L128" s="271"/>
      <c r="M128" s="272"/>
      <c r="N128" s="273"/>
      <c r="O128" s="273"/>
      <c r="P128" s="273"/>
      <c r="Q128" s="273"/>
      <c r="R128" s="273"/>
      <c r="S128" s="273"/>
      <c r="T128" s="27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5" t="s">
        <v>141</v>
      </c>
      <c r="AU128" s="275" t="s">
        <v>91</v>
      </c>
      <c r="AV128" s="15" t="s">
        <v>89</v>
      </c>
      <c r="AW128" s="15" t="s">
        <v>42</v>
      </c>
      <c r="AX128" s="15" t="s">
        <v>81</v>
      </c>
      <c r="AY128" s="275" t="s">
        <v>126</v>
      </c>
    </row>
    <row r="129" s="15" customFormat="1">
      <c r="A129" s="15"/>
      <c r="B129" s="266"/>
      <c r="C129" s="267"/>
      <c r="D129" s="222" t="s">
        <v>141</v>
      </c>
      <c r="E129" s="268" t="s">
        <v>19</v>
      </c>
      <c r="F129" s="269" t="s">
        <v>1548</v>
      </c>
      <c r="G129" s="267"/>
      <c r="H129" s="268" t="s">
        <v>19</v>
      </c>
      <c r="I129" s="270"/>
      <c r="J129" s="267"/>
      <c r="K129" s="267"/>
      <c r="L129" s="271"/>
      <c r="M129" s="272"/>
      <c r="N129" s="273"/>
      <c r="O129" s="273"/>
      <c r="P129" s="273"/>
      <c r="Q129" s="273"/>
      <c r="R129" s="273"/>
      <c r="S129" s="273"/>
      <c r="T129" s="27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5" t="s">
        <v>141</v>
      </c>
      <c r="AU129" s="275" t="s">
        <v>91</v>
      </c>
      <c r="AV129" s="15" t="s">
        <v>89</v>
      </c>
      <c r="AW129" s="15" t="s">
        <v>42</v>
      </c>
      <c r="AX129" s="15" t="s">
        <v>81</v>
      </c>
      <c r="AY129" s="275" t="s">
        <v>126</v>
      </c>
    </row>
    <row r="130" s="13" customFormat="1">
      <c r="A130" s="13"/>
      <c r="B130" s="230"/>
      <c r="C130" s="231"/>
      <c r="D130" s="222" t="s">
        <v>141</v>
      </c>
      <c r="E130" s="232" t="s">
        <v>19</v>
      </c>
      <c r="F130" s="233" t="s">
        <v>89</v>
      </c>
      <c r="G130" s="231"/>
      <c r="H130" s="234">
        <v>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141</v>
      </c>
      <c r="AU130" s="240" t="s">
        <v>91</v>
      </c>
      <c r="AV130" s="13" t="s">
        <v>91</v>
      </c>
      <c r="AW130" s="13" t="s">
        <v>42</v>
      </c>
      <c r="AX130" s="13" t="s">
        <v>81</v>
      </c>
      <c r="AY130" s="240" t="s">
        <v>126</v>
      </c>
    </row>
    <row r="131" s="14" customFormat="1">
      <c r="A131" s="14"/>
      <c r="B131" s="241"/>
      <c r="C131" s="242"/>
      <c r="D131" s="222" t="s">
        <v>141</v>
      </c>
      <c r="E131" s="243" t="s">
        <v>19</v>
      </c>
      <c r="F131" s="244" t="s">
        <v>144</v>
      </c>
      <c r="G131" s="242"/>
      <c r="H131" s="245">
        <v>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141</v>
      </c>
      <c r="AU131" s="251" t="s">
        <v>91</v>
      </c>
      <c r="AV131" s="14" t="s">
        <v>133</v>
      </c>
      <c r="AW131" s="14" t="s">
        <v>42</v>
      </c>
      <c r="AX131" s="14" t="s">
        <v>89</v>
      </c>
      <c r="AY131" s="251" t="s">
        <v>126</v>
      </c>
    </row>
    <row r="132" s="12" customFormat="1" ht="22.8" customHeight="1">
      <c r="A132" s="12"/>
      <c r="B132" s="193"/>
      <c r="C132" s="194"/>
      <c r="D132" s="195" t="s">
        <v>80</v>
      </c>
      <c r="E132" s="207" t="s">
        <v>1549</v>
      </c>
      <c r="F132" s="207" t="s">
        <v>1550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SUM(P133:P149)</f>
        <v>0</v>
      </c>
      <c r="Q132" s="201"/>
      <c r="R132" s="202">
        <f>SUM(R133:R149)</f>
        <v>0</v>
      </c>
      <c r="S132" s="201"/>
      <c r="T132" s="203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171</v>
      </c>
      <c r="AT132" s="205" t="s">
        <v>80</v>
      </c>
      <c r="AU132" s="205" t="s">
        <v>89</v>
      </c>
      <c r="AY132" s="204" t="s">
        <v>126</v>
      </c>
      <c r="BK132" s="206">
        <f>SUM(BK133:BK149)</f>
        <v>0</v>
      </c>
    </row>
    <row r="133" s="2" customFormat="1" ht="16.5" customHeight="1">
      <c r="A133" s="41"/>
      <c r="B133" s="42"/>
      <c r="C133" s="209" t="s">
        <v>178</v>
      </c>
      <c r="D133" s="209" t="s">
        <v>128</v>
      </c>
      <c r="E133" s="210" t="s">
        <v>1551</v>
      </c>
      <c r="F133" s="211" t="s">
        <v>1552</v>
      </c>
      <c r="G133" s="212" t="s">
        <v>624</v>
      </c>
      <c r="H133" s="213">
        <v>1</v>
      </c>
      <c r="I133" s="214"/>
      <c r="J133" s="215">
        <f>ROUND(I133*H133,2)</f>
        <v>0</v>
      </c>
      <c r="K133" s="211" t="s">
        <v>132</v>
      </c>
      <c r="L133" s="47"/>
      <c r="M133" s="216" t="s">
        <v>19</v>
      </c>
      <c r="N133" s="217" t="s">
        <v>52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133</v>
      </c>
      <c r="AT133" s="220" t="s">
        <v>128</v>
      </c>
      <c r="AU133" s="220" t="s">
        <v>91</v>
      </c>
      <c r="AY133" s="19" t="s">
        <v>126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9" t="s">
        <v>89</v>
      </c>
      <c r="BK133" s="221">
        <f>ROUND(I133*H133,2)</f>
        <v>0</v>
      </c>
      <c r="BL133" s="19" t="s">
        <v>133</v>
      </c>
      <c r="BM133" s="220" t="s">
        <v>1553</v>
      </c>
    </row>
    <row r="134" s="2" customFormat="1">
      <c r="A134" s="41"/>
      <c r="B134" s="42"/>
      <c r="C134" s="43"/>
      <c r="D134" s="222" t="s">
        <v>135</v>
      </c>
      <c r="E134" s="43"/>
      <c r="F134" s="223" t="s">
        <v>1552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135</v>
      </c>
      <c r="AU134" s="19" t="s">
        <v>91</v>
      </c>
    </row>
    <row r="135" s="2" customFormat="1">
      <c r="A135" s="41"/>
      <c r="B135" s="42"/>
      <c r="C135" s="43"/>
      <c r="D135" s="227" t="s">
        <v>137</v>
      </c>
      <c r="E135" s="43"/>
      <c r="F135" s="228" t="s">
        <v>1554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137</v>
      </c>
      <c r="AU135" s="19" t="s">
        <v>91</v>
      </c>
    </row>
    <row r="136" s="2" customFormat="1">
      <c r="A136" s="41"/>
      <c r="B136" s="42"/>
      <c r="C136" s="43"/>
      <c r="D136" s="222" t="s">
        <v>139</v>
      </c>
      <c r="E136" s="43"/>
      <c r="F136" s="229" t="s">
        <v>1555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139</v>
      </c>
      <c r="AU136" s="19" t="s">
        <v>91</v>
      </c>
    </row>
    <row r="137" s="15" customFormat="1">
      <c r="A137" s="15"/>
      <c r="B137" s="266"/>
      <c r="C137" s="267"/>
      <c r="D137" s="222" t="s">
        <v>141</v>
      </c>
      <c r="E137" s="268" t="s">
        <v>19</v>
      </c>
      <c r="F137" s="269" t="s">
        <v>1509</v>
      </c>
      <c r="G137" s="267"/>
      <c r="H137" s="268" t="s">
        <v>19</v>
      </c>
      <c r="I137" s="270"/>
      <c r="J137" s="267"/>
      <c r="K137" s="267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141</v>
      </c>
      <c r="AU137" s="275" t="s">
        <v>91</v>
      </c>
      <c r="AV137" s="15" t="s">
        <v>89</v>
      </c>
      <c r="AW137" s="15" t="s">
        <v>42</v>
      </c>
      <c r="AX137" s="15" t="s">
        <v>81</v>
      </c>
      <c r="AY137" s="275" t="s">
        <v>126</v>
      </c>
    </row>
    <row r="138" s="15" customFormat="1">
      <c r="A138" s="15"/>
      <c r="B138" s="266"/>
      <c r="C138" s="267"/>
      <c r="D138" s="222" t="s">
        <v>141</v>
      </c>
      <c r="E138" s="268" t="s">
        <v>19</v>
      </c>
      <c r="F138" s="269" t="s">
        <v>1510</v>
      </c>
      <c r="G138" s="267"/>
      <c r="H138" s="268" t="s">
        <v>19</v>
      </c>
      <c r="I138" s="270"/>
      <c r="J138" s="267"/>
      <c r="K138" s="267"/>
      <c r="L138" s="271"/>
      <c r="M138" s="272"/>
      <c r="N138" s="273"/>
      <c r="O138" s="273"/>
      <c r="P138" s="273"/>
      <c r="Q138" s="273"/>
      <c r="R138" s="273"/>
      <c r="S138" s="273"/>
      <c r="T138" s="27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5" t="s">
        <v>141</v>
      </c>
      <c r="AU138" s="275" t="s">
        <v>91</v>
      </c>
      <c r="AV138" s="15" t="s">
        <v>89</v>
      </c>
      <c r="AW138" s="15" t="s">
        <v>42</v>
      </c>
      <c r="AX138" s="15" t="s">
        <v>81</v>
      </c>
      <c r="AY138" s="275" t="s">
        <v>126</v>
      </c>
    </row>
    <row r="139" s="13" customFormat="1">
      <c r="A139" s="13"/>
      <c r="B139" s="230"/>
      <c r="C139" s="231"/>
      <c r="D139" s="222" t="s">
        <v>141</v>
      </c>
      <c r="E139" s="232" t="s">
        <v>19</v>
      </c>
      <c r="F139" s="233" t="s">
        <v>89</v>
      </c>
      <c r="G139" s="231"/>
      <c r="H139" s="234">
        <v>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141</v>
      </c>
      <c r="AU139" s="240" t="s">
        <v>91</v>
      </c>
      <c r="AV139" s="13" t="s">
        <v>91</v>
      </c>
      <c r="AW139" s="13" t="s">
        <v>42</v>
      </c>
      <c r="AX139" s="13" t="s">
        <v>81</v>
      </c>
      <c r="AY139" s="240" t="s">
        <v>126</v>
      </c>
    </row>
    <row r="140" s="14" customFormat="1">
      <c r="A140" s="14"/>
      <c r="B140" s="241"/>
      <c r="C140" s="242"/>
      <c r="D140" s="222" t="s">
        <v>141</v>
      </c>
      <c r="E140" s="243" t="s">
        <v>19</v>
      </c>
      <c r="F140" s="244" t="s">
        <v>144</v>
      </c>
      <c r="G140" s="242"/>
      <c r="H140" s="245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141</v>
      </c>
      <c r="AU140" s="251" t="s">
        <v>91</v>
      </c>
      <c r="AV140" s="14" t="s">
        <v>133</v>
      </c>
      <c r="AW140" s="14" t="s">
        <v>42</v>
      </c>
      <c r="AX140" s="14" t="s">
        <v>89</v>
      </c>
      <c r="AY140" s="251" t="s">
        <v>126</v>
      </c>
    </row>
    <row r="141" s="2" customFormat="1" ht="16.5" customHeight="1">
      <c r="A141" s="41"/>
      <c r="B141" s="42"/>
      <c r="C141" s="209" t="s">
        <v>185</v>
      </c>
      <c r="D141" s="209" t="s">
        <v>128</v>
      </c>
      <c r="E141" s="210" t="s">
        <v>1556</v>
      </c>
      <c r="F141" s="211" t="s">
        <v>1557</v>
      </c>
      <c r="G141" s="212" t="s">
        <v>624</v>
      </c>
      <c r="H141" s="213">
        <v>1</v>
      </c>
      <c r="I141" s="214"/>
      <c r="J141" s="215">
        <f>ROUND(I141*H141,2)</f>
        <v>0</v>
      </c>
      <c r="K141" s="211" t="s">
        <v>132</v>
      </c>
      <c r="L141" s="47"/>
      <c r="M141" s="216" t="s">
        <v>19</v>
      </c>
      <c r="N141" s="217" t="s">
        <v>52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133</v>
      </c>
      <c r="AT141" s="220" t="s">
        <v>128</v>
      </c>
      <c r="AU141" s="220" t="s">
        <v>91</v>
      </c>
      <c r="AY141" s="19" t="s">
        <v>126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9" t="s">
        <v>89</v>
      </c>
      <c r="BK141" s="221">
        <f>ROUND(I141*H141,2)</f>
        <v>0</v>
      </c>
      <c r="BL141" s="19" t="s">
        <v>133</v>
      </c>
      <c r="BM141" s="220" t="s">
        <v>1558</v>
      </c>
    </row>
    <row r="142" s="2" customFormat="1">
      <c r="A142" s="41"/>
      <c r="B142" s="42"/>
      <c r="C142" s="43"/>
      <c r="D142" s="222" t="s">
        <v>135</v>
      </c>
      <c r="E142" s="43"/>
      <c r="F142" s="223" t="s">
        <v>1557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135</v>
      </c>
      <c r="AU142" s="19" t="s">
        <v>91</v>
      </c>
    </row>
    <row r="143" s="2" customFormat="1">
      <c r="A143" s="41"/>
      <c r="B143" s="42"/>
      <c r="C143" s="43"/>
      <c r="D143" s="227" t="s">
        <v>137</v>
      </c>
      <c r="E143" s="43"/>
      <c r="F143" s="228" t="s">
        <v>1559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137</v>
      </c>
      <c r="AU143" s="19" t="s">
        <v>91</v>
      </c>
    </row>
    <row r="144" s="2" customFormat="1">
      <c r="A144" s="41"/>
      <c r="B144" s="42"/>
      <c r="C144" s="43"/>
      <c r="D144" s="222" t="s">
        <v>139</v>
      </c>
      <c r="E144" s="43"/>
      <c r="F144" s="229" t="s">
        <v>1560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139</v>
      </c>
      <c r="AU144" s="19" t="s">
        <v>91</v>
      </c>
    </row>
    <row r="145" s="15" customFormat="1">
      <c r="A145" s="15"/>
      <c r="B145" s="266"/>
      <c r="C145" s="267"/>
      <c r="D145" s="222" t="s">
        <v>141</v>
      </c>
      <c r="E145" s="268" t="s">
        <v>19</v>
      </c>
      <c r="F145" s="269" t="s">
        <v>1509</v>
      </c>
      <c r="G145" s="267"/>
      <c r="H145" s="268" t="s">
        <v>19</v>
      </c>
      <c r="I145" s="270"/>
      <c r="J145" s="267"/>
      <c r="K145" s="267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141</v>
      </c>
      <c r="AU145" s="275" t="s">
        <v>91</v>
      </c>
      <c r="AV145" s="15" t="s">
        <v>89</v>
      </c>
      <c r="AW145" s="15" t="s">
        <v>42</v>
      </c>
      <c r="AX145" s="15" t="s">
        <v>81</v>
      </c>
      <c r="AY145" s="275" t="s">
        <v>126</v>
      </c>
    </row>
    <row r="146" s="15" customFormat="1">
      <c r="A146" s="15"/>
      <c r="B146" s="266"/>
      <c r="C146" s="267"/>
      <c r="D146" s="222" t="s">
        <v>141</v>
      </c>
      <c r="E146" s="268" t="s">
        <v>19</v>
      </c>
      <c r="F146" s="269" t="s">
        <v>1510</v>
      </c>
      <c r="G146" s="267"/>
      <c r="H146" s="268" t="s">
        <v>19</v>
      </c>
      <c r="I146" s="270"/>
      <c r="J146" s="267"/>
      <c r="K146" s="267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141</v>
      </c>
      <c r="AU146" s="275" t="s">
        <v>91</v>
      </c>
      <c r="AV146" s="15" t="s">
        <v>89</v>
      </c>
      <c r="AW146" s="15" t="s">
        <v>42</v>
      </c>
      <c r="AX146" s="15" t="s">
        <v>81</v>
      </c>
      <c r="AY146" s="275" t="s">
        <v>126</v>
      </c>
    </row>
    <row r="147" s="15" customFormat="1">
      <c r="A147" s="15"/>
      <c r="B147" s="266"/>
      <c r="C147" s="267"/>
      <c r="D147" s="222" t="s">
        <v>141</v>
      </c>
      <c r="E147" s="268" t="s">
        <v>19</v>
      </c>
      <c r="F147" s="269" t="s">
        <v>1561</v>
      </c>
      <c r="G147" s="267"/>
      <c r="H147" s="268" t="s">
        <v>19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141</v>
      </c>
      <c r="AU147" s="275" t="s">
        <v>91</v>
      </c>
      <c r="AV147" s="15" t="s">
        <v>89</v>
      </c>
      <c r="AW147" s="15" t="s">
        <v>42</v>
      </c>
      <c r="AX147" s="15" t="s">
        <v>81</v>
      </c>
      <c r="AY147" s="275" t="s">
        <v>126</v>
      </c>
    </row>
    <row r="148" s="13" customFormat="1">
      <c r="A148" s="13"/>
      <c r="B148" s="230"/>
      <c r="C148" s="231"/>
      <c r="D148" s="222" t="s">
        <v>141</v>
      </c>
      <c r="E148" s="232" t="s">
        <v>19</v>
      </c>
      <c r="F148" s="233" t="s">
        <v>89</v>
      </c>
      <c r="G148" s="231"/>
      <c r="H148" s="234">
        <v>1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141</v>
      </c>
      <c r="AU148" s="240" t="s">
        <v>91</v>
      </c>
      <c r="AV148" s="13" t="s">
        <v>91</v>
      </c>
      <c r="AW148" s="13" t="s">
        <v>42</v>
      </c>
      <c r="AX148" s="13" t="s">
        <v>81</v>
      </c>
      <c r="AY148" s="240" t="s">
        <v>126</v>
      </c>
    </row>
    <row r="149" s="14" customFormat="1">
      <c r="A149" s="14"/>
      <c r="B149" s="241"/>
      <c r="C149" s="242"/>
      <c r="D149" s="222" t="s">
        <v>141</v>
      </c>
      <c r="E149" s="243" t="s">
        <v>19</v>
      </c>
      <c r="F149" s="244" t="s">
        <v>144</v>
      </c>
      <c r="G149" s="242"/>
      <c r="H149" s="245">
        <v>1</v>
      </c>
      <c r="I149" s="246"/>
      <c r="J149" s="242"/>
      <c r="K149" s="242"/>
      <c r="L149" s="247"/>
      <c r="M149" s="276"/>
      <c r="N149" s="277"/>
      <c r="O149" s="277"/>
      <c r="P149" s="277"/>
      <c r="Q149" s="277"/>
      <c r="R149" s="277"/>
      <c r="S149" s="277"/>
      <c r="T149" s="27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141</v>
      </c>
      <c r="AU149" s="251" t="s">
        <v>91</v>
      </c>
      <c r="AV149" s="14" t="s">
        <v>133</v>
      </c>
      <c r="AW149" s="14" t="s">
        <v>42</v>
      </c>
      <c r="AX149" s="14" t="s">
        <v>89</v>
      </c>
      <c r="AY149" s="251" t="s">
        <v>126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Z29FwUFP0Eyp1Nt5VWlGkITO4RidtzZ3tN9gPV6URFAfhIoe44fb0FtaxhgX5zFoMB4wHKKg0EjYrTPo48sXDg==" hashValue="Pj+IuVIqljTVcRQ2a5SOuFSSWkH2NucO0eRovwNs4HdsQAaaXEgT9uQBl4r5IzKcTW6d9PGH5fhJlXrdLm8xIA==" algorithmName="SHA-512" password="CC35"/>
  <autoFilter ref="C82:K14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2303000"/>
    <hyperlink ref="F97" r:id="rId2" display="https://podminky.urs.cz/item/CS_URS_2024_02/013203000"/>
    <hyperlink ref="F101" r:id="rId3" display="https://podminky.urs.cz/item/CS_URS_2024_02/013254000"/>
    <hyperlink ref="F110" r:id="rId4" display="https://podminky.urs.cz/item/CS_URS_2024_02/032002000"/>
    <hyperlink ref="F119" r:id="rId5" display="https://podminky.urs.cz/item/CS_URS_2024_02/034303000"/>
    <hyperlink ref="F135" r:id="rId6" display="https://podminky.urs.cz/item/CS_URS_2024_02/044002000"/>
    <hyperlink ref="F143" r:id="rId7" display="https://podminky.urs.cz/item/CS_URS_2024_02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1562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1563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1564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1565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1566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1567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1568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1569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1570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1571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1572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88</v>
      </c>
      <c r="F18" s="290" t="s">
        <v>1573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1574</v>
      </c>
      <c r="F19" s="290" t="s">
        <v>1575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1576</v>
      </c>
      <c r="F20" s="290" t="s">
        <v>1577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1578</v>
      </c>
      <c r="F21" s="290" t="s">
        <v>1579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1580</v>
      </c>
      <c r="F22" s="290" t="s">
        <v>1581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1582</v>
      </c>
      <c r="F23" s="290" t="s">
        <v>1583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1584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1585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1586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1587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1588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1589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1590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1591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1592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112</v>
      </c>
      <c r="F36" s="290"/>
      <c r="G36" s="290" t="s">
        <v>1593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1594</v>
      </c>
      <c r="F37" s="290"/>
      <c r="G37" s="290" t="s">
        <v>1595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62</v>
      </c>
      <c r="F38" s="290"/>
      <c r="G38" s="290" t="s">
        <v>1596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63</v>
      </c>
      <c r="F39" s="290"/>
      <c r="G39" s="290" t="s">
        <v>1597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113</v>
      </c>
      <c r="F40" s="290"/>
      <c r="G40" s="290" t="s">
        <v>1598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114</v>
      </c>
      <c r="F41" s="290"/>
      <c r="G41" s="290" t="s">
        <v>1599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1600</v>
      </c>
      <c r="F42" s="290"/>
      <c r="G42" s="290" t="s">
        <v>1601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1602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1603</v>
      </c>
      <c r="F44" s="290"/>
      <c r="G44" s="290" t="s">
        <v>1604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116</v>
      </c>
      <c r="F45" s="290"/>
      <c r="G45" s="290" t="s">
        <v>1605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1606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1607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1608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1609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1610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1611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1612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1613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1614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1615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1616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1617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1618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1619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1620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1621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1622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1623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1624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1625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1626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1627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1628</v>
      </c>
      <c r="D76" s="308"/>
      <c r="E76" s="308"/>
      <c r="F76" s="308" t="s">
        <v>1629</v>
      </c>
      <c r="G76" s="309"/>
      <c r="H76" s="308" t="s">
        <v>63</v>
      </c>
      <c r="I76" s="308" t="s">
        <v>66</v>
      </c>
      <c r="J76" s="308" t="s">
        <v>1630</v>
      </c>
      <c r="K76" s="307"/>
    </row>
    <row r="77" s="1" customFormat="1" ht="17.25" customHeight="1">
      <c r="B77" s="305"/>
      <c r="C77" s="310" t="s">
        <v>1631</v>
      </c>
      <c r="D77" s="310"/>
      <c r="E77" s="310"/>
      <c r="F77" s="311" t="s">
        <v>1632</v>
      </c>
      <c r="G77" s="312"/>
      <c r="H77" s="310"/>
      <c r="I77" s="310"/>
      <c r="J77" s="310" t="s">
        <v>1633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62</v>
      </c>
      <c r="D79" s="315"/>
      <c r="E79" s="315"/>
      <c r="F79" s="316" t="s">
        <v>1634</v>
      </c>
      <c r="G79" s="317"/>
      <c r="H79" s="293" t="s">
        <v>1635</v>
      </c>
      <c r="I79" s="293" t="s">
        <v>1636</v>
      </c>
      <c r="J79" s="293">
        <v>20</v>
      </c>
      <c r="K79" s="307"/>
    </row>
    <row r="80" s="1" customFormat="1" ht="15" customHeight="1">
      <c r="B80" s="305"/>
      <c r="C80" s="293" t="s">
        <v>1637</v>
      </c>
      <c r="D80" s="293"/>
      <c r="E80" s="293"/>
      <c r="F80" s="316" t="s">
        <v>1634</v>
      </c>
      <c r="G80" s="317"/>
      <c r="H80" s="293" t="s">
        <v>1638</v>
      </c>
      <c r="I80" s="293" t="s">
        <v>1636</v>
      </c>
      <c r="J80" s="293">
        <v>120</v>
      </c>
      <c r="K80" s="307"/>
    </row>
    <row r="81" s="1" customFormat="1" ht="15" customHeight="1">
      <c r="B81" s="318"/>
      <c r="C81" s="293" t="s">
        <v>1639</v>
      </c>
      <c r="D81" s="293"/>
      <c r="E81" s="293"/>
      <c r="F81" s="316" t="s">
        <v>1640</v>
      </c>
      <c r="G81" s="317"/>
      <c r="H81" s="293" t="s">
        <v>1641</v>
      </c>
      <c r="I81" s="293" t="s">
        <v>1636</v>
      </c>
      <c r="J81" s="293">
        <v>50</v>
      </c>
      <c r="K81" s="307"/>
    </row>
    <row r="82" s="1" customFormat="1" ht="15" customHeight="1">
      <c r="B82" s="318"/>
      <c r="C82" s="293" t="s">
        <v>1642</v>
      </c>
      <c r="D82" s="293"/>
      <c r="E82" s="293"/>
      <c r="F82" s="316" t="s">
        <v>1634</v>
      </c>
      <c r="G82" s="317"/>
      <c r="H82" s="293" t="s">
        <v>1643</v>
      </c>
      <c r="I82" s="293" t="s">
        <v>1644</v>
      </c>
      <c r="J82" s="293"/>
      <c r="K82" s="307"/>
    </row>
    <row r="83" s="1" customFormat="1" ht="15" customHeight="1">
      <c r="B83" s="318"/>
      <c r="C83" s="319" t="s">
        <v>1645</v>
      </c>
      <c r="D83" s="319"/>
      <c r="E83" s="319"/>
      <c r="F83" s="320" t="s">
        <v>1640</v>
      </c>
      <c r="G83" s="319"/>
      <c r="H83" s="319" t="s">
        <v>1646</v>
      </c>
      <c r="I83" s="319" t="s">
        <v>1636</v>
      </c>
      <c r="J83" s="319">
        <v>15</v>
      </c>
      <c r="K83" s="307"/>
    </row>
    <row r="84" s="1" customFormat="1" ht="15" customHeight="1">
      <c r="B84" s="318"/>
      <c r="C84" s="319" t="s">
        <v>1647</v>
      </c>
      <c r="D84" s="319"/>
      <c r="E84" s="319"/>
      <c r="F84" s="320" t="s">
        <v>1640</v>
      </c>
      <c r="G84" s="319"/>
      <c r="H84" s="319" t="s">
        <v>1648</v>
      </c>
      <c r="I84" s="319" t="s">
        <v>1636</v>
      </c>
      <c r="J84" s="319">
        <v>15</v>
      </c>
      <c r="K84" s="307"/>
    </row>
    <row r="85" s="1" customFormat="1" ht="15" customHeight="1">
      <c r="B85" s="318"/>
      <c r="C85" s="319" t="s">
        <v>1649</v>
      </c>
      <c r="D85" s="319"/>
      <c r="E85" s="319"/>
      <c r="F85" s="320" t="s">
        <v>1640</v>
      </c>
      <c r="G85" s="319"/>
      <c r="H85" s="319" t="s">
        <v>1650</v>
      </c>
      <c r="I85" s="319" t="s">
        <v>1636</v>
      </c>
      <c r="J85" s="319">
        <v>20</v>
      </c>
      <c r="K85" s="307"/>
    </row>
    <row r="86" s="1" customFormat="1" ht="15" customHeight="1">
      <c r="B86" s="318"/>
      <c r="C86" s="319" t="s">
        <v>1651</v>
      </c>
      <c r="D86" s="319"/>
      <c r="E86" s="319"/>
      <c r="F86" s="320" t="s">
        <v>1640</v>
      </c>
      <c r="G86" s="319"/>
      <c r="H86" s="319" t="s">
        <v>1652</v>
      </c>
      <c r="I86" s="319" t="s">
        <v>1636</v>
      </c>
      <c r="J86" s="319">
        <v>20</v>
      </c>
      <c r="K86" s="307"/>
    </row>
    <row r="87" s="1" customFormat="1" ht="15" customHeight="1">
      <c r="B87" s="318"/>
      <c r="C87" s="293" t="s">
        <v>1653</v>
      </c>
      <c r="D87" s="293"/>
      <c r="E87" s="293"/>
      <c r="F87" s="316" t="s">
        <v>1640</v>
      </c>
      <c r="G87" s="317"/>
      <c r="H87" s="293" t="s">
        <v>1654</v>
      </c>
      <c r="I87" s="293" t="s">
        <v>1636</v>
      </c>
      <c r="J87" s="293">
        <v>50</v>
      </c>
      <c r="K87" s="307"/>
    </row>
    <row r="88" s="1" customFormat="1" ht="15" customHeight="1">
      <c r="B88" s="318"/>
      <c r="C88" s="293" t="s">
        <v>1655</v>
      </c>
      <c r="D88" s="293"/>
      <c r="E88" s="293"/>
      <c r="F88" s="316" t="s">
        <v>1640</v>
      </c>
      <c r="G88" s="317"/>
      <c r="H88" s="293" t="s">
        <v>1656</v>
      </c>
      <c r="I88" s="293" t="s">
        <v>1636</v>
      </c>
      <c r="J88" s="293">
        <v>20</v>
      </c>
      <c r="K88" s="307"/>
    </row>
    <row r="89" s="1" customFormat="1" ht="15" customHeight="1">
      <c r="B89" s="318"/>
      <c r="C89" s="293" t="s">
        <v>1657</v>
      </c>
      <c r="D89" s="293"/>
      <c r="E89" s="293"/>
      <c r="F89" s="316" t="s">
        <v>1640</v>
      </c>
      <c r="G89" s="317"/>
      <c r="H89" s="293" t="s">
        <v>1658</v>
      </c>
      <c r="I89" s="293" t="s">
        <v>1636</v>
      </c>
      <c r="J89" s="293">
        <v>20</v>
      </c>
      <c r="K89" s="307"/>
    </row>
    <row r="90" s="1" customFormat="1" ht="15" customHeight="1">
      <c r="B90" s="318"/>
      <c r="C90" s="293" t="s">
        <v>1659</v>
      </c>
      <c r="D90" s="293"/>
      <c r="E90" s="293"/>
      <c r="F90" s="316" t="s">
        <v>1640</v>
      </c>
      <c r="G90" s="317"/>
      <c r="H90" s="293" t="s">
        <v>1660</v>
      </c>
      <c r="I90" s="293" t="s">
        <v>1636</v>
      </c>
      <c r="J90" s="293">
        <v>50</v>
      </c>
      <c r="K90" s="307"/>
    </row>
    <row r="91" s="1" customFormat="1" ht="15" customHeight="1">
      <c r="B91" s="318"/>
      <c r="C91" s="293" t="s">
        <v>1661</v>
      </c>
      <c r="D91" s="293"/>
      <c r="E91" s="293"/>
      <c r="F91" s="316" t="s">
        <v>1640</v>
      </c>
      <c r="G91" s="317"/>
      <c r="H91" s="293" t="s">
        <v>1661</v>
      </c>
      <c r="I91" s="293" t="s">
        <v>1636</v>
      </c>
      <c r="J91" s="293">
        <v>50</v>
      </c>
      <c r="K91" s="307"/>
    </row>
    <row r="92" s="1" customFormat="1" ht="15" customHeight="1">
      <c r="B92" s="318"/>
      <c r="C92" s="293" t="s">
        <v>1662</v>
      </c>
      <c r="D92" s="293"/>
      <c r="E92" s="293"/>
      <c r="F92" s="316" t="s">
        <v>1640</v>
      </c>
      <c r="G92" s="317"/>
      <c r="H92" s="293" t="s">
        <v>1663</v>
      </c>
      <c r="I92" s="293" t="s">
        <v>1636</v>
      </c>
      <c r="J92" s="293">
        <v>255</v>
      </c>
      <c r="K92" s="307"/>
    </row>
    <row r="93" s="1" customFormat="1" ht="15" customHeight="1">
      <c r="B93" s="318"/>
      <c r="C93" s="293" t="s">
        <v>1664</v>
      </c>
      <c r="D93" s="293"/>
      <c r="E93" s="293"/>
      <c r="F93" s="316" t="s">
        <v>1634</v>
      </c>
      <c r="G93" s="317"/>
      <c r="H93" s="293" t="s">
        <v>1665</v>
      </c>
      <c r="I93" s="293" t="s">
        <v>1666</v>
      </c>
      <c r="J93" s="293"/>
      <c r="K93" s="307"/>
    </row>
    <row r="94" s="1" customFormat="1" ht="15" customHeight="1">
      <c r="B94" s="318"/>
      <c r="C94" s="293" t="s">
        <v>1667</v>
      </c>
      <c r="D94" s="293"/>
      <c r="E94" s="293"/>
      <c r="F94" s="316" t="s">
        <v>1634</v>
      </c>
      <c r="G94" s="317"/>
      <c r="H94" s="293" t="s">
        <v>1668</v>
      </c>
      <c r="I94" s="293" t="s">
        <v>1669</v>
      </c>
      <c r="J94" s="293"/>
      <c r="K94" s="307"/>
    </row>
    <row r="95" s="1" customFormat="1" ht="15" customHeight="1">
      <c r="B95" s="318"/>
      <c r="C95" s="293" t="s">
        <v>1670</v>
      </c>
      <c r="D95" s="293"/>
      <c r="E95" s="293"/>
      <c r="F95" s="316" t="s">
        <v>1634</v>
      </c>
      <c r="G95" s="317"/>
      <c r="H95" s="293" t="s">
        <v>1670</v>
      </c>
      <c r="I95" s="293" t="s">
        <v>1669</v>
      </c>
      <c r="J95" s="293"/>
      <c r="K95" s="307"/>
    </row>
    <row r="96" s="1" customFormat="1" ht="15" customHeight="1">
      <c r="B96" s="318"/>
      <c r="C96" s="293" t="s">
        <v>47</v>
      </c>
      <c r="D96" s="293"/>
      <c r="E96" s="293"/>
      <c r="F96" s="316" t="s">
        <v>1634</v>
      </c>
      <c r="G96" s="317"/>
      <c r="H96" s="293" t="s">
        <v>1671</v>
      </c>
      <c r="I96" s="293" t="s">
        <v>1669</v>
      </c>
      <c r="J96" s="293"/>
      <c r="K96" s="307"/>
    </row>
    <row r="97" s="1" customFormat="1" ht="15" customHeight="1">
      <c r="B97" s="318"/>
      <c r="C97" s="293" t="s">
        <v>57</v>
      </c>
      <c r="D97" s="293"/>
      <c r="E97" s="293"/>
      <c r="F97" s="316" t="s">
        <v>1634</v>
      </c>
      <c r="G97" s="317"/>
      <c r="H97" s="293" t="s">
        <v>1672</v>
      </c>
      <c r="I97" s="293" t="s">
        <v>1669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1673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1628</v>
      </c>
      <c r="D103" s="308"/>
      <c r="E103" s="308"/>
      <c r="F103" s="308" t="s">
        <v>1629</v>
      </c>
      <c r="G103" s="309"/>
      <c r="H103" s="308" t="s">
        <v>63</v>
      </c>
      <c r="I103" s="308" t="s">
        <v>66</v>
      </c>
      <c r="J103" s="308" t="s">
        <v>1630</v>
      </c>
      <c r="K103" s="307"/>
    </row>
    <row r="104" s="1" customFormat="1" ht="17.25" customHeight="1">
      <c r="B104" s="305"/>
      <c r="C104" s="310" t="s">
        <v>1631</v>
      </c>
      <c r="D104" s="310"/>
      <c r="E104" s="310"/>
      <c r="F104" s="311" t="s">
        <v>1632</v>
      </c>
      <c r="G104" s="312"/>
      <c r="H104" s="310"/>
      <c r="I104" s="310"/>
      <c r="J104" s="310" t="s">
        <v>1633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62</v>
      </c>
      <c r="D106" s="315"/>
      <c r="E106" s="315"/>
      <c r="F106" s="316" t="s">
        <v>1634</v>
      </c>
      <c r="G106" s="293"/>
      <c r="H106" s="293" t="s">
        <v>1674</v>
      </c>
      <c r="I106" s="293" t="s">
        <v>1636</v>
      </c>
      <c r="J106" s="293">
        <v>20</v>
      </c>
      <c r="K106" s="307"/>
    </row>
    <row r="107" s="1" customFormat="1" ht="15" customHeight="1">
      <c r="B107" s="305"/>
      <c r="C107" s="293" t="s">
        <v>1637</v>
      </c>
      <c r="D107" s="293"/>
      <c r="E107" s="293"/>
      <c r="F107" s="316" t="s">
        <v>1634</v>
      </c>
      <c r="G107" s="293"/>
      <c r="H107" s="293" t="s">
        <v>1674</v>
      </c>
      <c r="I107" s="293" t="s">
        <v>1636</v>
      </c>
      <c r="J107" s="293">
        <v>120</v>
      </c>
      <c r="K107" s="307"/>
    </row>
    <row r="108" s="1" customFormat="1" ht="15" customHeight="1">
      <c r="B108" s="318"/>
      <c r="C108" s="293" t="s">
        <v>1639</v>
      </c>
      <c r="D108" s="293"/>
      <c r="E108" s="293"/>
      <c r="F108" s="316" t="s">
        <v>1640</v>
      </c>
      <c r="G108" s="293"/>
      <c r="H108" s="293" t="s">
        <v>1674</v>
      </c>
      <c r="I108" s="293" t="s">
        <v>1636</v>
      </c>
      <c r="J108" s="293">
        <v>50</v>
      </c>
      <c r="K108" s="307"/>
    </row>
    <row r="109" s="1" customFormat="1" ht="15" customHeight="1">
      <c r="B109" s="318"/>
      <c r="C109" s="293" t="s">
        <v>1642</v>
      </c>
      <c r="D109" s="293"/>
      <c r="E109" s="293"/>
      <c r="F109" s="316" t="s">
        <v>1634</v>
      </c>
      <c r="G109" s="293"/>
      <c r="H109" s="293" t="s">
        <v>1674</v>
      </c>
      <c r="I109" s="293" t="s">
        <v>1644</v>
      </c>
      <c r="J109" s="293"/>
      <c r="K109" s="307"/>
    </row>
    <row r="110" s="1" customFormat="1" ht="15" customHeight="1">
      <c r="B110" s="318"/>
      <c r="C110" s="293" t="s">
        <v>1653</v>
      </c>
      <c r="D110" s="293"/>
      <c r="E110" s="293"/>
      <c r="F110" s="316" t="s">
        <v>1640</v>
      </c>
      <c r="G110" s="293"/>
      <c r="H110" s="293" t="s">
        <v>1674</v>
      </c>
      <c r="I110" s="293" t="s">
        <v>1636</v>
      </c>
      <c r="J110" s="293">
        <v>50</v>
      </c>
      <c r="K110" s="307"/>
    </row>
    <row r="111" s="1" customFormat="1" ht="15" customHeight="1">
      <c r="B111" s="318"/>
      <c r="C111" s="293" t="s">
        <v>1661</v>
      </c>
      <c r="D111" s="293"/>
      <c r="E111" s="293"/>
      <c r="F111" s="316" t="s">
        <v>1640</v>
      </c>
      <c r="G111" s="293"/>
      <c r="H111" s="293" t="s">
        <v>1674</v>
      </c>
      <c r="I111" s="293" t="s">
        <v>1636</v>
      </c>
      <c r="J111" s="293">
        <v>50</v>
      </c>
      <c r="K111" s="307"/>
    </row>
    <row r="112" s="1" customFormat="1" ht="15" customHeight="1">
      <c r="B112" s="318"/>
      <c r="C112" s="293" t="s">
        <v>1659</v>
      </c>
      <c r="D112" s="293"/>
      <c r="E112" s="293"/>
      <c r="F112" s="316" t="s">
        <v>1640</v>
      </c>
      <c r="G112" s="293"/>
      <c r="H112" s="293" t="s">
        <v>1674</v>
      </c>
      <c r="I112" s="293" t="s">
        <v>1636</v>
      </c>
      <c r="J112" s="293">
        <v>50</v>
      </c>
      <c r="K112" s="307"/>
    </row>
    <row r="113" s="1" customFormat="1" ht="15" customHeight="1">
      <c r="B113" s="318"/>
      <c r="C113" s="293" t="s">
        <v>62</v>
      </c>
      <c r="D113" s="293"/>
      <c r="E113" s="293"/>
      <c r="F113" s="316" t="s">
        <v>1634</v>
      </c>
      <c r="G113" s="293"/>
      <c r="H113" s="293" t="s">
        <v>1675</v>
      </c>
      <c r="I113" s="293" t="s">
        <v>1636</v>
      </c>
      <c r="J113" s="293">
        <v>20</v>
      </c>
      <c r="K113" s="307"/>
    </row>
    <row r="114" s="1" customFormat="1" ht="15" customHeight="1">
      <c r="B114" s="318"/>
      <c r="C114" s="293" t="s">
        <v>1676</v>
      </c>
      <c r="D114" s="293"/>
      <c r="E114" s="293"/>
      <c r="F114" s="316" t="s">
        <v>1634</v>
      </c>
      <c r="G114" s="293"/>
      <c r="H114" s="293" t="s">
        <v>1677</v>
      </c>
      <c r="I114" s="293" t="s">
        <v>1636</v>
      </c>
      <c r="J114" s="293">
        <v>120</v>
      </c>
      <c r="K114" s="307"/>
    </row>
    <row r="115" s="1" customFormat="1" ht="15" customHeight="1">
      <c r="B115" s="318"/>
      <c r="C115" s="293" t="s">
        <v>47</v>
      </c>
      <c r="D115" s="293"/>
      <c r="E115" s="293"/>
      <c r="F115" s="316" t="s">
        <v>1634</v>
      </c>
      <c r="G115" s="293"/>
      <c r="H115" s="293" t="s">
        <v>1678</v>
      </c>
      <c r="I115" s="293" t="s">
        <v>1669</v>
      </c>
      <c r="J115" s="293"/>
      <c r="K115" s="307"/>
    </row>
    <row r="116" s="1" customFormat="1" ht="15" customHeight="1">
      <c r="B116" s="318"/>
      <c r="C116" s="293" t="s">
        <v>57</v>
      </c>
      <c r="D116" s="293"/>
      <c r="E116" s="293"/>
      <c r="F116" s="316" t="s">
        <v>1634</v>
      </c>
      <c r="G116" s="293"/>
      <c r="H116" s="293" t="s">
        <v>1679</v>
      </c>
      <c r="I116" s="293" t="s">
        <v>1669</v>
      </c>
      <c r="J116" s="293"/>
      <c r="K116" s="307"/>
    </row>
    <row r="117" s="1" customFormat="1" ht="15" customHeight="1">
      <c r="B117" s="318"/>
      <c r="C117" s="293" t="s">
        <v>66</v>
      </c>
      <c r="D117" s="293"/>
      <c r="E117" s="293"/>
      <c r="F117" s="316" t="s">
        <v>1634</v>
      </c>
      <c r="G117" s="293"/>
      <c r="H117" s="293" t="s">
        <v>1680</v>
      </c>
      <c r="I117" s="293" t="s">
        <v>1681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1682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1628</v>
      </c>
      <c r="D123" s="308"/>
      <c r="E123" s="308"/>
      <c r="F123" s="308" t="s">
        <v>1629</v>
      </c>
      <c r="G123" s="309"/>
      <c r="H123" s="308" t="s">
        <v>63</v>
      </c>
      <c r="I123" s="308" t="s">
        <v>66</v>
      </c>
      <c r="J123" s="308" t="s">
        <v>1630</v>
      </c>
      <c r="K123" s="337"/>
    </row>
    <row r="124" s="1" customFormat="1" ht="17.25" customHeight="1">
      <c r="B124" s="336"/>
      <c r="C124" s="310" t="s">
        <v>1631</v>
      </c>
      <c r="D124" s="310"/>
      <c r="E124" s="310"/>
      <c r="F124" s="311" t="s">
        <v>1632</v>
      </c>
      <c r="G124" s="312"/>
      <c r="H124" s="310"/>
      <c r="I124" s="310"/>
      <c r="J124" s="310" t="s">
        <v>1633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1637</v>
      </c>
      <c r="D126" s="315"/>
      <c r="E126" s="315"/>
      <c r="F126" s="316" t="s">
        <v>1634</v>
      </c>
      <c r="G126" s="293"/>
      <c r="H126" s="293" t="s">
        <v>1674</v>
      </c>
      <c r="I126" s="293" t="s">
        <v>1636</v>
      </c>
      <c r="J126" s="293">
        <v>120</v>
      </c>
      <c r="K126" s="341"/>
    </row>
    <row r="127" s="1" customFormat="1" ht="15" customHeight="1">
      <c r="B127" s="338"/>
      <c r="C127" s="293" t="s">
        <v>1683</v>
      </c>
      <c r="D127" s="293"/>
      <c r="E127" s="293"/>
      <c r="F127" s="316" t="s">
        <v>1634</v>
      </c>
      <c r="G127" s="293"/>
      <c r="H127" s="293" t="s">
        <v>1684</v>
      </c>
      <c r="I127" s="293" t="s">
        <v>1636</v>
      </c>
      <c r="J127" s="293" t="s">
        <v>1685</v>
      </c>
      <c r="K127" s="341"/>
    </row>
    <row r="128" s="1" customFormat="1" ht="15" customHeight="1">
      <c r="B128" s="338"/>
      <c r="C128" s="293" t="s">
        <v>1582</v>
      </c>
      <c r="D128" s="293"/>
      <c r="E128" s="293"/>
      <c r="F128" s="316" t="s">
        <v>1634</v>
      </c>
      <c r="G128" s="293"/>
      <c r="H128" s="293" t="s">
        <v>1686</v>
      </c>
      <c r="I128" s="293" t="s">
        <v>1636</v>
      </c>
      <c r="J128" s="293" t="s">
        <v>1685</v>
      </c>
      <c r="K128" s="341"/>
    </row>
    <row r="129" s="1" customFormat="1" ht="15" customHeight="1">
      <c r="B129" s="338"/>
      <c r="C129" s="293" t="s">
        <v>1645</v>
      </c>
      <c r="D129" s="293"/>
      <c r="E129" s="293"/>
      <c r="F129" s="316" t="s">
        <v>1640</v>
      </c>
      <c r="G129" s="293"/>
      <c r="H129" s="293" t="s">
        <v>1646</v>
      </c>
      <c r="I129" s="293" t="s">
        <v>1636</v>
      </c>
      <c r="J129" s="293">
        <v>15</v>
      </c>
      <c r="K129" s="341"/>
    </row>
    <row r="130" s="1" customFormat="1" ht="15" customHeight="1">
      <c r="B130" s="338"/>
      <c r="C130" s="319" t="s">
        <v>1647</v>
      </c>
      <c r="D130" s="319"/>
      <c r="E130" s="319"/>
      <c r="F130" s="320" t="s">
        <v>1640</v>
      </c>
      <c r="G130" s="319"/>
      <c r="H130" s="319" t="s">
        <v>1648</v>
      </c>
      <c r="I130" s="319" t="s">
        <v>1636</v>
      </c>
      <c r="J130" s="319">
        <v>15</v>
      </c>
      <c r="K130" s="341"/>
    </row>
    <row r="131" s="1" customFormat="1" ht="15" customHeight="1">
      <c r="B131" s="338"/>
      <c r="C131" s="319" t="s">
        <v>1649</v>
      </c>
      <c r="D131" s="319"/>
      <c r="E131" s="319"/>
      <c r="F131" s="320" t="s">
        <v>1640</v>
      </c>
      <c r="G131" s="319"/>
      <c r="H131" s="319" t="s">
        <v>1650</v>
      </c>
      <c r="I131" s="319" t="s">
        <v>1636</v>
      </c>
      <c r="J131" s="319">
        <v>20</v>
      </c>
      <c r="K131" s="341"/>
    </row>
    <row r="132" s="1" customFormat="1" ht="15" customHeight="1">
      <c r="B132" s="338"/>
      <c r="C132" s="319" t="s">
        <v>1651</v>
      </c>
      <c r="D132" s="319"/>
      <c r="E132" s="319"/>
      <c r="F132" s="320" t="s">
        <v>1640</v>
      </c>
      <c r="G132" s="319"/>
      <c r="H132" s="319" t="s">
        <v>1652</v>
      </c>
      <c r="I132" s="319" t="s">
        <v>1636</v>
      </c>
      <c r="J132" s="319">
        <v>20</v>
      </c>
      <c r="K132" s="341"/>
    </row>
    <row r="133" s="1" customFormat="1" ht="15" customHeight="1">
      <c r="B133" s="338"/>
      <c r="C133" s="293" t="s">
        <v>1639</v>
      </c>
      <c r="D133" s="293"/>
      <c r="E133" s="293"/>
      <c r="F133" s="316" t="s">
        <v>1640</v>
      </c>
      <c r="G133" s="293"/>
      <c r="H133" s="293" t="s">
        <v>1674</v>
      </c>
      <c r="I133" s="293" t="s">
        <v>1636</v>
      </c>
      <c r="J133" s="293">
        <v>50</v>
      </c>
      <c r="K133" s="341"/>
    </row>
    <row r="134" s="1" customFormat="1" ht="15" customHeight="1">
      <c r="B134" s="338"/>
      <c r="C134" s="293" t="s">
        <v>1653</v>
      </c>
      <c r="D134" s="293"/>
      <c r="E134" s="293"/>
      <c r="F134" s="316" t="s">
        <v>1640</v>
      </c>
      <c r="G134" s="293"/>
      <c r="H134" s="293" t="s">
        <v>1674</v>
      </c>
      <c r="I134" s="293" t="s">
        <v>1636</v>
      </c>
      <c r="J134" s="293">
        <v>50</v>
      </c>
      <c r="K134" s="341"/>
    </row>
    <row r="135" s="1" customFormat="1" ht="15" customHeight="1">
      <c r="B135" s="338"/>
      <c r="C135" s="293" t="s">
        <v>1659</v>
      </c>
      <c r="D135" s="293"/>
      <c r="E135" s="293"/>
      <c r="F135" s="316" t="s">
        <v>1640</v>
      </c>
      <c r="G135" s="293"/>
      <c r="H135" s="293" t="s">
        <v>1674</v>
      </c>
      <c r="I135" s="293" t="s">
        <v>1636</v>
      </c>
      <c r="J135" s="293">
        <v>50</v>
      </c>
      <c r="K135" s="341"/>
    </row>
    <row r="136" s="1" customFormat="1" ht="15" customHeight="1">
      <c r="B136" s="338"/>
      <c r="C136" s="293" t="s">
        <v>1661</v>
      </c>
      <c r="D136" s="293"/>
      <c r="E136" s="293"/>
      <c r="F136" s="316" t="s">
        <v>1640</v>
      </c>
      <c r="G136" s="293"/>
      <c r="H136" s="293" t="s">
        <v>1674</v>
      </c>
      <c r="I136" s="293" t="s">
        <v>1636</v>
      </c>
      <c r="J136" s="293">
        <v>50</v>
      </c>
      <c r="K136" s="341"/>
    </row>
    <row r="137" s="1" customFormat="1" ht="15" customHeight="1">
      <c r="B137" s="338"/>
      <c r="C137" s="293" t="s">
        <v>1662</v>
      </c>
      <c r="D137" s="293"/>
      <c r="E137" s="293"/>
      <c r="F137" s="316" t="s">
        <v>1640</v>
      </c>
      <c r="G137" s="293"/>
      <c r="H137" s="293" t="s">
        <v>1687</v>
      </c>
      <c r="I137" s="293" t="s">
        <v>1636</v>
      </c>
      <c r="J137" s="293">
        <v>255</v>
      </c>
      <c r="K137" s="341"/>
    </row>
    <row r="138" s="1" customFormat="1" ht="15" customHeight="1">
      <c r="B138" s="338"/>
      <c r="C138" s="293" t="s">
        <v>1664</v>
      </c>
      <c r="D138" s="293"/>
      <c r="E138" s="293"/>
      <c r="F138" s="316" t="s">
        <v>1634</v>
      </c>
      <c r="G138" s="293"/>
      <c r="H138" s="293" t="s">
        <v>1688</v>
      </c>
      <c r="I138" s="293" t="s">
        <v>1666</v>
      </c>
      <c r="J138" s="293"/>
      <c r="K138" s="341"/>
    </row>
    <row r="139" s="1" customFormat="1" ht="15" customHeight="1">
      <c r="B139" s="338"/>
      <c r="C139" s="293" t="s">
        <v>1667</v>
      </c>
      <c r="D139" s="293"/>
      <c r="E139" s="293"/>
      <c r="F139" s="316" t="s">
        <v>1634</v>
      </c>
      <c r="G139" s="293"/>
      <c r="H139" s="293" t="s">
        <v>1689</v>
      </c>
      <c r="I139" s="293" t="s">
        <v>1669</v>
      </c>
      <c r="J139" s="293"/>
      <c r="K139" s="341"/>
    </row>
    <row r="140" s="1" customFormat="1" ht="15" customHeight="1">
      <c r="B140" s="338"/>
      <c r="C140" s="293" t="s">
        <v>1670</v>
      </c>
      <c r="D140" s="293"/>
      <c r="E140" s="293"/>
      <c r="F140" s="316" t="s">
        <v>1634</v>
      </c>
      <c r="G140" s="293"/>
      <c r="H140" s="293" t="s">
        <v>1670</v>
      </c>
      <c r="I140" s="293" t="s">
        <v>1669</v>
      </c>
      <c r="J140" s="293"/>
      <c r="K140" s="341"/>
    </row>
    <row r="141" s="1" customFormat="1" ht="15" customHeight="1">
      <c r="B141" s="338"/>
      <c r="C141" s="293" t="s">
        <v>47</v>
      </c>
      <c r="D141" s="293"/>
      <c r="E141" s="293"/>
      <c r="F141" s="316" t="s">
        <v>1634</v>
      </c>
      <c r="G141" s="293"/>
      <c r="H141" s="293" t="s">
        <v>1690</v>
      </c>
      <c r="I141" s="293" t="s">
        <v>1669</v>
      </c>
      <c r="J141" s="293"/>
      <c r="K141" s="341"/>
    </row>
    <row r="142" s="1" customFormat="1" ht="15" customHeight="1">
      <c r="B142" s="338"/>
      <c r="C142" s="293" t="s">
        <v>1691</v>
      </c>
      <c r="D142" s="293"/>
      <c r="E142" s="293"/>
      <c r="F142" s="316" t="s">
        <v>1634</v>
      </c>
      <c r="G142" s="293"/>
      <c r="H142" s="293" t="s">
        <v>1692</v>
      </c>
      <c r="I142" s="293" t="s">
        <v>1669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1693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1628</v>
      </c>
      <c r="D148" s="308"/>
      <c r="E148" s="308"/>
      <c r="F148" s="308" t="s">
        <v>1629</v>
      </c>
      <c r="G148" s="309"/>
      <c r="H148" s="308" t="s">
        <v>63</v>
      </c>
      <c r="I148" s="308" t="s">
        <v>66</v>
      </c>
      <c r="J148" s="308" t="s">
        <v>1630</v>
      </c>
      <c r="K148" s="307"/>
    </row>
    <row r="149" s="1" customFormat="1" ht="17.25" customHeight="1">
      <c r="B149" s="305"/>
      <c r="C149" s="310" t="s">
        <v>1631</v>
      </c>
      <c r="D149" s="310"/>
      <c r="E149" s="310"/>
      <c r="F149" s="311" t="s">
        <v>1632</v>
      </c>
      <c r="G149" s="312"/>
      <c r="H149" s="310"/>
      <c r="I149" s="310"/>
      <c r="J149" s="310" t="s">
        <v>1633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1637</v>
      </c>
      <c r="D151" s="293"/>
      <c r="E151" s="293"/>
      <c r="F151" s="346" t="s">
        <v>1634</v>
      </c>
      <c r="G151" s="293"/>
      <c r="H151" s="345" t="s">
        <v>1674</v>
      </c>
      <c r="I151" s="345" t="s">
        <v>1636</v>
      </c>
      <c r="J151" s="345">
        <v>120</v>
      </c>
      <c r="K151" s="341"/>
    </row>
    <row r="152" s="1" customFormat="1" ht="15" customHeight="1">
      <c r="B152" s="318"/>
      <c r="C152" s="345" t="s">
        <v>1683</v>
      </c>
      <c r="D152" s="293"/>
      <c r="E152" s="293"/>
      <c r="F152" s="346" t="s">
        <v>1634</v>
      </c>
      <c r="G152" s="293"/>
      <c r="H152" s="345" t="s">
        <v>1694</v>
      </c>
      <c r="I152" s="345" t="s">
        <v>1636</v>
      </c>
      <c r="J152" s="345" t="s">
        <v>1685</v>
      </c>
      <c r="K152" s="341"/>
    </row>
    <row r="153" s="1" customFormat="1" ht="15" customHeight="1">
      <c r="B153" s="318"/>
      <c r="C153" s="345" t="s">
        <v>1582</v>
      </c>
      <c r="D153" s="293"/>
      <c r="E153" s="293"/>
      <c r="F153" s="346" t="s">
        <v>1634</v>
      </c>
      <c r="G153" s="293"/>
      <c r="H153" s="345" t="s">
        <v>1695</v>
      </c>
      <c r="I153" s="345" t="s">
        <v>1636</v>
      </c>
      <c r="J153" s="345" t="s">
        <v>1685</v>
      </c>
      <c r="K153" s="341"/>
    </row>
    <row r="154" s="1" customFormat="1" ht="15" customHeight="1">
      <c r="B154" s="318"/>
      <c r="C154" s="345" t="s">
        <v>1639</v>
      </c>
      <c r="D154" s="293"/>
      <c r="E154" s="293"/>
      <c r="F154" s="346" t="s">
        <v>1640</v>
      </c>
      <c r="G154" s="293"/>
      <c r="H154" s="345" t="s">
        <v>1674</v>
      </c>
      <c r="I154" s="345" t="s">
        <v>1636</v>
      </c>
      <c r="J154" s="345">
        <v>50</v>
      </c>
      <c r="K154" s="341"/>
    </row>
    <row r="155" s="1" customFormat="1" ht="15" customHeight="1">
      <c r="B155" s="318"/>
      <c r="C155" s="345" t="s">
        <v>1642</v>
      </c>
      <c r="D155" s="293"/>
      <c r="E155" s="293"/>
      <c r="F155" s="346" t="s">
        <v>1634</v>
      </c>
      <c r="G155" s="293"/>
      <c r="H155" s="345" t="s">
        <v>1674</v>
      </c>
      <c r="I155" s="345" t="s">
        <v>1644</v>
      </c>
      <c r="J155" s="345"/>
      <c r="K155" s="341"/>
    </row>
    <row r="156" s="1" customFormat="1" ht="15" customHeight="1">
      <c r="B156" s="318"/>
      <c r="C156" s="345" t="s">
        <v>1653</v>
      </c>
      <c r="D156" s="293"/>
      <c r="E156" s="293"/>
      <c r="F156" s="346" t="s">
        <v>1640</v>
      </c>
      <c r="G156" s="293"/>
      <c r="H156" s="345" t="s">
        <v>1674</v>
      </c>
      <c r="I156" s="345" t="s">
        <v>1636</v>
      </c>
      <c r="J156" s="345">
        <v>50</v>
      </c>
      <c r="K156" s="341"/>
    </row>
    <row r="157" s="1" customFormat="1" ht="15" customHeight="1">
      <c r="B157" s="318"/>
      <c r="C157" s="345" t="s">
        <v>1661</v>
      </c>
      <c r="D157" s="293"/>
      <c r="E157" s="293"/>
      <c r="F157" s="346" t="s">
        <v>1640</v>
      </c>
      <c r="G157" s="293"/>
      <c r="H157" s="345" t="s">
        <v>1674</v>
      </c>
      <c r="I157" s="345" t="s">
        <v>1636</v>
      </c>
      <c r="J157" s="345">
        <v>50</v>
      </c>
      <c r="K157" s="341"/>
    </row>
    <row r="158" s="1" customFormat="1" ht="15" customHeight="1">
      <c r="B158" s="318"/>
      <c r="C158" s="345" t="s">
        <v>1659</v>
      </c>
      <c r="D158" s="293"/>
      <c r="E158" s="293"/>
      <c r="F158" s="346" t="s">
        <v>1640</v>
      </c>
      <c r="G158" s="293"/>
      <c r="H158" s="345" t="s">
        <v>1674</v>
      </c>
      <c r="I158" s="345" t="s">
        <v>1636</v>
      </c>
      <c r="J158" s="345">
        <v>50</v>
      </c>
      <c r="K158" s="341"/>
    </row>
    <row r="159" s="1" customFormat="1" ht="15" customHeight="1">
      <c r="B159" s="318"/>
      <c r="C159" s="345" t="s">
        <v>102</v>
      </c>
      <c r="D159" s="293"/>
      <c r="E159" s="293"/>
      <c r="F159" s="346" t="s">
        <v>1634</v>
      </c>
      <c r="G159" s="293"/>
      <c r="H159" s="345" t="s">
        <v>1696</v>
      </c>
      <c r="I159" s="345" t="s">
        <v>1636</v>
      </c>
      <c r="J159" s="345" t="s">
        <v>1697</v>
      </c>
      <c r="K159" s="341"/>
    </row>
    <row r="160" s="1" customFormat="1" ht="15" customHeight="1">
      <c r="B160" s="318"/>
      <c r="C160" s="345" t="s">
        <v>1698</v>
      </c>
      <c r="D160" s="293"/>
      <c r="E160" s="293"/>
      <c r="F160" s="346" t="s">
        <v>1634</v>
      </c>
      <c r="G160" s="293"/>
      <c r="H160" s="345" t="s">
        <v>1699</v>
      </c>
      <c r="I160" s="345" t="s">
        <v>1669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1700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1628</v>
      </c>
      <c r="D166" s="308"/>
      <c r="E166" s="308"/>
      <c r="F166" s="308" t="s">
        <v>1629</v>
      </c>
      <c r="G166" s="350"/>
      <c r="H166" s="351" t="s">
        <v>63</v>
      </c>
      <c r="I166" s="351" t="s">
        <v>66</v>
      </c>
      <c r="J166" s="308" t="s">
        <v>1630</v>
      </c>
      <c r="K166" s="285"/>
    </row>
    <row r="167" s="1" customFormat="1" ht="17.25" customHeight="1">
      <c r="B167" s="286"/>
      <c r="C167" s="310" t="s">
        <v>1631</v>
      </c>
      <c r="D167" s="310"/>
      <c r="E167" s="310"/>
      <c r="F167" s="311" t="s">
        <v>1632</v>
      </c>
      <c r="G167" s="352"/>
      <c r="H167" s="353"/>
      <c r="I167" s="353"/>
      <c r="J167" s="310" t="s">
        <v>1633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1637</v>
      </c>
      <c r="D169" s="293"/>
      <c r="E169" s="293"/>
      <c r="F169" s="316" t="s">
        <v>1634</v>
      </c>
      <c r="G169" s="293"/>
      <c r="H169" s="293" t="s">
        <v>1674</v>
      </c>
      <c r="I169" s="293" t="s">
        <v>1636</v>
      </c>
      <c r="J169" s="293">
        <v>120</v>
      </c>
      <c r="K169" s="341"/>
    </row>
    <row r="170" s="1" customFormat="1" ht="15" customHeight="1">
      <c r="B170" s="318"/>
      <c r="C170" s="293" t="s">
        <v>1683</v>
      </c>
      <c r="D170" s="293"/>
      <c r="E170" s="293"/>
      <c r="F170" s="316" t="s">
        <v>1634</v>
      </c>
      <c r="G170" s="293"/>
      <c r="H170" s="293" t="s">
        <v>1684</v>
      </c>
      <c r="I170" s="293" t="s">
        <v>1636</v>
      </c>
      <c r="J170" s="293" t="s">
        <v>1685</v>
      </c>
      <c r="K170" s="341"/>
    </row>
    <row r="171" s="1" customFormat="1" ht="15" customHeight="1">
      <c r="B171" s="318"/>
      <c r="C171" s="293" t="s">
        <v>1582</v>
      </c>
      <c r="D171" s="293"/>
      <c r="E171" s="293"/>
      <c r="F171" s="316" t="s">
        <v>1634</v>
      </c>
      <c r="G171" s="293"/>
      <c r="H171" s="293" t="s">
        <v>1701</v>
      </c>
      <c r="I171" s="293" t="s">
        <v>1636</v>
      </c>
      <c r="J171" s="293" t="s">
        <v>1685</v>
      </c>
      <c r="K171" s="341"/>
    </row>
    <row r="172" s="1" customFormat="1" ht="15" customHeight="1">
      <c r="B172" s="318"/>
      <c r="C172" s="293" t="s">
        <v>1639</v>
      </c>
      <c r="D172" s="293"/>
      <c r="E172" s="293"/>
      <c r="F172" s="316" t="s">
        <v>1640</v>
      </c>
      <c r="G172" s="293"/>
      <c r="H172" s="293" t="s">
        <v>1701</v>
      </c>
      <c r="I172" s="293" t="s">
        <v>1636</v>
      </c>
      <c r="J172" s="293">
        <v>50</v>
      </c>
      <c r="K172" s="341"/>
    </row>
    <row r="173" s="1" customFormat="1" ht="15" customHeight="1">
      <c r="B173" s="318"/>
      <c r="C173" s="293" t="s">
        <v>1642</v>
      </c>
      <c r="D173" s="293"/>
      <c r="E173" s="293"/>
      <c r="F173" s="316" t="s">
        <v>1634</v>
      </c>
      <c r="G173" s="293"/>
      <c r="H173" s="293" t="s">
        <v>1701</v>
      </c>
      <c r="I173" s="293" t="s">
        <v>1644</v>
      </c>
      <c r="J173" s="293"/>
      <c r="K173" s="341"/>
    </row>
    <row r="174" s="1" customFormat="1" ht="15" customHeight="1">
      <c r="B174" s="318"/>
      <c r="C174" s="293" t="s">
        <v>1653</v>
      </c>
      <c r="D174" s="293"/>
      <c r="E174" s="293"/>
      <c r="F174" s="316" t="s">
        <v>1640</v>
      </c>
      <c r="G174" s="293"/>
      <c r="H174" s="293" t="s">
        <v>1701</v>
      </c>
      <c r="I174" s="293" t="s">
        <v>1636</v>
      </c>
      <c r="J174" s="293">
        <v>50</v>
      </c>
      <c r="K174" s="341"/>
    </row>
    <row r="175" s="1" customFormat="1" ht="15" customHeight="1">
      <c r="B175" s="318"/>
      <c r="C175" s="293" t="s">
        <v>1661</v>
      </c>
      <c r="D175" s="293"/>
      <c r="E175" s="293"/>
      <c r="F175" s="316" t="s">
        <v>1640</v>
      </c>
      <c r="G175" s="293"/>
      <c r="H175" s="293" t="s">
        <v>1701</v>
      </c>
      <c r="I175" s="293" t="s">
        <v>1636</v>
      </c>
      <c r="J175" s="293">
        <v>50</v>
      </c>
      <c r="K175" s="341"/>
    </row>
    <row r="176" s="1" customFormat="1" ht="15" customHeight="1">
      <c r="B176" s="318"/>
      <c r="C176" s="293" t="s">
        <v>1659</v>
      </c>
      <c r="D176" s="293"/>
      <c r="E176" s="293"/>
      <c r="F176" s="316" t="s">
        <v>1640</v>
      </c>
      <c r="G176" s="293"/>
      <c r="H176" s="293" t="s">
        <v>1701</v>
      </c>
      <c r="I176" s="293" t="s">
        <v>1636</v>
      </c>
      <c r="J176" s="293">
        <v>50</v>
      </c>
      <c r="K176" s="341"/>
    </row>
    <row r="177" s="1" customFormat="1" ht="15" customHeight="1">
      <c r="B177" s="318"/>
      <c r="C177" s="293" t="s">
        <v>112</v>
      </c>
      <c r="D177" s="293"/>
      <c r="E177" s="293"/>
      <c r="F177" s="316" t="s">
        <v>1634</v>
      </c>
      <c r="G177" s="293"/>
      <c r="H177" s="293" t="s">
        <v>1702</v>
      </c>
      <c r="I177" s="293" t="s">
        <v>1703</v>
      </c>
      <c r="J177" s="293"/>
      <c r="K177" s="341"/>
    </row>
    <row r="178" s="1" customFormat="1" ht="15" customHeight="1">
      <c r="B178" s="318"/>
      <c r="C178" s="293" t="s">
        <v>66</v>
      </c>
      <c r="D178" s="293"/>
      <c r="E178" s="293"/>
      <c r="F178" s="316" t="s">
        <v>1634</v>
      </c>
      <c r="G178" s="293"/>
      <c r="H178" s="293" t="s">
        <v>1704</v>
      </c>
      <c r="I178" s="293" t="s">
        <v>1705</v>
      </c>
      <c r="J178" s="293">
        <v>1</v>
      </c>
      <c r="K178" s="341"/>
    </row>
    <row r="179" s="1" customFormat="1" ht="15" customHeight="1">
      <c r="B179" s="318"/>
      <c r="C179" s="293" t="s">
        <v>62</v>
      </c>
      <c r="D179" s="293"/>
      <c r="E179" s="293"/>
      <c r="F179" s="316" t="s">
        <v>1634</v>
      </c>
      <c r="G179" s="293"/>
      <c r="H179" s="293" t="s">
        <v>1706</v>
      </c>
      <c r="I179" s="293" t="s">
        <v>1636</v>
      </c>
      <c r="J179" s="293">
        <v>20</v>
      </c>
      <c r="K179" s="341"/>
    </row>
    <row r="180" s="1" customFormat="1" ht="15" customHeight="1">
      <c r="B180" s="318"/>
      <c r="C180" s="293" t="s">
        <v>63</v>
      </c>
      <c r="D180" s="293"/>
      <c r="E180" s="293"/>
      <c r="F180" s="316" t="s">
        <v>1634</v>
      </c>
      <c r="G180" s="293"/>
      <c r="H180" s="293" t="s">
        <v>1707</v>
      </c>
      <c r="I180" s="293" t="s">
        <v>1636</v>
      </c>
      <c r="J180" s="293">
        <v>255</v>
      </c>
      <c r="K180" s="341"/>
    </row>
    <row r="181" s="1" customFormat="1" ht="15" customHeight="1">
      <c r="B181" s="318"/>
      <c r="C181" s="293" t="s">
        <v>113</v>
      </c>
      <c r="D181" s="293"/>
      <c r="E181" s="293"/>
      <c r="F181" s="316" t="s">
        <v>1634</v>
      </c>
      <c r="G181" s="293"/>
      <c r="H181" s="293" t="s">
        <v>1598</v>
      </c>
      <c r="I181" s="293" t="s">
        <v>1636</v>
      </c>
      <c r="J181" s="293">
        <v>10</v>
      </c>
      <c r="K181" s="341"/>
    </row>
    <row r="182" s="1" customFormat="1" ht="15" customHeight="1">
      <c r="B182" s="318"/>
      <c r="C182" s="293" t="s">
        <v>114</v>
      </c>
      <c r="D182" s="293"/>
      <c r="E182" s="293"/>
      <c r="F182" s="316" t="s">
        <v>1634</v>
      </c>
      <c r="G182" s="293"/>
      <c r="H182" s="293" t="s">
        <v>1708</v>
      </c>
      <c r="I182" s="293" t="s">
        <v>1669</v>
      </c>
      <c r="J182" s="293"/>
      <c r="K182" s="341"/>
    </row>
    <row r="183" s="1" customFormat="1" ht="15" customHeight="1">
      <c r="B183" s="318"/>
      <c r="C183" s="293" t="s">
        <v>1709</v>
      </c>
      <c r="D183" s="293"/>
      <c r="E183" s="293"/>
      <c r="F183" s="316" t="s">
        <v>1634</v>
      </c>
      <c r="G183" s="293"/>
      <c r="H183" s="293" t="s">
        <v>1710</v>
      </c>
      <c r="I183" s="293" t="s">
        <v>1669</v>
      </c>
      <c r="J183" s="293"/>
      <c r="K183" s="341"/>
    </row>
    <row r="184" s="1" customFormat="1" ht="15" customHeight="1">
      <c r="B184" s="318"/>
      <c r="C184" s="293" t="s">
        <v>1698</v>
      </c>
      <c r="D184" s="293"/>
      <c r="E184" s="293"/>
      <c r="F184" s="316" t="s">
        <v>1634</v>
      </c>
      <c r="G184" s="293"/>
      <c r="H184" s="293" t="s">
        <v>1711</v>
      </c>
      <c r="I184" s="293" t="s">
        <v>1669</v>
      </c>
      <c r="J184" s="293"/>
      <c r="K184" s="341"/>
    </row>
    <row r="185" s="1" customFormat="1" ht="15" customHeight="1">
      <c r="B185" s="318"/>
      <c r="C185" s="293" t="s">
        <v>116</v>
      </c>
      <c r="D185" s="293"/>
      <c r="E185" s="293"/>
      <c r="F185" s="316" t="s">
        <v>1640</v>
      </c>
      <c r="G185" s="293"/>
      <c r="H185" s="293" t="s">
        <v>1712</v>
      </c>
      <c r="I185" s="293" t="s">
        <v>1636</v>
      </c>
      <c r="J185" s="293">
        <v>50</v>
      </c>
      <c r="K185" s="341"/>
    </row>
    <row r="186" s="1" customFormat="1" ht="15" customHeight="1">
      <c r="B186" s="318"/>
      <c r="C186" s="293" t="s">
        <v>1713</v>
      </c>
      <c r="D186" s="293"/>
      <c r="E186" s="293"/>
      <c r="F186" s="316" t="s">
        <v>1640</v>
      </c>
      <c r="G186" s="293"/>
      <c r="H186" s="293" t="s">
        <v>1714</v>
      </c>
      <c r="I186" s="293" t="s">
        <v>1715</v>
      </c>
      <c r="J186" s="293"/>
      <c r="K186" s="341"/>
    </row>
    <row r="187" s="1" customFormat="1" ht="15" customHeight="1">
      <c r="B187" s="318"/>
      <c r="C187" s="293" t="s">
        <v>1716</v>
      </c>
      <c r="D187" s="293"/>
      <c r="E187" s="293"/>
      <c r="F187" s="316" t="s">
        <v>1640</v>
      </c>
      <c r="G187" s="293"/>
      <c r="H187" s="293" t="s">
        <v>1717</v>
      </c>
      <c r="I187" s="293" t="s">
        <v>1715</v>
      </c>
      <c r="J187" s="293"/>
      <c r="K187" s="341"/>
    </row>
    <row r="188" s="1" customFormat="1" ht="15" customHeight="1">
      <c r="B188" s="318"/>
      <c r="C188" s="293" t="s">
        <v>1718</v>
      </c>
      <c r="D188" s="293"/>
      <c r="E188" s="293"/>
      <c r="F188" s="316" t="s">
        <v>1640</v>
      </c>
      <c r="G188" s="293"/>
      <c r="H188" s="293" t="s">
        <v>1719</v>
      </c>
      <c r="I188" s="293" t="s">
        <v>1715</v>
      </c>
      <c r="J188" s="293"/>
      <c r="K188" s="341"/>
    </row>
    <row r="189" s="1" customFormat="1" ht="15" customHeight="1">
      <c r="B189" s="318"/>
      <c r="C189" s="354" t="s">
        <v>1720</v>
      </c>
      <c r="D189" s="293"/>
      <c r="E189" s="293"/>
      <c r="F189" s="316" t="s">
        <v>1640</v>
      </c>
      <c r="G189" s="293"/>
      <c r="H189" s="293" t="s">
        <v>1721</v>
      </c>
      <c r="I189" s="293" t="s">
        <v>1722</v>
      </c>
      <c r="J189" s="355" t="s">
        <v>1723</v>
      </c>
      <c r="K189" s="341"/>
    </row>
    <row r="190" s="17" customFormat="1" ht="15" customHeight="1">
      <c r="B190" s="356"/>
      <c r="C190" s="357" t="s">
        <v>1724</v>
      </c>
      <c r="D190" s="358"/>
      <c r="E190" s="358"/>
      <c r="F190" s="359" t="s">
        <v>1640</v>
      </c>
      <c r="G190" s="358"/>
      <c r="H190" s="358" t="s">
        <v>1725</v>
      </c>
      <c r="I190" s="358" t="s">
        <v>1722</v>
      </c>
      <c r="J190" s="360" t="s">
        <v>1723</v>
      </c>
      <c r="K190" s="361"/>
    </row>
    <row r="191" s="1" customFormat="1" ht="15" customHeight="1">
      <c r="B191" s="318"/>
      <c r="C191" s="354" t="s">
        <v>51</v>
      </c>
      <c r="D191" s="293"/>
      <c r="E191" s="293"/>
      <c r="F191" s="316" t="s">
        <v>1634</v>
      </c>
      <c r="G191" s="293"/>
      <c r="H191" s="290" t="s">
        <v>1726</v>
      </c>
      <c r="I191" s="293" t="s">
        <v>1727</v>
      </c>
      <c r="J191" s="293"/>
      <c r="K191" s="341"/>
    </row>
    <row r="192" s="1" customFormat="1" ht="15" customHeight="1">
      <c r="B192" s="318"/>
      <c r="C192" s="354" t="s">
        <v>1728</v>
      </c>
      <c r="D192" s="293"/>
      <c r="E192" s="293"/>
      <c r="F192" s="316" t="s">
        <v>1634</v>
      </c>
      <c r="G192" s="293"/>
      <c r="H192" s="293" t="s">
        <v>1729</v>
      </c>
      <c r="I192" s="293" t="s">
        <v>1669</v>
      </c>
      <c r="J192" s="293"/>
      <c r="K192" s="341"/>
    </row>
    <row r="193" s="1" customFormat="1" ht="15" customHeight="1">
      <c r="B193" s="318"/>
      <c r="C193" s="354" t="s">
        <v>1730</v>
      </c>
      <c r="D193" s="293"/>
      <c r="E193" s="293"/>
      <c r="F193" s="316" t="s">
        <v>1634</v>
      </c>
      <c r="G193" s="293"/>
      <c r="H193" s="293" t="s">
        <v>1731</v>
      </c>
      <c r="I193" s="293" t="s">
        <v>1669</v>
      </c>
      <c r="J193" s="293"/>
      <c r="K193" s="341"/>
    </row>
    <row r="194" s="1" customFormat="1" ht="15" customHeight="1">
      <c r="B194" s="318"/>
      <c r="C194" s="354" t="s">
        <v>1732</v>
      </c>
      <c r="D194" s="293"/>
      <c r="E194" s="293"/>
      <c r="F194" s="316" t="s">
        <v>1640</v>
      </c>
      <c r="G194" s="293"/>
      <c r="H194" s="293" t="s">
        <v>1733</v>
      </c>
      <c r="I194" s="293" t="s">
        <v>1669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1734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1735</v>
      </c>
      <c r="D201" s="363"/>
      <c r="E201" s="363"/>
      <c r="F201" s="363" t="s">
        <v>1736</v>
      </c>
      <c r="G201" s="364"/>
      <c r="H201" s="363" t="s">
        <v>1737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1727</v>
      </c>
      <c r="D203" s="293"/>
      <c r="E203" s="293"/>
      <c r="F203" s="316" t="s">
        <v>52</v>
      </c>
      <c r="G203" s="293"/>
      <c r="H203" s="293" t="s">
        <v>1738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53</v>
      </c>
      <c r="G204" s="293"/>
      <c r="H204" s="293" t="s">
        <v>1739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56</v>
      </c>
      <c r="G205" s="293"/>
      <c r="H205" s="293" t="s">
        <v>1740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54</v>
      </c>
      <c r="G206" s="293"/>
      <c r="H206" s="293" t="s">
        <v>1741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55</v>
      </c>
      <c r="G207" s="293"/>
      <c r="H207" s="293" t="s">
        <v>1742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1681</v>
      </c>
      <c r="D209" s="293"/>
      <c r="E209" s="293"/>
      <c r="F209" s="316" t="s">
        <v>88</v>
      </c>
      <c r="G209" s="293"/>
      <c r="H209" s="293" t="s">
        <v>1743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1576</v>
      </c>
      <c r="G210" s="293"/>
      <c r="H210" s="293" t="s">
        <v>1577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1574</v>
      </c>
      <c r="G211" s="293"/>
      <c r="H211" s="293" t="s">
        <v>1744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1578</v>
      </c>
      <c r="G212" s="354"/>
      <c r="H212" s="345" t="s">
        <v>1579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1580</v>
      </c>
      <c r="G213" s="354"/>
      <c r="H213" s="345" t="s">
        <v>1745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1705</v>
      </c>
      <c r="D215" s="293"/>
      <c r="E215" s="293"/>
      <c r="F215" s="316">
        <v>1</v>
      </c>
      <c r="G215" s="354"/>
      <c r="H215" s="345" t="s">
        <v>1746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1747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1748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1749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Sojková Markéta, Bc.</dc:creator>
  <cp:lastModifiedBy>Sojková Markéta, Bc.</cp:lastModifiedBy>
  <dcterms:created xsi:type="dcterms:W3CDTF">2024-10-01T06:06:30Z</dcterms:created>
  <dcterms:modified xsi:type="dcterms:W3CDTF">2024-10-01T06:06:35Z</dcterms:modified>
</cp:coreProperties>
</file>