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ÝKRESY_21\Tepvos_aquapark\"/>
    </mc:Choice>
  </mc:AlternateContent>
  <bookViews>
    <workbookView xWindow="0" yWindow="0" windowWidth="0" windowHeight="0"/>
  </bookViews>
  <sheets>
    <sheet name="Rekapitulace stavby" sheetId="1" r:id="rId1"/>
    <sheet name="D.1.4.2 - PLYNOVÁ ZAŘÍZENÍ" sheetId="2" r:id="rId2"/>
    <sheet name="D.1.4.1 - VYTÁPĚNÍ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'D.1.4.2 - PLYNOVÁ ZAŘÍZENÍ'!$C$118:$K$150</definedName>
    <definedName name="_xlnm.Print_Area" localSheetId="1">'D.1.4.2 - PLYNOVÁ ZAŘÍZENÍ'!$C$4:$J$76,'D.1.4.2 - PLYNOVÁ ZAŘÍZENÍ'!$C$82:$J$100,'D.1.4.2 - PLYNOVÁ ZAŘÍZENÍ'!$C$106:$J$150</definedName>
    <definedName name="_xlnm.Print_Titles" localSheetId="1">'D.1.4.2 - PLYNOVÁ ZAŘÍZENÍ'!$118:$118</definedName>
    <definedName name="_xlnm._FilterDatabase" localSheetId="2" hidden="1">'D.1.4.1 - VYTÁPĚNÍ'!$C$125:$K$222</definedName>
    <definedName name="_xlnm.Print_Area" localSheetId="2">'D.1.4.1 - VYTÁPĚNÍ'!$C$4:$J$76,'D.1.4.1 - VYTÁPĚNÍ'!$C$82:$J$107,'D.1.4.1 - VYTÁPĚNÍ'!$C$113:$J$222</definedName>
    <definedName name="_xlnm.Print_Titles" localSheetId="2">'D.1.4.1 - VYTÁPĚNÍ'!$125:$125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/>
  <c r="J23"/>
  <c r="J18"/>
  <c r="E18"/>
  <c r="F92"/>
  <c r="J17"/>
  <c r="J12"/>
  <c r="J89"/>
  <c r="E7"/>
  <c r="E85"/>
  <c i="2" r="J37"/>
  <c r="J36"/>
  <c i="1" r="AY95"/>
  <c i="2" r="J35"/>
  <c i="1" r="AX95"/>
  <c i="2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89"/>
  <c r="E7"/>
  <c r="E85"/>
  <c i="1" r="L90"/>
  <c r="AM90"/>
  <c r="AM89"/>
  <c r="L89"/>
  <c r="AM87"/>
  <c r="L87"/>
  <c r="L85"/>
  <c r="L84"/>
  <c i="3" r="BK222"/>
  <c r="BK221"/>
  <c r="J220"/>
  <c r="BK219"/>
  <c r="J218"/>
  <c r="J216"/>
  <c r="J211"/>
  <c r="J209"/>
  <c r="BK204"/>
  <c r="BK203"/>
  <c r="J200"/>
  <c r="J199"/>
  <c r="J198"/>
  <c r="BK189"/>
  <c r="BK187"/>
  <c r="J186"/>
  <c r="J185"/>
  <c r="J180"/>
  <c r="J172"/>
  <c r="J170"/>
  <c r="J167"/>
  <c r="J165"/>
  <c r="BK162"/>
  <c r="J161"/>
  <c r="BK160"/>
  <c r="BK156"/>
  <c r="BK153"/>
  <c r="J147"/>
  <c r="J146"/>
  <c r="J145"/>
  <c r="J139"/>
  <c r="J136"/>
  <c r="J134"/>
  <c r="J132"/>
  <c r="J129"/>
  <c i="2" r="BK149"/>
  <c r="BK145"/>
  <c r="BK144"/>
  <c r="J140"/>
  <c r="J135"/>
  <c r="J133"/>
  <c r="J132"/>
  <c r="BK129"/>
  <c r="BK125"/>
  <c r="BK123"/>
  <c i="3" r="J221"/>
  <c r="BK220"/>
  <c r="BK218"/>
  <c r="J217"/>
  <c r="BK213"/>
  <c r="BK212"/>
  <c r="BK207"/>
  <c r="J205"/>
  <c r="J202"/>
  <c r="J197"/>
  <c r="J196"/>
  <c r="J194"/>
  <c r="BK193"/>
  <c r="J191"/>
  <c r="J189"/>
  <c r="BK188"/>
  <c r="J187"/>
  <c r="J184"/>
  <c r="BK183"/>
  <c r="BK180"/>
  <c r="J178"/>
  <c r="BK177"/>
  <c r="J175"/>
  <c r="BK172"/>
  <c r="J166"/>
  <c r="J164"/>
  <c r="BK163"/>
  <c r="J160"/>
  <c r="BK158"/>
  <c r="J157"/>
  <c r="J152"/>
  <c r="J149"/>
  <c r="BK148"/>
  <c r="BK147"/>
  <c r="BK144"/>
  <c r="J142"/>
  <c r="BK138"/>
  <c r="BK137"/>
  <c r="BK133"/>
  <c r="BK130"/>
  <c i="2" r="BK150"/>
  <c r="J143"/>
  <c r="J139"/>
  <c r="J138"/>
  <c r="J130"/>
  <c r="J129"/>
  <c r="J128"/>
  <c r="J126"/>
  <c r="BK124"/>
  <c i="3" r="J222"/>
  <c r="J219"/>
  <c r="BK217"/>
  <c r="BK216"/>
  <c r="BK215"/>
  <c r="J213"/>
  <c r="J212"/>
  <c r="BK211"/>
  <c r="BK209"/>
  <c r="BK206"/>
  <c r="BK205"/>
  <c r="J204"/>
  <c r="J203"/>
  <c r="BK202"/>
  <c r="BK201"/>
  <c r="BK200"/>
  <c r="BK199"/>
  <c r="BK198"/>
  <c r="BK197"/>
  <c r="BK196"/>
  <c r="BK194"/>
  <c r="J193"/>
  <c r="BK192"/>
  <c r="BK190"/>
  <c r="BK186"/>
  <c r="J182"/>
  <c r="BK179"/>
  <c r="J177"/>
  <c r="J176"/>
  <c r="J174"/>
  <c r="BK171"/>
  <c r="BK169"/>
  <c r="BK168"/>
  <c r="BK167"/>
  <c r="BK165"/>
  <c r="BK164"/>
  <c r="J162"/>
  <c r="BK161"/>
  <c r="J156"/>
  <c r="J155"/>
  <c r="J154"/>
  <c r="J150"/>
  <c r="BK149"/>
  <c r="BK146"/>
  <c r="J143"/>
  <c r="BK142"/>
  <c r="BK140"/>
  <c r="J137"/>
  <c r="J133"/>
  <c r="BK132"/>
  <c r="BK131"/>
  <c r="BK129"/>
  <c i="2" r="J150"/>
  <c r="J149"/>
  <c r="J148"/>
  <c r="BK146"/>
  <c r="J145"/>
  <c r="J142"/>
  <c r="J141"/>
  <c r="BK140"/>
  <c r="BK139"/>
  <c r="BK138"/>
  <c r="J137"/>
  <c r="BK136"/>
  <c r="J134"/>
  <c r="BK133"/>
  <c r="BK131"/>
  <c r="BK127"/>
  <c r="BK126"/>
  <c r="J125"/>
  <c r="BK122"/>
  <c i="3" r="J215"/>
  <c r="J207"/>
  <c r="J206"/>
  <c r="J201"/>
  <c r="J192"/>
  <c r="BK191"/>
  <c r="J190"/>
  <c r="J188"/>
  <c r="BK185"/>
  <c r="BK184"/>
  <c r="J183"/>
  <c r="BK182"/>
  <c r="J179"/>
  <c r="BK178"/>
  <c r="BK176"/>
  <c r="BK175"/>
  <c r="BK174"/>
  <c r="J171"/>
  <c r="BK170"/>
  <c r="J169"/>
  <c r="J168"/>
  <c r="BK166"/>
  <c r="J163"/>
  <c r="J158"/>
  <c r="BK157"/>
  <c r="BK155"/>
  <c r="BK154"/>
  <c r="J153"/>
  <c r="BK152"/>
  <c r="BK150"/>
  <c r="J148"/>
  <c r="BK145"/>
  <c r="J144"/>
  <c r="BK143"/>
  <c r="J140"/>
  <c r="BK139"/>
  <c r="J138"/>
  <c r="BK136"/>
  <c r="BK134"/>
  <c r="J131"/>
  <c r="J130"/>
  <c i="2" r="BK148"/>
  <c r="J146"/>
  <c r="J144"/>
  <c r="BK143"/>
  <c r="BK142"/>
  <c r="BK141"/>
  <c r="BK137"/>
  <c r="J136"/>
  <c r="BK135"/>
  <c r="BK134"/>
  <c r="BK132"/>
  <c r="J131"/>
  <c r="BK130"/>
  <c r="BK128"/>
  <c r="J127"/>
  <c r="J124"/>
  <c r="J123"/>
  <c r="J122"/>
  <c i="1" r="AS94"/>
  <c i="2" l="1" r="R121"/>
  <c r="R120"/>
  <c r="R119"/>
  <c r="R147"/>
  <c r="P121"/>
  <c r="P147"/>
  <c i="3" r="T135"/>
  <c i="2" r="BK121"/>
  <c r="J121"/>
  <c r="J98"/>
  <c r="BK147"/>
  <c r="J147"/>
  <c r="J99"/>
  <c i="3" r="BK173"/>
  <c r="J173"/>
  <c r="J101"/>
  <c i="2" r="T121"/>
  <c r="T147"/>
  <c i="3" r="BK128"/>
  <c r="J128"/>
  <c r="J98"/>
  <c r="P128"/>
  <c r="R128"/>
  <c r="T128"/>
  <c r="BK135"/>
  <c r="J135"/>
  <c r="J99"/>
  <c r="P135"/>
  <c r="R135"/>
  <c r="BK141"/>
  <c r="J141"/>
  <c r="J100"/>
  <c r="P141"/>
  <c r="R141"/>
  <c r="T141"/>
  <c r="P173"/>
  <c r="R173"/>
  <c r="T173"/>
  <c r="BK181"/>
  <c r="J181"/>
  <c r="J102"/>
  <c r="P181"/>
  <c r="R181"/>
  <c r="T181"/>
  <c r="BK210"/>
  <c r="J210"/>
  <c r="J105"/>
  <c r="P210"/>
  <c r="R210"/>
  <c r="T210"/>
  <c r="BK214"/>
  <c r="J214"/>
  <c r="J106"/>
  <c r="P214"/>
  <c r="R214"/>
  <c r="T214"/>
  <c i="2" r="E109"/>
  <c r="J113"/>
  <c r="J116"/>
  <c r="BE125"/>
  <c r="BE126"/>
  <c r="BE130"/>
  <c r="BE132"/>
  <c r="BE144"/>
  <c r="BE149"/>
  <c i="3" r="E116"/>
  <c r="J120"/>
  <c r="BE132"/>
  <c r="BE142"/>
  <c r="BE145"/>
  <c r="BE146"/>
  <c r="BE158"/>
  <c r="BE161"/>
  <c r="BE163"/>
  <c r="BE164"/>
  <c r="BE186"/>
  <c r="BE191"/>
  <c r="BE193"/>
  <c r="BE194"/>
  <c r="BE196"/>
  <c r="BE197"/>
  <c r="BE203"/>
  <c r="BE206"/>
  <c r="BE209"/>
  <c r="BE211"/>
  <c i="2" r="BE127"/>
  <c r="BE128"/>
  <c r="BE134"/>
  <c r="BE135"/>
  <c r="BE136"/>
  <c r="BE137"/>
  <c r="BE138"/>
  <c r="BE143"/>
  <c r="BE150"/>
  <c i="3" r="J92"/>
  <c r="BE130"/>
  <c r="BE133"/>
  <c r="BE138"/>
  <c r="BE140"/>
  <c r="BE144"/>
  <c r="BE147"/>
  <c r="BE148"/>
  <c r="BE152"/>
  <c r="BE162"/>
  <c r="BE171"/>
  <c r="BE177"/>
  <c r="BE184"/>
  <c r="BE187"/>
  <c r="BE188"/>
  <c r="BE198"/>
  <c r="BE207"/>
  <c r="BE212"/>
  <c r="BE213"/>
  <c r="BE217"/>
  <c r="BE219"/>
  <c r="BE220"/>
  <c i="2" r="F92"/>
  <c r="BE122"/>
  <c r="BE123"/>
  <c r="BE124"/>
  <c r="BE129"/>
  <c r="BE131"/>
  <c r="BE139"/>
  <c r="BE140"/>
  <c r="BE141"/>
  <c r="BE146"/>
  <c r="BE148"/>
  <c i="3" r="F123"/>
  <c r="BE129"/>
  <c r="BE134"/>
  <c r="BE149"/>
  <c r="BE153"/>
  <c r="BE155"/>
  <c r="BE160"/>
  <c r="BE166"/>
  <c r="BE167"/>
  <c r="BE168"/>
  <c r="BE170"/>
  <c r="BE180"/>
  <c r="BE185"/>
  <c r="BE199"/>
  <c r="BE200"/>
  <c r="BE202"/>
  <c r="BE221"/>
  <c i="2" r="BE133"/>
  <c r="BE142"/>
  <c r="BE145"/>
  <c i="3" r="BE131"/>
  <c r="BE136"/>
  <c r="BE137"/>
  <c r="BE139"/>
  <c r="BE143"/>
  <c r="BE150"/>
  <c r="BE154"/>
  <c r="BE156"/>
  <c r="BE157"/>
  <c r="BE165"/>
  <c r="BE169"/>
  <c r="BE172"/>
  <c r="BE174"/>
  <c r="BE175"/>
  <c r="BE176"/>
  <c r="BE178"/>
  <c r="BE179"/>
  <c r="BE182"/>
  <c r="BE183"/>
  <c r="BE189"/>
  <c r="BE190"/>
  <c r="BE192"/>
  <c r="BE201"/>
  <c r="BE204"/>
  <c r="BE205"/>
  <c r="BE215"/>
  <c r="BE216"/>
  <c r="BE218"/>
  <c r="BE222"/>
  <c r="BK195"/>
  <c r="J195"/>
  <c r="J103"/>
  <c r="BK208"/>
  <c r="J208"/>
  <c r="J104"/>
  <c i="2" r="F37"/>
  <c i="1" r="BD95"/>
  <c i="2" r="F35"/>
  <c i="1" r="BB95"/>
  <c i="3" r="J34"/>
  <c i="1" r="AW96"/>
  <c i="2" r="J34"/>
  <c i="1" r="AW95"/>
  <c i="2" r="F36"/>
  <c i="1" r="BC95"/>
  <c i="3" r="F35"/>
  <c i="1" r="BB96"/>
  <c i="3" r="F36"/>
  <c i="1" r="BC96"/>
  <c i="2" r="F34"/>
  <c i="1" r="BA95"/>
  <c i="3" r="F34"/>
  <c i="1" r="BA96"/>
  <c i="3" r="F37"/>
  <c i="1" r="BD96"/>
  <c i="3" l="1" r="R127"/>
  <c r="R126"/>
  <c i="2" r="T120"/>
  <c r="T119"/>
  <c i="3" r="T127"/>
  <c r="T126"/>
  <c r="P127"/>
  <c r="P126"/>
  <c i="1" r="AU96"/>
  <c i="2" r="P120"/>
  <c r="P119"/>
  <c i="1" r="AU95"/>
  <c i="2" r="BK120"/>
  <c r="J120"/>
  <c r="J97"/>
  <c i="3" r="BK127"/>
  <c r="J127"/>
  <c r="J97"/>
  <c i="2" r="F33"/>
  <c i="1" r="AZ95"/>
  <c r="BB94"/>
  <c r="AX94"/>
  <c i="3" r="J33"/>
  <c i="1" r="AV96"/>
  <c r="AT96"/>
  <c r="BC94"/>
  <c r="W32"/>
  <c i="2" r="J33"/>
  <c i="1" r="AV95"/>
  <c r="AT95"/>
  <c r="BA94"/>
  <c r="W30"/>
  <c r="BD94"/>
  <c r="W33"/>
  <c i="3" r="F33"/>
  <c i="1" r="AZ96"/>
  <c i="2" l="1" r="BK119"/>
  <c r="J119"/>
  <c r="J96"/>
  <c i="3" r="BK126"/>
  <c r="J126"/>
  <c i="1" r="AU94"/>
  <c r="AY94"/>
  <c i="3" r="J30"/>
  <c i="1" r="AG96"/>
  <c r="AN96"/>
  <c r="AZ94"/>
  <c r="W29"/>
  <c r="W31"/>
  <c r="AW94"/>
  <c r="AK30"/>
  <c i="3" l="1" r="J96"/>
  <c r="J39"/>
  <c i="1" r="AV94"/>
  <c r="AK29"/>
  <c i="2" r="J30"/>
  <c i="1" r="AG95"/>
  <c r="AN95"/>
  <c i="2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<sst xmlns="http://schemas.openxmlformats.org/spreadsheetml/2006/main">
  <si>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</si>
  <si>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</si>
  <si>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</si>
  <si>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</si>
  <si>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</si>
  <si>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{0032fad0-fbc4-41a4-a443-1f16e8325726}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</si>
  <si>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</si>
  <si>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</si>
  <si>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</si>
  <si>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</si>
  <si>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</si>
  <si>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</si>
  <si>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</si>
  <si>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</si>
  <si>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</si>
  <si>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</si>
  <si>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</si>
  <si>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KOTELNY AQUAPARKU V Ústí nad Orlicí</t>
  </si>
  <si>
    <t>KSO:</t>
  </si>
  <si>
    <t>CC-CZ:</t>
  </si>
  <si>
    <t>Místo:</t>
  </si>
  <si>
    <t>k.ú. Ústí nad Orlicí, p.č.st. 3519</t>
  </si>
  <si>
    <t>Datum:</t>
  </si>
  <si>
    <t>18. 2. 2021</t>
  </si>
  <si>
    <t>Zadavatel:</t>
  </si>
  <si>
    <t>IČ:</t>
  </si>
  <si>
    <t>25945793</t>
  </si>
  <si>
    <t>TEPVOS, spol. s. r. o., Královéhradecká 1566, Ústí</t>
  </si>
  <si>
    <t>DIČ:</t>
  </si>
  <si>
    <t>Uchazeč:</t>
  </si>
  <si>
    <t>Vyplň údaj</t>
  </si>
  <si>
    <t>Projektant:</t>
  </si>
  <si>
    <t>60145277</t>
  </si>
  <si>
    <t>Jiří Kamenický, Na Špici 211, 561 17 Dlouhá Třebov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</si>
  <si>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</si>
  <si>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</si>
  <si>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</si>
  <si>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</si>
  <si>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</si>
  <si>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</si>
  <si>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</si>
  <si>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</si>
  <si>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</si>
  <si>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</si>
  <si>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</si>
  <si>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</si>
  <si>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</si>
  <si>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</si>
  <si>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</si>
  <si>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</si>
  <si>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</si>
  <si>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</si>
  <si>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</si>
  <si>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</si>
  <si>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</si>
  <si>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</si>
  <si>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</si>
  <si>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</si>
  <si>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</si>
  <si>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</si>
  <si>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</si>
  <si>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</si>
  <si>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</si>
  <si>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</si>
  <si>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</si>
  <si>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</si>
  <si>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</si>
  <si>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</si>
  <si>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</si>
  <si>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</si>
  <si>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</si>
  <si>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</si>
  <si>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</si>
  <si>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</si>
  <si>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</si>
  <si>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</si>
  <si>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</si>
  <si>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</si>
  <si>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</si>
  <si>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</si>
  <si>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</si>
  <si>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</si>
  <si>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</si>
  <si>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D.1.4.2</t>
  </si>
  <si>
    <t>PLYNOVÁ ZAŘÍZENÍ</t>
  </si>
  <si>
    <t>STA</t>
  </si>
  <si>
    <t>1</t>
  </si>
  <si>
    <t>{55a66299-7ddc-4294-b69d-9fecd955d5b2}</t>
  </si>
  <si>
    <t>2</t>
  </si>
  <si>
    <t>D.1.4.1</t>
  </si>
  <si>
    <t>VYTÁPĚNÍ</t>
  </si>
  <si>
    <t>{09c65727-4767-4291-b76e-2aa8dd6e3e29}</t>
  </si>
  <si>
    <t>KRYCÍ LIST SOUPISU PRACÍ</t>
  </si>
  <si>
    <t>Objekt:</t>
  </si>
  <si>
    <t>D.1.4.2 - PLYNOVÁ ZAŘÍZENÍ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</si>
  <si>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</si>
  <si>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</si>
  <si>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</si>
  <si>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</si>
  <si>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</si>
  <si>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</si>
  <si>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vnitřní plynovod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</si>
  <si>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</si>
  <si>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</si>
  <si>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</si>
  <si>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</si>
  <si>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</si>
  <si>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</si>
  <si>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</si>
  <si>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</si>
  <si>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</si>
  <si>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</si>
  <si>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</si>
  <si>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</si>
  <si>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</si>
  <si>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</si>
  <si>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</si>
  <si>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</si>
  <si>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</si>
  <si>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</si>
  <si>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</si>
  <si>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K</t>
  </si>
  <si>
    <t>723111202</t>
  </si>
  <si>
    <t>Potrubí ocelové závitové černé bezešvé svařované běžné DN 15</t>
  </si>
  <si>
    <t>m</t>
  </si>
  <si>
    <t>16</t>
  </si>
  <si>
    <t>-1412491694</t>
  </si>
  <si>
    <t>723111203</t>
  </si>
  <si>
    <t>Potrubí ocelové závitové černé bezešvé svařované běžné DN 20</t>
  </si>
  <si>
    <t>1279030291</t>
  </si>
  <si>
    <t>3</t>
  </si>
  <si>
    <t>723111204</t>
  </si>
  <si>
    <t>Potrubí ocelové závitové černé bezešvé svařované běžné DN 25</t>
  </si>
  <si>
    <t>618123505</t>
  </si>
  <si>
    <t>4</t>
  </si>
  <si>
    <t>723111206</t>
  </si>
  <si>
    <t>Potrubí ocelové závitové černé bezešvé svařované běžné DN 40</t>
  </si>
  <si>
    <t>-835303361</t>
  </si>
  <si>
    <t>5</t>
  </si>
  <si>
    <t>723120804</t>
  </si>
  <si>
    <t>Demontáž potrubí ocelové závitové svařované do DN 25</t>
  </si>
  <si>
    <t>-335254505</t>
  </si>
  <si>
    <t>6</t>
  </si>
  <si>
    <t>723120805</t>
  </si>
  <si>
    <t>Demontáž potrubí ocelové závitové svařované do DN 50</t>
  </si>
  <si>
    <t>-1156070826</t>
  </si>
  <si>
    <t>7</t>
  </si>
  <si>
    <t>723120809</t>
  </si>
  <si>
    <t>Demontáž potrubí ocelové závitové svařované do DN 80</t>
  </si>
  <si>
    <t>-46607646</t>
  </si>
  <si>
    <t>8</t>
  </si>
  <si>
    <t>723150312</t>
  </si>
  <si>
    <t>Potrubí ocelové hladké černé bezešvé spojované svařováním tvářené za tepla D 57x3,2 mm</t>
  </si>
  <si>
    <t>2033847727</t>
  </si>
  <si>
    <t>9</t>
  </si>
  <si>
    <t>723150314</t>
  </si>
  <si>
    <t>Potrubí ocelové hladké černé bezešvé spojované svařováním tvářené za tepla D 89x3,6 mm</t>
  </si>
  <si>
    <t>1674641474</t>
  </si>
  <si>
    <t>10</t>
  </si>
  <si>
    <t>723180113.YPS</t>
  </si>
  <si>
    <t>Potrubí plynové - připojovací hadice PN 0,5 DN 20</t>
  </si>
  <si>
    <t>kus</t>
  </si>
  <si>
    <t>-1700076355</t>
  </si>
  <si>
    <t>11</t>
  </si>
  <si>
    <t>723190207</t>
  </si>
  <si>
    <t>Přípojka plynovodní ocelová závitová černá bezešvá spojovaná na závit běžná DN 50</t>
  </si>
  <si>
    <t>soubor</t>
  </si>
  <si>
    <t>-1728763198</t>
  </si>
  <si>
    <t>12</t>
  </si>
  <si>
    <t>723231162</t>
  </si>
  <si>
    <t>Kohout kulový přímý G 1/2 PN 42 do 185°C plnoprůtokový vnitřní závit těžká řada</t>
  </si>
  <si>
    <t>-1815862825</t>
  </si>
  <si>
    <t>13</t>
  </si>
  <si>
    <t>723231164</t>
  </si>
  <si>
    <t>Kohout kulový přímý G 1" PN 42 do 185°C plnoprůtokový vnitřní závit těžká řada</t>
  </si>
  <si>
    <t>-228262380</t>
  </si>
  <si>
    <t>14</t>
  </si>
  <si>
    <t>723231167</t>
  </si>
  <si>
    <t>Kohout kulový přímý G 2 PN 42 do 185°C plnoprůtokový vnitřní závit těžká řada</t>
  </si>
  <si>
    <t>-1781098269</t>
  </si>
  <si>
    <t>723239101</t>
  </si>
  <si>
    <t>Montáž armatur plynovodních se dvěma závity G 1/2 ostatní typ</t>
  </si>
  <si>
    <t>-309487356</t>
  </si>
  <si>
    <t>M</t>
  </si>
  <si>
    <t>319444040</t>
  </si>
  <si>
    <t>zátka s vnějším závitem č.290 DN 1/2" zinkovaná</t>
  </si>
  <si>
    <t>32</t>
  </si>
  <si>
    <t>-832844160</t>
  </si>
  <si>
    <t>17</t>
  </si>
  <si>
    <t>319444xxx</t>
  </si>
  <si>
    <t>Násadec K916 1/2"</t>
  </si>
  <si>
    <t>994386819</t>
  </si>
  <si>
    <t>18</t>
  </si>
  <si>
    <t>723239102</t>
  </si>
  <si>
    <t>Montáž armatur plynovodních se dvěma závity G 3/4" ostatní typ</t>
  </si>
  <si>
    <t>313910772</t>
  </si>
  <si>
    <t>19</t>
  </si>
  <si>
    <t>723239104</t>
  </si>
  <si>
    <t>Montáž armatur plynovodních se dvěma závity G 1 1/4" ostatní typ</t>
  </si>
  <si>
    <t>-2032053370</t>
  </si>
  <si>
    <t>20</t>
  </si>
  <si>
    <t>723xxx10</t>
  </si>
  <si>
    <t>Regulátor tlaku R/71 (40-57) 3/4"x1 1/4" rohový, obj.č. 8800346905</t>
  </si>
  <si>
    <t>-578542472</t>
  </si>
  <si>
    <t>723xxx11</t>
  </si>
  <si>
    <t>Regulátor tlaku plynu FRS 507 3/4"x3/4", obj.č. 43070507</t>
  </si>
  <si>
    <t>-349333735</t>
  </si>
  <si>
    <t>22</t>
  </si>
  <si>
    <t>723xxx07</t>
  </si>
  <si>
    <t>manometr plynový D 160 se spodním přípojem rozsah 0-10 KPa včetně přípojky a kohoutu a montáže</t>
  </si>
  <si>
    <t>-1090170446</t>
  </si>
  <si>
    <t>23</t>
  </si>
  <si>
    <t>733193925</t>
  </si>
  <si>
    <t>Zaslepení potrubí ocelového hladkého dýnkem D 89</t>
  </si>
  <si>
    <t>-626601740</t>
  </si>
  <si>
    <t>24</t>
  </si>
  <si>
    <t>73319xxx01</t>
  </si>
  <si>
    <t>Tlaková zkouška a revize potrubí plynu</t>
  </si>
  <si>
    <t>1226846334</t>
  </si>
  <si>
    <t>25</t>
  </si>
  <si>
    <t>998723101</t>
  </si>
  <si>
    <t>Přesun hmot tonážní pro vnitřní plynovod v objektech v do 6 m</t>
  </si>
  <si>
    <t>t</t>
  </si>
  <si>
    <t>-1081482744</t>
  </si>
  <si>
    <t>783</t>
  </si>
  <si>
    <t>Dokončovací práce - nátěry</t>
  </si>
  <si>
    <t>26</t>
  </si>
  <si>
    <t>783617613</t>
  </si>
  <si>
    <t>Krycí dvojnásobný syntetický samozákladující nátěr potrubí DN do 50 mm</t>
  </si>
  <si>
    <t>1963530381</t>
  </si>
  <si>
    <t>27</t>
  </si>
  <si>
    <t>783617633</t>
  </si>
  <si>
    <t>Krycí dvojnásobný syntetický samozákladující nátěr potrubí DN do 100 mm</t>
  </si>
  <si>
    <t>1314357272</t>
  </si>
  <si>
    <t>28</t>
  </si>
  <si>
    <t>783617643</t>
  </si>
  <si>
    <t>Krycí jednonásobný syntetický samozákladující nátěr potrubí DN do 150 mm</t>
  </si>
  <si>
    <t>52722891</t>
  </si>
  <si>
    <t>D.1.4.1 - VYTÁPĚNÍ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</si>
  <si>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</si>
  <si>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</si>
  <si>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</si>
  <si>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</si>
  <si>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</si>
  <si>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</si>
  <si>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  101 - TOPNÁ ZKOUŠKA</t>
  </si>
  <si>
    <t xml:space="preserve">    767 - Konstrukce zámečnické</t>
  </si>
  <si>
    <t>713</t>
  </si>
  <si>
    <t>Izolace tepelné</t>
  </si>
  <si>
    <t>713410831</t>
  </si>
  <si>
    <t>Odstanění izolace tepelné potrubí pásy nebo rohožemi s AL fólií staženými drátem tl do 50 mm</t>
  </si>
  <si>
    <t>-1924571189</t>
  </si>
  <si>
    <t>713463212</t>
  </si>
  <si>
    <t>Montáž izolace tepelné potrubí potrubními pouzdry s Al fólií staženými Al páskou 1x D do 100 mm</t>
  </si>
  <si>
    <t>-169147011</t>
  </si>
  <si>
    <t>713463213</t>
  </si>
  <si>
    <t>Montáž izolace tepelné potrubí potrubními pouzdry s Al fólií staženými Al páskou 1x D do 150 mm</t>
  </si>
  <si>
    <t>1516923741</t>
  </si>
  <si>
    <t>63154058</t>
  </si>
  <si>
    <t>pouzdro izolační potrubní z minerální vlny s Al fólií max. 250/100°C 133/100mm</t>
  </si>
  <si>
    <t>1034999345</t>
  </si>
  <si>
    <t>63154032</t>
  </si>
  <si>
    <t>pouzdro izolační potrubní z minerální vlny s Al fólií max. 250/100°C 76/60mm</t>
  </si>
  <si>
    <t>-1956849812</t>
  </si>
  <si>
    <t>998713101</t>
  </si>
  <si>
    <t>Přesun hmot tonážní pro izolace tepelné v objektech v do 6 m</t>
  </si>
  <si>
    <t>-72019715</t>
  </si>
  <si>
    <t>721</t>
  </si>
  <si>
    <t>Zdravotechnika - vnitřní kanalizace</t>
  </si>
  <si>
    <t>721140906</t>
  </si>
  <si>
    <t>Potrubí litinové vsazení odbočky DN 125</t>
  </si>
  <si>
    <t>-643624753</t>
  </si>
  <si>
    <t>721174045</t>
  </si>
  <si>
    <t>Potrubí kanalizační z PP připojovací systém HT DN 100</t>
  </si>
  <si>
    <t>1650470574</t>
  </si>
  <si>
    <t>721211511</t>
  </si>
  <si>
    <t>Vpusť sklepní s vodorovným odtokem a izolační přírubou DN 75/110 mřížka plast 138x138</t>
  </si>
  <si>
    <t>-755787062</t>
  </si>
  <si>
    <t>721290111</t>
  </si>
  <si>
    <t>Zkouška těsnosti potrubí kanalizace vodou do DN 125</t>
  </si>
  <si>
    <t>1312196052</t>
  </si>
  <si>
    <t>998721101</t>
  </si>
  <si>
    <t>Přesun hmot tonážní pro vnitřní kanalizace v objektech v do 6 m</t>
  </si>
  <si>
    <t>1127369978</t>
  </si>
  <si>
    <t>731</t>
  </si>
  <si>
    <t>Ústřední vytápění - kotelny</t>
  </si>
  <si>
    <t>731200830</t>
  </si>
  <si>
    <t>Demontáž kotle litinového na plynná nebo kapalná paliva výkon 240 kW</t>
  </si>
  <si>
    <t>-1184424727</t>
  </si>
  <si>
    <t>731341140</t>
  </si>
  <si>
    <t>Hadice napouštěcí pryžové D 20/28</t>
  </si>
  <si>
    <t>64</t>
  </si>
  <si>
    <t>-951022139</t>
  </si>
  <si>
    <t>731890801</t>
  </si>
  <si>
    <t>Přemístění demontovaných kotelen umístěných ve výšce nebo hloubce objektu do 6 m</t>
  </si>
  <si>
    <t>-691354532</t>
  </si>
  <si>
    <t>731xxx20</t>
  </si>
  <si>
    <t>Montáž nového dvojkotle Hoval 500D....kompletní montáž na místo v kotelně, včetně sestavení kotle s dodaným příslušenstvím Hoval</t>
  </si>
  <si>
    <t>-761869735</t>
  </si>
  <si>
    <t>731xxx01</t>
  </si>
  <si>
    <t>Stacionární kondenzační kotel Hoval UltraGas(500D), 5 bar, vč. TopTronicE, obj.č. 7012017</t>
  </si>
  <si>
    <t>128</t>
  </si>
  <si>
    <t>417152021</t>
  </si>
  <si>
    <t>731xxx02</t>
  </si>
  <si>
    <t xml:space="preserve">Plynový filtr Mod. 70603/6b R 1 1/2  Hoval, obj.č. 2007997</t>
  </si>
  <si>
    <t>-553493504</t>
  </si>
  <si>
    <t>731xxx03</t>
  </si>
  <si>
    <t>Pojistná sestava DN32-1 1/4 isolovaná, Hoval, obj.č. 6018710</t>
  </si>
  <si>
    <t>1069969799</t>
  </si>
  <si>
    <t>731xxx06</t>
  </si>
  <si>
    <t>Hoval kondenzátní box KB 23, obj.č. 6001917</t>
  </si>
  <si>
    <t>1291918179</t>
  </si>
  <si>
    <t>731xxx07</t>
  </si>
  <si>
    <t>Hoval - Hydraulická propojovací sada pro UG(250D-600D), obj.č. 6038472CB</t>
  </si>
  <si>
    <t>812086266</t>
  </si>
  <si>
    <t>P</t>
  </si>
  <si>
    <t>Poznámka k položce:_x000d_
Hydraulické propojení výstupů a nízkoteplotních vstupů včetně uzavírajících klapek s_x000d_
elektropohony 230V~ na výstupu z kotlů._x000d_
Sada obsahuje:_x000d_
- 2x Mezipřírubová klapka D665_x000d_
- 2x Pohon SR230A pro mezipřírubové klapky_x000d_
- 2x Propojení zpátečky pro UG(250D-600D)</t>
  </si>
  <si>
    <t>731xxx08</t>
  </si>
  <si>
    <t xml:space="preserve">Hoval - 2-TTE Gateway Modbus TCP/RS485,  obj.č. 6049501</t>
  </si>
  <si>
    <t>-762553014</t>
  </si>
  <si>
    <t>731xxx09</t>
  </si>
  <si>
    <t>Hoval - 2-TTE sada GLT Modul 0-10V), obj.č. 6034578</t>
  </si>
  <si>
    <t>679301826</t>
  </si>
  <si>
    <t>731xxx10</t>
  </si>
  <si>
    <t>Hoval - 2-TTE Gateway WLAN, obj.č. 6049498</t>
  </si>
  <si>
    <t>1497896180</t>
  </si>
  <si>
    <t>731xxx11</t>
  </si>
  <si>
    <t>Kompenzátor připojení plynu k UG (200-350), Hoval obj.č. 6034557</t>
  </si>
  <si>
    <t>219695033</t>
  </si>
  <si>
    <t>731xxx30</t>
  </si>
  <si>
    <t xml:space="preserve">Montáž sání vzduchu do kotlů -  nerez - systémové řešení ALMEVA - provedení dle výkresu ÚT-05</t>
  </si>
  <si>
    <t>1476726800</t>
  </si>
  <si>
    <t>731xxx40</t>
  </si>
  <si>
    <t xml:space="preserve">Montáž spalinové cesty z kotlů NEREZ - systémové řešení ALMEVA -   nerez - systémové řešení ALMEVA - provedení dle výkresu ÚT-05</t>
  </si>
  <si>
    <t>-562618003</t>
  </si>
  <si>
    <t>731xxx41</t>
  </si>
  <si>
    <t xml:space="preserve">Soubor dodávky komponentů pro přívod spalovacího vzduchu a odkouření -  specifikace viz. příloha "kalkulace spalinového systému Almeva číslo QUOCZ210613</t>
  </si>
  <si>
    <t>275302691</t>
  </si>
  <si>
    <t xml:space="preserve">Poznámka k položce:_x000d_
Výběr z položek EW								_x000d_
						_x000d_
Parametry:								_x000d_
	Průměr: 250 mm, Použité těsnení: EPDM (do 120 °C)							_x000d_
_x000d_
Kód	Název				Počet_x000d_
IVERR025	Revizní rovný díl EW/250				1_x000d_
	Průměr: 250 mm, Hmotnost: 1.93 kg				_x000d_
IVEMDI25	Těsnění U pro revizní rovný díl EW/250				1_x000d_
	Průměr: 250 mm, Hmotnost: 0.02 kg				_x000d_
IVERM125	Rovný díl 950mm EW/250				1_x000d_
	Průměr: 250 mm, Hmotnost: 3.77 kg				_x000d_
IVERM525	Rovný díl 450mm EW/250				1_x000d_
	Průměr: 250 mm, Hmotnost: 1.89 kg				_x000d_
IVEKFU25	Odváděč kondenzátu univ. EW/250				1_x000d_
	Průměr: 250 mm, Hmotnost: 1.2 kg				_x000d_
IVEMSU25	Měřící díl EW/250				1_x000d_
	Průměr: 250 mm, Hmotnost: 1.12 kg				_x000d_
IVEKLH25	Spona EW/250				8_x000d_
	Průměr: 250 mm, Hmotnost: 0.1 kg				_x000d_
IVEMDM25	Těsnění EPDM  /250				8_x000d_
	Průměr: - mm, Hmotnost: 0.01 kg				_x000d_
Mezisoučet:	Hmotnost: 11 kg				_x000d_
_x000d_
_x000d_
Kód	Název				Počet_x000d_
IVEKK300250	Redukce centrincká EW DN300/250				1_x000d_
	Průměr: - mm, Hmotnost: 0 kg				_x000d_
_x000d_
Komínová sestava EW								_x000d_
								_x000d_
Parametry komína:								_x000d_
	Průměr komínu: 250 mm, Požadovaná výška komínu: 7.50 m Skutečná výška komínu: 7.65 m Použité těsnení: Silikon (do 200 °C)							_x000d_
_x000d_
					_x000d_
Kód	Název				Počet_x000d_
IVERM125	Rovný díl 950mm EW/250				7_x000d_
	Průměr: 250 mm, Hmotnost: 3.77 kg				_x000d_
IVERM525	Rovný díl 450mm EW/250				1_x000d_
	Průměr: 250 mm, Hmotnost: 1.89 kg				_x000d_
IVERM025	Rovný díl 200mm EW/250				1_x000d_
	Průměr: 250 mm, Hmotnost: 0.94 kg				_x000d_
IVEFB825	Pateční koleno 85° EW/250				1_x000d_
	Průměr: 250 mm, Hmotnost: 3.51 kg				_x000d_
IVEFRU25	Distanční objímka EW/250				2_x000d_
	Průměr: 250 mm, Hmotnost: 0.3 kg				_x000d_
IVEMDE25	Těsnění Silikon  /250				10_x000d_
	Průměr: 250 mm, Hmotnost: 0.04 kg				_x000d_
IVEKLH25	Spona EW/250				10_x000d_
	Průměr: 250 mm, Hmotnost: 0.1 kg				_x000d_
IVEWBU25	Rozeta a manž. proti zatékání EW/250				1_x000d_
	Průměr: 250 mm, Hmotnost: 1.04 kg				_x000d_
Mezisoučet:	Hmotnost: 36 kg				_x000d_
_x000d_
_x000d_
_x000d_
Kód	Název				Počet_x000d_
IVERM520	Rovný díl 450mm EW/200				2_x000d_
	Průměr: - mm, Hmotnost: 1.26 kg				_x000d_
IVESB820	Koleno 85° EW/200				2_x000d_
	Průměr: - mm, Hmotnost: 0.99 kg				_x000d_
IVERM120	Rovný díl 950mm EW/200				2_x000d_
	Průměr: - mm, Hmotnost: 2.51 kg				_x000d_
IVEKK200250	Centrická redukce EW/200/250				2_x000d_
	Průměr: - mm, Hmotnost: 1.09 kg				_x000d_
IVETE825	Sopouch 85° EW/250				2_x000d_
	Průměr: - mm, Hmotnost: 2.51 kg				_x000d_
IVEENU25	Záslepka sopouchu EW/250				1_x000d_
	Průměr: - mm, Hmotnost: 0.6 kg				_x000d_
IVERM125	Rovný díl 950mm EW/250				3_x000d_
	Průměr: - mm, Hmotnost: 3.77 kg				_x000d_
IVERM525	Rovný díl 450mm EW/250				3_x000d_
	Průměr: - mm, Hmotnost: 1.89 kg				_x000d_
IVERM025	Rovný díl 200mm EW/250				1_x000d_
	Průměr: - mm, Hmotnost: 0.94 kg				_x000d_
IVESB125	Koleno 15° EW/250				1_x000d_
	Průměr: - mm, Hmotnost: 0.8 kg				_x000d_
IVEFB825	Pateční koleno 85° EW/250				1_x000d_
	Průměr: - mm, Hmotnost: 3.51 kg				_x000d_
IVEKFU25	Odváděč kondenzátu univ. EW/250				1_x000d_
	Průměr: - mm, Hmotnost: 1.2 kg				_x000d_
ZKON51	ZUB Konzola 500mm 27/18				1_x000d_
	Průměr: - mm, Hmotnost: 0.438 kg				_x000d_
IVEFRU25	Distanční objímka EW/250				2_x000d_
	Průměr: - mm, Hmotnost: 0.3 kg				_x000d_
IVEKLH20	Spona EW/200				8_x000d_
	Průměr: - mm, Hmotnost: 0.08 kg				_x000d_
IVEKLH25	Spona EW/250				16_x000d_
	Průměr: - mm, Hmotnost: 0.1 kg				_x000d_
IVEWBU25	Rozeta a manž. proti zatékání EW/250				2_x000d_
	Průměr: - mm, Hmotnost: 1.04 kg				_x000d_
IVERHU25	Meidingerova hlava EW/250				1_x000d_
	Průměr: - mm, Hmotnost: 1.7 kg				_x000d_
Mezisoučet:	Hmotnost: 48 kg				_x000d_
</t>
  </si>
  <si>
    <t>731xxx60</t>
  </si>
  <si>
    <t>Revize spalinové cesty</t>
  </si>
  <si>
    <t>556731940</t>
  </si>
  <si>
    <t>29</t>
  </si>
  <si>
    <t>731xxx70</t>
  </si>
  <si>
    <t>Odborná prohlídka kotelny dle vyhl. 91/93 Sb.</t>
  </si>
  <si>
    <t>1330460222</t>
  </si>
  <si>
    <t>30</t>
  </si>
  <si>
    <t>731xxx71</t>
  </si>
  <si>
    <t>Přejímka stavby v režimu VOP Tepvos a ČSN 07 0705</t>
  </si>
  <si>
    <t>-270430621</t>
  </si>
  <si>
    <t>31</t>
  </si>
  <si>
    <t>731xxx72</t>
  </si>
  <si>
    <t xml:space="preserve">Individuelní zkoušky, komplexní zkoušky, garanční zkoušky, zkušební provoz </t>
  </si>
  <si>
    <t>1106964029</t>
  </si>
  <si>
    <t>731xxx73</t>
  </si>
  <si>
    <t>Místní provozní řád dle vyhl. 91/93 Sb., NV 201/05 Sb., ČSN 070703, 386405</t>
  </si>
  <si>
    <t>-1262324295</t>
  </si>
  <si>
    <t>33</t>
  </si>
  <si>
    <t>731xxx74</t>
  </si>
  <si>
    <t xml:space="preserve">Revizní knihy plynových spotřebičů a rozvodu plynu dle TDG 919 01, ČSN EN 1775, ČSN 07 0703, vyhl. 91/93 Sb. </t>
  </si>
  <si>
    <t>-871867442</t>
  </si>
  <si>
    <t>34</t>
  </si>
  <si>
    <t>731xxx75</t>
  </si>
  <si>
    <t>Vybavení kotelny dle ČSN 07 0703 (2x Přenosný hasící přístroj CO2 s hasící schpoností min. 55B, pěnostvorný prostředek nebo vhodný detektor pro kontrolu spojů, lékárnička pro první pomoc, batriová svítilna, detektor na oxid uhličitý)</t>
  </si>
  <si>
    <t>1329899414</t>
  </si>
  <si>
    <t>35</t>
  </si>
  <si>
    <t>731xxx81</t>
  </si>
  <si>
    <t>Měření emisí</t>
  </si>
  <si>
    <t>1438002472</t>
  </si>
  <si>
    <t>36</t>
  </si>
  <si>
    <t>731xxx82</t>
  </si>
  <si>
    <t>Celkový proplach napojené stávající soustavy vodou</t>
  </si>
  <si>
    <t>98365716</t>
  </si>
  <si>
    <t>37</t>
  </si>
  <si>
    <t>731xxx90</t>
  </si>
  <si>
    <t>Zednické přípomoce - Základ pod stroje plochy do 2,00 m2 z bet. C 16/20</t>
  </si>
  <si>
    <t>m3</t>
  </si>
  <si>
    <t>1690744010</t>
  </si>
  <si>
    <t>38</t>
  </si>
  <si>
    <t>731xxx92</t>
  </si>
  <si>
    <t>Zednické přípomoce - Úpravy povrchů - Omítka malých ploch vnitřních stěn do 1 m2</t>
  </si>
  <si>
    <t>1179357218</t>
  </si>
  <si>
    <t>39</t>
  </si>
  <si>
    <t>731xxx95</t>
  </si>
  <si>
    <t xml:space="preserve">Zednické přípomoce - Bourání podlahy pro vedení kanalizace - drážka 0,3 x 0,3 </t>
  </si>
  <si>
    <t>-1074503732</t>
  </si>
  <si>
    <t>40</t>
  </si>
  <si>
    <t>998731101</t>
  </si>
  <si>
    <t>Přesun hmot tonážní pro kotelny v objektech v do 6 m</t>
  </si>
  <si>
    <t>-1337902987</t>
  </si>
  <si>
    <t>732</t>
  </si>
  <si>
    <t>Ústřední vytápění - strojovny</t>
  </si>
  <si>
    <t>41</t>
  </si>
  <si>
    <t>732199100</t>
  </si>
  <si>
    <t>Montáž orientačních štítků</t>
  </si>
  <si>
    <t>-716535990</t>
  </si>
  <si>
    <t>42</t>
  </si>
  <si>
    <t>732331619.RFX</t>
  </si>
  <si>
    <t>Nádoba tlaková expanzní s membránou Reflex NG závitové připojení PN 0,6 o objemu 140 l</t>
  </si>
  <si>
    <t>1786824735</t>
  </si>
  <si>
    <t>43</t>
  </si>
  <si>
    <t>732331778</t>
  </si>
  <si>
    <t>Příslušenství k expanzním nádobám bezpečnostní uzávěr G 1 k měření tlaku</t>
  </si>
  <si>
    <t>-451629619</t>
  </si>
  <si>
    <t>44</t>
  </si>
  <si>
    <t>732420813</t>
  </si>
  <si>
    <t>Demontáž čerpadla oběhového spirálního DN 50</t>
  </si>
  <si>
    <t>-1714297966</t>
  </si>
  <si>
    <t>45</t>
  </si>
  <si>
    <t>732429225</t>
  </si>
  <si>
    <t>Montáž čerpadla oběhového mokroběžného přírubového DN 50 jednodílné</t>
  </si>
  <si>
    <t>-1613498504</t>
  </si>
  <si>
    <t>46</t>
  </si>
  <si>
    <t>732xxx05</t>
  </si>
  <si>
    <t xml:space="preserve">Revize  tlakových nádob </t>
  </si>
  <si>
    <t>1322978751</t>
  </si>
  <si>
    <t>47</t>
  </si>
  <si>
    <t>998732101</t>
  </si>
  <si>
    <t>Přesun hmot tonážní pro strojovny v objektech v do 6 m</t>
  </si>
  <si>
    <t>-1775460397</t>
  </si>
  <si>
    <t>733</t>
  </si>
  <si>
    <t>Ústřední vytápění - potrubí</t>
  </si>
  <si>
    <t>48</t>
  </si>
  <si>
    <t>733111113</t>
  </si>
  <si>
    <t>Potrubí ocelové závitové bezešvé běžné v kotelnách nebo strojovnách DN 15</t>
  </si>
  <si>
    <t>-396627139</t>
  </si>
  <si>
    <t>49</t>
  </si>
  <si>
    <t>733111115</t>
  </si>
  <si>
    <t>Potrubí ocelové závitové bezešvé běžné v kotelnách nebo strojovnách DN 25</t>
  </si>
  <si>
    <t>424824857</t>
  </si>
  <si>
    <t>50</t>
  </si>
  <si>
    <t>733111116</t>
  </si>
  <si>
    <t>Potrubí ocelové závitové bezešvé běžné v kotelnách nebo strojovnách DN 32</t>
  </si>
  <si>
    <t>-622494418</t>
  </si>
  <si>
    <t>51</t>
  </si>
  <si>
    <t>733111117</t>
  </si>
  <si>
    <t>Potrubí ocelové závitové bezešvé běžné v kotelnách nebo strojovnách DN 40</t>
  </si>
  <si>
    <t>404143753</t>
  </si>
  <si>
    <t>52</t>
  </si>
  <si>
    <t>733120826</t>
  </si>
  <si>
    <t>Demontáž potrubí ocelového hladkého do D 89</t>
  </si>
  <si>
    <t>-50047330</t>
  </si>
  <si>
    <t>53</t>
  </si>
  <si>
    <t>733120832</t>
  </si>
  <si>
    <t>Demontáž potrubí ocelového hladkého do D 133</t>
  </si>
  <si>
    <t>1617813593</t>
  </si>
  <si>
    <t>54</t>
  </si>
  <si>
    <t>733121224</t>
  </si>
  <si>
    <t>Potrubí ocelové hladké bezešvé v kotelnách nebo strojovnách D 76x3,6</t>
  </si>
  <si>
    <t>-1862101847</t>
  </si>
  <si>
    <t>55</t>
  </si>
  <si>
    <t>733121232</t>
  </si>
  <si>
    <t>Potrubí ocelové hladké bezešvé v kotelnách nebo strojovnách spojované svařováním D 133x4,0</t>
  </si>
  <si>
    <t>-904689467</t>
  </si>
  <si>
    <t>56</t>
  </si>
  <si>
    <t>733124126</t>
  </si>
  <si>
    <t>Příplatek k potrubí ocelovému hladkému za zhotovení přechodů z trubek hladkých kováním DN 125/80</t>
  </si>
  <si>
    <t>633193928</t>
  </si>
  <si>
    <t>57</t>
  </si>
  <si>
    <t>733190107</t>
  </si>
  <si>
    <t>Zkouška těsnosti potrubí ocelové závitové do DN 40</t>
  </si>
  <si>
    <t>-1093463724</t>
  </si>
  <si>
    <t>58</t>
  </si>
  <si>
    <t>733190225</t>
  </si>
  <si>
    <t>Zkouška těsnosti potrubí ocelové hladké přes D 60,3x2,9 do D 89x5,0</t>
  </si>
  <si>
    <t>-276925681</t>
  </si>
  <si>
    <t>59</t>
  </si>
  <si>
    <t>733190232</t>
  </si>
  <si>
    <t>Zkouška těsnosti potrubí ocelové hladké přes D 89x5,0 do D 133x5,0</t>
  </si>
  <si>
    <t>-1597746238</t>
  </si>
  <si>
    <t>60</t>
  </si>
  <si>
    <t>998733101</t>
  </si>
  <si>
    <t>Přesun hmot tonážní pro rozvody potrubí v objektech v do 6 m</t>
  </si>
  <si>
    <t>-1980649647</t>
  </si>
  <si>
    <t>734</t>
  </si>
  <si>
    <t>Ústřední vytápění - armatury</t>
  </si>
  <si>
    <t>61</t>
  </si>
  <si>
    <t>734100812</t>
  </si>
  <si>
    <t>Demontáž armatury přírubové se dvěma přírubami do DN 100</t>
  </si>
  <si>
    <t>1754715618</t>
  </si>
  <si>
    <t>62</t>
  </si>
  <si>
    <t>734xxx01</t>
  </si>
  <si>
    <t>Montáž pojistné sestavy dodané s kotlem (pojistný ventil, odvzdušňovač, takoměr)</t>
  </si>
  <si>
    <t>-453120198</t>
  </si>
  <si>
    <t>63</t>
  </si>
  <si>
    <t>734xxx02</t>
  </si>
  <si>
    <t>Vyčištění všech stávajících fltrů napojených okruhů</t>
  </si>
  <si>
    <t>1756779608</t>
  </si>
  <si>
    <t>734163427</t>
  </si>
  <si>
    <t>Filtr DN 65 PN 16 do 300°C z uhlíkové oceli s vypouštěcí zátkou</t>
  </si>
  <si>
    <t>-1492817920</t>
  </si>
  <si>
    <t>65</t>
  </si>
  <si>
    <t>734193215</t>
  </si>
  <si>
    <t>Klapka mezipřírubová uzavírací DN 65 PN 16 do 120°C disk nerezová ocel</t>
  </si>
  <si>
    <t>1860265528</t>
  </si>
  <si>
    <t>66</t>
  </si>
  <si>
    <t>734193218</t>
  </si>
  <si>
    <t>Klapka mezipřírubová uzavírací DN 125 PN 16 do 120°C disk nerezová ocel</t>
  </si>
  <si>
    <t>-659301983</t>
  </si>
  <si>
    <t>67</t>
  </si>
  <si>
    <t>734291123</t>
  </si>
  <si>
    <t>Kohout plnící a vypouštěcí G 1/2 PN 10 do 90°C závitový</t>
  </si>
  <si>
    <t>-1327242904</t>
  </si>
  <si>
    <t>68</t>
  </si>
  <si>
    <t>734411101</t>
  </si>
  <si>
    <t>Teploměr technický s pevným stonkem a jímkou zadní připojení průměr 63 mm délky 50 mm</t>
  </si>
  <si>
    <t>532998763</t>
  </si>
  <si>
    <t>69</t>
  </si>
  <si>
    <t>734494111</t>
  </si>
  <si>
    <t>Návarek s metrickým závitem M 12x1,5 délky do 220 mm</t>
  </si>
  <si>
    <t>539128993</t>
  </si>
  <si>
    <t>70</t>
  </si>
  <si>
    <t>734494213</t>
  </si>
  <si>
    <t>Návarek s trubkovým závitem G 1/2</t>
  </si>
  <si>
    <t>-831045978</t>
  </si>
  <si>
    <t>71</t>
  </si>
  <si>
    <t>734494214</t>
  </si>
  <si>
    <t>Návarek s trubkovým závitem G 3/4</t>
  </si>
  <si>
    <t>1549450322</t>
  </si>
  <si>
    <t>72</t>
  </si>
  <si>
    <t>998734101</t>
  </si>
  <si>
    <t>Přesun hmot tonážní pro armatury v objektech v do 6 m</t>
  </si>
  <si>
    <t>-1511286097</t>
  </si>
  <si>
    <t>101</t>
  </si>
  <si>
    <t>TOPNÁ ZKOUŠKA</t>
  </si>
  <si>
    <t>73</t>
  </si>
  <si>
    <t>101a</t>
  </si>
  <si>
    <t xml:space="preserve">Topná zkouška </t>
  </si>
  <si>
    <t>hod</t>
  </si>
  <si>
    <t>512</t>
  </si>
  <si>
    <t>-1141163720</t>
  </si>
  <si>
    <t>767</t>
  </si>
  <si>
    <t>Konstrukce zámečnické</t>
  </si>
  <si>
    <t>74</t>
  </si>
  <si>
    <t>767995113</t>
  </si>
  <si>
    <t>Montáž atypických zámečnických konstrukcí hmotnosti do 20 kg</t>
  </si>
  <si>
    <t>kg</t>
  </si>
  <si>
    <t>-381254535</t>
  </si>
  <si>
    <t>75</t>
  </si>
  <si>
    <t>767xxx01</t>
  </si>
  <si>
    <t xml:space="preserve">Profilová ocel pro pomocné konstrukce, odmaštěná, bez rzi, opatřená základní  ochrannou barvou proti rzi, svařovaná konstrukce. Včetně příslušenství, jako vrutů, kotev, hmoždnek, pracovního materiálu"</t>
  </si>
  <si>
    <t>702616216</t>
  </si>
  <si>
    <t>76</t>
  </si>
  <si>
    <t>-572753110</t>
  </si>
  <si>
    <t>77</t>
  </si>
  <si>
    <t>783009421</t>
  </si>
  <si>
    <t>Bezpečnostní šrafování stěnových nebo podlahových hran</t>
  </si>
  <si>
    <t>-1827988789</t>
  </si>
  <si>
    <t>78</t>
  </si>
  <si>
    <t>783314203</t>
  </si>
  <si>
    <t>Základní antikorozní jednonásobný syntetický samozákladující nátěr zámečnických konstrukcí</t>
  </si>
  <si>
    <t>m2</t>
  </si>
  <si>
    <t>-715928023</t>
  </si>
  <si>
    <t>79</t>
  </si>
  <si>
    <t>-1467687088</t>
  </si>
  <si>
    <t>80</t>
  </si>
  <si>
    <t>-776733332</t>
  </si>
  <si>
    <t>81</t>
  </si>
  <si>
    <t>714828426</t>
  </si>
  <si>
    <t>82</t>
  </si>
  <si>
    <t>783933151</t>
  </si>
  <si>
    <t>Penetrační epoxidový nátěr hladkých betonových podlah</t>
  </si>
  <si>
    <t>1785931206</t>
  </si>
  <si>
    <t>83</t>
  </si>
  <si>
    <t>783937151</t>
  </si>
  <si>
    <t>Krycí jednonásobný epoxidový vodou ředitelný nátěr betonové podlahy</t>
  </si>
  <si>
    <t>1329200879</t>
  </si>
  <si>
    <t>84</t>
  </si>
  <si>
    <t>783952251</t>
  </si>
  <si>
    <t>Tmelení prasklin betonového podkladu polyesterovým tmelem</t>
  </si>
  <si>
    <t>1597804950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</si>
</sst>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top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21001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KOTELNY AQUAPARKU V Ústí nad Orlicí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k.ú. Ústí nad Orlicí, p.č.st. 3519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18. 2. 2021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TEPVOS, spol. s. r. o., Královéhradecká 1566, Ústí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>Jiří Kamenický, Na Špici 211, 561 17 Dlouhá Třebov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77</v>
      </c>
      <c r="BT94" s="114" t="s">
        <v>78</v>
      </c>
      <c r="BU94" s="115" t="s">
        <v>79</v>
      </c>
      <c r="BV94" s="114" t="s">
        <v>80</v>
      </c>
      <c r="BW94" s="114" t="s">
        <v>5</v>
      </c>
      <c r="BX94" s="114" t="s">
        <v>81</v>
      </c>
      <c r="CL94" s="114" t="s">
        <v>1</v>
      </c>
    </row>
    <row r="95" s="7" customFormat="1" ht="16.5" customHeight="1">
      <c r="A95" s="116" t="s">
        <v>82</v>
      </c>
      <c r="B95" s="117"/>
      <c r="C95" s="118"/>
      <c r="D95" s="119" t="s">
        <v>83</v>
      </c>
      <c r="E95" s="119"/>
      <c r="F95" s="119"/>
      <c r="G95" s="119"/>
      <c r="H95" s="119"/>
      <c r="I95" s="120"/>
      <c r="J95" s="119" t="s">
        <v>84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'D.1.4.2 - PLYNOVÁ ZAŘÍZENÍ'!J30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ROUND(SUM(AV95:AW95),2)</f>
        <v>0</v>
      </c>
      <c r="AU95" s="126">
        <f>'D.1.4.2 - PLYNOVÁ ZAŘÍZENÍ'!P119</f>
        <v>0</v>
      </c>
      <c r="AV95" s="125">
        <f>'D.1.4.2 - PLYNOVÁ ZAŘÍZENÍ'!J33</f>
        <v>0</v>
      </c>
      <c r="AW95" s="125">
        <f>'D.1.4.2 - PLYNOVÁ ZAŘÍZENÍ'!J34</f>
        <v>0</v>
      </c>
      <c r="AX95" s="125">
        <f>'D.1.4.2 - PLYNOVÁ ZAŘÍZENÍ'!J35</f>
        <v>0</v>
      </c>
      <c r="AY95" s="125">
        <f>'D.1.4.2 - PLYNOVÁ ZAŘÍZENÍ'!J36</f>
        <v>0</v>
      </c>
      <c r="AZ95" s="125">
        <f>'D.1.4.2 - PLYNOVÁ ZAŘÍZENÍ'!F33</f>
        <v>0</v>
      </c>
      <c r="BA95" s="125">
        <f>'D.1.4.2 - PLYNOVÁ ZAŘÍZENÍ'!F34</f>
        <v>0</v>
      </c>
      <c r="BB95" s="125">
        <f>'D.1.4.2 - PLYNOVÁ ZAŘÍZENÍ'!F35</f>
        <v>0</v>
      </c>
      <c r="BC95" s="125">
        <f>'D.1.4.2 - PLYNOVÁ ZAŘÍZENÍ'!F36</f>
        <v>0</v>
      </c>
      <c r="BD95" s="127">
        <f>'D.1.4.2 - PLYNOVÁ ZAŘÍZENÍ'!F37</f>
        <v>0</v>
      </c>
      <c r="BE95" s="7"/>
      <c r="BT95" s="128" t="s">
        <v>86</v>
      </c>
      <c r="BV95" s="128" t="s">
        <v>80</v>
      </c>
      <c r="BW95" s="128" t="s">
        <v>87</v>
      </c>
      <c r="BX95" s="128" t="s">
        <v>5</v>
      </c>
      <c r="CL95" s="128" t="s">
        <v>1</v>
      </c>
      <c r="CM95" s="128" t="s">
        <v>88</v>
      </c>
    </row>
    <row r="96" s="7" customFormat="1" ht="16.5" customHeight="1">
      <c r="A96" s="116" t="s">
        <v>82</v>
      </c>
      <c r="B96" s="117"/>
      <c r="C96" s="118"/>
      <c r="D96" s="119" t="s">
        <v>89</v>
      </c>
      <c r="E96" s="119"/>
      <c r="F96" s="119"/>
      <c r="G96" s="119"/>
      <c r="H96" s="119"/>
      <c r="I96" s="120"/>
      <c r="J96" s="119" t="s">
        <v>90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'D.1.4.1 - VYTÁPĚNÍ'!J30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85</v>
      </c>
      <c r="AR96" s="123"/>
      <c r="AS96" s="129">
        <v>0</v>
      </c>
      <c r="AT96" s="130">
        <f>ROUND(SUM(AV96:AW96),2)</f>
        <v>0</v>
      </c>
      <c r="AU96" s="131">
        <f>'D.1.4.1 - VYTÁPĚNÍ'!P126</f>
        <v>0</v>
      </c>
      <c r="AV96" s="130">
        <f>'D.1.4.1 - VYTÁPĚNÍ'!J33</f>
        <v>0</v>
      </c>
      <c r="AW96" s="130">
        <f>'D.1.4.1 - VYTÁPĚNÍ'!J34</f>
        <v>0</v>
      </c>
      <c r="AX96" s="130">
        <f>'D.1.4.1 - VYTÁPĚNÍ'!J35</f>
        <v>0</v>
      </c>
      <c r="AY96" s="130">
        <f>'D.1.4.1 - VYTÁPĚNÍ'!J36</f>
        <v>0</v>
      </c>
      <c r="AZ96" s="130">
        <f>'D.1.4.1 - VYTÁPĚNÍ'!F33</f>
        <v>0</v>
      </c>
      <c r="BA96" s="130">
        <f>'D.1.4.1 - VYTÁPĚNÍ'!F34</f>
        <v>0</v>
      </c>
      <c r="BB96" s="130">
        <f>'D.1.4.1 - VYTÁPĚNÍ'!F35</f>
        <v>0</v>
      </c>
      <c r="BC96" s="130">
        <f>'D.1.4.1 - VYTÁPĚNÍ'!F36</f>
        <v>0</v>
      </c>
      <c r="BD96" s="132">
        <f>'D.1.4.1 - VYTÁPĚNÍ'!F37</f>
        <v>0</v>
      </c>
      <c r="BE96" s="7"/>
      <c r="BT96" s="128" t="s">
        <v>86</v>
      </c>
      <c r="BV96" s="128" t="s">
        <v>80</v>
      </c>
      <c r="BW96" s="128" t="s">
        <v>91</v>
      </c>
      <c r="BX96" s="128" t="s">
        <v>5</v>
      </c>
      <c r="CL96" s="128" t="s">
        <v>1</v>
      </c>
      <c r="CM96" s="128" t="s">
        <v>88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5bLIbv2JW5L+V7LOP/CpLf3R7999eihBXXF/T2cQ+XrgyYzm3iALHn9eRR+fSP/2bY8axeGYrWiAeaYjL7T9Xw==" hashValue="EI0XU3yb3OGcCbF7Wd87czzDBcLTVDFG3kk+wrQuFobzVtVIJt6EyLqSBnvWymSa1TR2bqpmx2Him5Gk3KyV2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.1.4.2 - PLYNOVÁ ZAŘÍZENÍ'!C2" display="/"/>
    <hyperlink ref="A96" location="'D.1.4.1 - VYTÁPĚ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REKONSTRUKCE KOTELNY AQUAPARKU V Ústí nad Orlicí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18. 2. 2021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ROUND((SUM(BE119:BE150)),  2)</f>
        <v>0</v>
      </c>
      <c r="G33" s="35"/>
      <c r="H33" s="35"/>
      <c r="I33" s="152">
        <v>0.20999999999999999</v>
      </c>
      <c r="J33" s="151">
        <f>ROUND(((SUM(BE119:BE150))*I33),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ROUND((SUM(BF119:BF150)),  2)</f>
        <v>0</v>
      </c>
      <c r="G34" s="35"/>
      <c r="H34" s="35"/>
      <c r="I34" s="152">
        <v>0.14999999999999999</v>
      </c>
      <c r="J34" s="151">
        <f>ROUND(((SUM(BF119:BF150))*I34),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ROUND((SUM(BG119:BG150)),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ROUND((SUM(BH119:BH150)),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ROUND((SUM(BI119:BI150)),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REKONSTRUKCE KOTELNY AQUAPARKU V Ústí nad Orlicí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D.1.4.2 - PLYNOVÁ ZAŘÍZENÍ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k.ú. Ústí nad Orlicí, p.č.st. 3519</v>
      </c>
      <c r="G89" s="37"/>
      <c r="H89" s="37"/>
      <c r="I89" s="29" t="s">
        <v>22</v>
      </c>
      <c r="J89" s="76" t="str">
        <f>IF(J12="","",J12)</f>
        <v>18. 2. 2021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TEPVOS, spol. s. r. o., Královéhradecká 1566, Ústí</v>
      </c>
      <c r="G91" s="37"/>
      <c r="H91" s="37"/>
      <c r="I91" s="29" t="s">
        <v>31</v>
      </c>
      <c r="J91" s="33" t="str">
        <f>E21</f>
        <v>Jiří Kamenický, Na Špici 211, 561 17 Dlouhá Třebov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J121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J147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103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>REKONSTRUKCE KOTELNY AQUAPARKU V Ústí nad Orlicí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93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D.1.4.2 - PLYNOVÁ ZAŘÍZENÍ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k.ú. Ústí nad Orlicí, p.č.st. 3519</v>
      </c>
      <c r="G113" s="37"/>
      <c r="H113" s="37"/>
      <c r="I113" s="29" t="s">
        <v>22</v>
      </c>
      <c r="J113" s="76" t="str">
        <f>IF(J12="","",J12)</f>
        <v>18. 2. 2021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40.05" customHeight="1">
      <c r="A115" s="35"/>
      <c r="B115" s="36"/>
      <c r="C115" s="29" t="s">
        <v>24</v>
      </c>
      <c r="D115" s="37"/>
      <c r="E115" s="37"/>
      <c r="F115" s="24" t="str">
        <f>E15</f>
        <v>TEPVOS, spol. s. r. o., Královéhradecká 1566, Ústí</v>
      </c>
      <c r="G115" s="37"/>
      <c r="H115" s="37"/>
      <c r="I115" s="29" t="s">
        <v>31</v>
      </c>
      <c r="J115" s="33" t="str">
        <f>E21</f>
        <v>Jiří Kamenický, Na Špici 211, 561 17 Dlouhá Třebov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29</v>
      </c>
      <c r="D116" s="37"/>
      <c r="E116" s="37"/>
      <c r="F116" s="24" t="str">
        <f>IF(E18="","",E18)</f>
        <v>Vyplň údaj</v>
      </c>
      <c r="G116" s="37"/>
      <c r="H116" s="37"/>
      <c r="I116" s="29" t="s">
        <v>35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104</v>
      </c>
      <c r="D118" s="191" t="s">
        <v>63</v>
      </c>
      <c r="E118" s="191" t="s">
        <v>59</v>
      </c>
      <c r="F118" s="191" t="s">
        <v>60</v>
      </c>
      <c r="G118" s="191" t="s">
        <v>105</v>
      </c>
      <c r="H118" s="191" t="s">
        <v>106</v>
      </c>
      <c r="I118" s="191" t="s">
        <v>107</v>
      </c>
      <c r="J118" s="192" t="s">
        <v>97</v>
      </c>
      <c r="K118" s="193" t="s">
        <v>108</v>
      </c>
      <c r="L118" s="194"/>
      <c r="M118" s="97" t="s">
        <v>1</v>
      </c>
      <c r="N118" s="98" t="s">
        <v>42</v>
      </c>
      <c r="O118" s="98" t="s">
        <v>109</v>
      </c>
      <c r="P118" s="98" t="s">
        <v>110</v>
      </c>
      <c r="Q118" s="98" t="s">
        <v>111</v>
      </c>
      <c r="R118" s="98" t="s">
        <v>112</v>
      </c>
      <c r="S118" s="98" t="s">
        <v>113</v>
      </c>
      <c r="T118" s="99" t="s">
        <v>114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115</v>
      </c>
      <c r="D119" s="37"/>
      <c r="E119" s="37"/>
      <c r="F119" s="37"/>
      <c r="G119" s="37"/>
      <c r="H119" s="37"/>
      <c r="I119" s="37"/>
      <c r="J119" s="195">
        <f>BK119</f>
        <v>0</v>
      </c>
      <c r="K119" s="37"/>
      <c r="L119" s="41"/>
      <c r="M119" s="100"/>
      <c r="N119" s="196"/>
      <c r="O119" s="101"/>
      <c r="P119" s="197">
        <f>P120</f>
        <v>0</v>
      </c>
      <c r="Q119" s="101"/>
      <c r="R119" s="197">
        <f>R120</f>
        <v>0.16396000000000002</v>
      </c>
      <c r="S119" s="101"/>
      <c r="T119" s="198">
        <f>T120</f>
        <v>0.053179999999999991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77</v>
      </c>
      <c r="AU119" s="14" t="s">
        <v>99</v>
      </c>
      <c r="BK119" s="199">
        <f>BK120</f>
        <v>0</v>
      </c>
    </row>
    <row r="120" s="12" customFormat="1" ht="25.92" customHeight="1">
      <c r="A120" s="12"/>
      <c r="B120" s="200"/>
      <c r="C120" s="201"/>
      <c r="D120" s="202" t="s">
        <v>77</v>
      </c>
      <c r="E120" s="203" t="s">
        <v>116</v>
      </c>
      <c r="F120" s="203" t="s">
        <v>117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P121+P147</f>
        <v>0</v>
      </c>
      <c r="Q120" s="208"/>
      <c r="R120" s="209">
        <f>R121+R147</f>
        <v>0.16396000000000002</v>
      </c>
      <c r="S120" s="208"/>
      <c r="T120" s="210">
        <f>T121+T147</f>
        <v>0.053179999999999991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88</v>
      </c>
      <c r="AT120" s="212" t="s">
        <v>77</v>
      </c>
      <c r="AU120" s="212" t="s">
        <v>78</v>
      </c>
      <c r="AY120" s="211" t="s">
        <v>118</v>
      </c>
      <c r="BK120" s="213">
        <f>BK121+BK147</f>
        <v>0</v>
      </c>
    </row>
    <row r="121" s="12" customFormat="1" ht="22.8" customHeight="1">
      <c r="A121" s="12"/>
      <c r="B121" s="200"/>
      <c r="C121" s="201"/>
      <c r="D121" s="202" t="s">
        <v>77</v>
      </c>
      <c r="E121" s="214" t="s">
        <v>119</v>
      </c>
      <c r="F121" s="214" t="s">
        <v>120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SUM(P122:P146)</f>
        <v>0</v>
      </c>
      <c r="Q121" s="208"/>
      <c r="R121" s="209">
        <f>SUM(R122:R146)</f>
        <v>0.15855000000000002</v>
      </c>
      <c r="S121" s="208"/>
      <c r="T121" s="210">
        <f>SUM(T122:T146)</f>
        <v>0.053179999999999991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88</v>
      </c>
      <c r="AT121" s="212" t="s">
        <v>77</v>
      </c>
      <c r="AU121" s="212" t="s">
        <v>86</v>
      </c>
      <c r="AY121" s="211" t="s">
        <v>118</v>
      </c>
      <c r="BK121" s="213">
        <f>SUM(BK122:BK146)</f>
        <v>0</v>
      </c>
    </row>
    <row r="122" s="2" customFormat="1" ht="21.75" customHeight="1">
      <c r="A122" s="35"/>
      <c r="B122" s="36"/>
      <c r="C122" s="216" t="s">
        <v>86</v>
      </c>
      <c r="D122" s="216" t="s">
        <v>121</v>
      </c>
      <c r="E122" s="217" t="s">
        <v>122</v>
      </c>
      <c r="F122" s="218" t="s">
        <v>123</v>
      </c>
      <c r="G122" s="219" t="s">
        <v>124</v>
      </c>
      <c r="H122" s="220">
        <v>5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43</v>
      </c>
      <c r="O122" s="88"/>
      <c r="P122" s="226">
        <f>O122*H122</f>
        <v>0</v>
      </c>
      <c r="Q122" s="226">
        <v>0.00147</v>
      </c>
      <c r="R122" s="226">
        <f>Q122*H122</f>
        <v>0.0073499999999999998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125</v>
      </c>
      <c r="AT122" s="228" t="s">
        <v>121</v>
      </c>
      <c r="AU122" s="228" t="s">
        <v>88</v>
      </c>
      <c r="AY122" s="14" t="s">
        <v>118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86</v>
      </c>
      <c r="BK122" s="229">
        <f>ROUND(I122*H122,2)</f>
        <v>0</v>
      </c>
      <c r="BL122" s="14" t="s">
        <v>125</v>
      </c>
      <c r="BM122" s="228" t="s">
        <v>126</v>
      </c>
    </row>
    <row r="123" s="2" customFormat="1" ht="21.75" customHeight="1">
      <c r="A123" s="35"/>
      <c r="B123" s="36"/>
      <c r="C123" s="216" t="s">
        <v>88</v>
      </c>
      <c r="D123" s="216" t="s">
        <v>121</v>
      </c>
      <c r="E123" s="217" t="s">
        <v>127</v>
      </c>
      <c r="F123" s="218" t="s">
        <v>128</v>
      </c>
      <c r="G123" s="219" t="s">
        <v>124</v>
      </c>
      <c r="H123" s="220">
        <v>8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43</v>
      </c>
      <c r="O123" s="88"/>
      <c r="P123" s="226">
        <f>O123*H123</f>
        <v>0</v>
      </c>
      <c r="Q123" s="226">
        <v>0.0018500000000000001</v>
      </c>
      <c r="R123" s="226">
        <f>Q123*H123</f>
        <v>0.014800000000000001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125</v>
      </c>
      <c r="AT123" s="228" t="s">
        <v>121</v>
      </c>
      <c r="AU123" s="228" t="s">
        <v>88</v>
      </c>
      <c r="AY123" s="14" t="s">
        <v>118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86</v>
      </c>
      <c r="BK123" s="229">
        <f>ROUND(I123*H123,2)</f>
        <v>0</v>
      </c>
      <c r="BL123" s="14" t="s">
        <v>125</v>
      </c>
      <c r="BM123" s="228" t="s">
        <v>129</v>
      </c>
    </row>
    <row r="124" s="2" customFormat="1" ht="21.75" customHeight="1">
      <c r="A124" s="35"/>
      <c r="B124" s="36"/>
      <c r="C124" s="216" t="s">
        <v>130</v>
      </c>
      <c r="D124" s="216" t="s">
        <v>121</v>
      </c>
      <c r="E124" s="217" t="s">
        <v>131</v>
      </c>
      <c r="F124" s="218" t="s">
        <v>132</v>
      </c>
      <c r="G124" s="219" t="s">
        <v>124</v>
      </c>
      <c r="H124" s="220">
        <v>4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43</v>
      </c>
      <c r="O124" s="88"/>
      <c r="P124" s="226">
        <f>O124*H124</f>
        <v>0</v>
      </c>
      <c r="Q124" s="226">
        <v>0.0027000000000000001</v>
      </c>
      <c r="R124" s="226">
        <f>Q124*H124</f>
        <v>0.010800000000000001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125</v>
      </c>
      <c r="AT124" s="228" t="s">
        <v>121</v>
      </c>
      <c r="AU124" s="228" t="s">
        <v>88</v>
      </c>
      <c r="AY124" s="14" t="s">
        <v>118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86</v>
      </c>
      <c r="BK124" s="229">
        <f>ROUND(I124*H124,2)</f>
        <v>0</v>
      </c>
      <c r="BL124" s="14" t="s">
        <v>125</v>
      </c>
      <c r="BM124" s="228" t="s">
        <v>133</v>
      </c>
    </row>
    <row r="125" s="2" customFormat="1" ht="21.75" customHeight="1">
      <c r="A125" s="35"/>
      <c r="B125" s="36"/>
      <c r="C125" s="216" t="s">
        <v>134</v>
      </c>
      <c r="D125" s="216" t="s">
        <v>121</v>
      </c>
      <c r="E125" s="217" t="s">
        <v>135</v>
      </c>
      <c r="F125" s="218" t="s">
        <v>136</v>
      </c>
      <c r="G125" s="219" t="s">
        <v>124</v>
      </c>
      <c r="H125" s="220">
        <v>2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0.00396</v>
      </c>
      <c r="R125" s="226">
        <f>Q125*H125</f>
        <v>0.00792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125</v>
      </c>
      <c r="AT125" s="228" t="s">
        <v>121</v>
      </c>
      <c r="AU125" s="228" t="s">
        <v>88</v>
      </c>
      <c r="AY125" s="14" t="s">
        <v>118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86</v>
      </c>
      <c r="BK125" s="229">
        <f>ROUND(I125*H125,2)</f>
        <v>0</v>
      </c>
      <c r="BL125" s="14" t="s">
        <v>125</v>
      </c>
      <c r="BM125" s="228" t="s">
        <v>137</v>
      </c>
    </row>
    <row r="126" s="2" customFormat="1" ht="21.75" customHeight="1">
      <c r="A126" s="35"/>
      <c r="B126" s="36"/>
      <c r="C126" s="216" t="s">
        <v>138</v>
      </c>
      <c r="D126" s="216" t="s">
        <v>121</v>
      </c>
      <c r="E126" s="217" t="s">
        <v>139</v>
      </c>
      <c r="F126" s="218" t="s">
        <v>140</v>
      </c>
      <c r="G126" s="219" t="s">
        <v>124</v>
      </c>
      <c r="H126" s="220">
        <v>10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43</v>
      </c>
      <c r="O126" s="88"/>
      <c r="P126" s="226">
        <f>O126*H126</f>
        <v>0</v>
      </c>
      <c r="Q126" s="226">
        <v>0.00011</v>
      </c>
      <c r="R126" s="226">
        <f>Q126*H126</f>
        <v>0.0011000000000000001</v>
      </c>
      <c r="S126" s="226">
        <v>0.00215</v>
      </c>
      <c r="T126" s="227">
        <f>S126*H126</f>
        <v>0.021499999999999998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125</v>
      </c>
      <c r="AT126" s="228" t="s">
        <v>121</v>
      </c>
      <c r="AU126" s="228" t="s">
        <v>88</v>
      </c>
      <c r="AY126" s="14" t="s">
        <v>118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86</v>
      </c>
      <c r="BK126" s="229">
        <f>ROUND(I126*H126,2)</f>
        <v>0</v>
      </c>
      <c r="BL126" s="14" t="s">
        <v>125</v>
      </c>
      <c r="BM126" s="228" t="s">
        <v>141</v>
      </c>
    </row>
    <row r="127" s="2" customFormat="1" ht="21.75" customHeight="1">
      <c r="A127" s="35"/>
      <c r="B127" s="36"/>
      <c r="C127" s="216" t="s">
        <v>142</v>
      </c>
      <c r="D127" s="216" t="s">
        <v>121</v>
      </c>
      <c r="E127" s="217" t="s">
        <v>143</v>
      </c>
      <c r="F127" s="218" t="s">
        <v>144</v>
      </c>
      <c r="G127" s="219" t="s">
        <v>124</v>
      </c>
      <c r="H127" s="220">
        <v>2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43</v>
      </c>
      <c r="O127" s="88"/>
      <c r="P127" s="226">
        <f>O127*H127</f>
        <v>0</v>
      </c>
      <c r="Q127" s="226">
        <v>0.00038999999999999999</v>
      </c>
      <c r="R127" s="226">
        <f>Q127*H127</f>
        <v>0.00077999999999999999</v>
      </c>
      <c r="S127" s="226">
        <v>0.0034199999999999999</v>
      </c>
      <c r="T127" s="227">
        <f>S127*H127</f>
        <v>0.0068399999999999997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125</v>
      </c>
      <c r="AT127" s="228" t="s">
        <v>121</v>
      </c>
      <c r="AU127" s="228" t="s">
        <v>88</v>
      </c>
      <c r="AY127" s="14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86</v>
      </c>
      <c r="BK127" s="229">
        <f>ROUND(I127*H127,2)</f>
        <v>0</v>
      </c>
      <c r="BL127" s="14" t="s">
        <v>125</v>
      </c>
      <c r="BM127" s="228" t="s">
        <v>145</v>
      </c>
    </row>
    <row r="128" s="2" customFormat="1" ht="21.75" customHeight="1">
      <c r="A128" s="35"/>
      <c r="B128" s="36"/>
      <c r="C128" s="216" t="s">
        <v>146</v>
      </c>
      <c r="D128" s="216" t="s">
        <v>121</v>
      </c>
      <c r="E128" s="217" t="s">
        <v>147</v>
      </c>
      <c r="F128" s="218" t="s">
        <v>148</v>
      </c>
      <c r="G128" s="219" t="s">
        <v>124</v>
      </c>
      <c r="H128" s="220">
        <v>3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43</v>
      </c>
      <c r="O128" s="88"/>
      <c r="P128" s="226">
        <f>O128*H128</f>
        <v>0</v>
      </c>
      <c r="Q128" s="226">
        <v>0.00038999999999999999</v>
      </c>
      <c r="R128" s="226">
        <f>Q128*H128</f>
        <v>0.00117</v>
      </c>
      <c r="S128" s="226">
        <v>0.0082799999999999992</v>
      </c>
      <c r="T128" s="227">
        <f>S128*H128</f>
        <v>0.024839999999999997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125</v>
      </c>
      <c r="AT128" s="228" t="s">
        <v>121</v>
      </c>
      <c r="AU128" s="228" t="s">
        <v>88</v>
      </c>
      <c r="AY128" s="14" t="s">
        <v>118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86</v>
      </c>
      <c r="BK128" s="229">
        <f>ROUND(I128*H128,2)</f>
        <v>0</v>
      </c>
      <c r="BL128" s="14" t="s">
        <v>125</v>
      </c>
      <c r="BM128" s="228" t="s">
        <v>149</v>
      </c>
    </row>
    <row r="129" s="2" customFormat="1" ht="21.75" customHeight="1">
      <c r="A129" s="35"/>
      <c r="B129" s="36"/>
      <c r="C129" s="216" t="s">
        <v>150</v>
      </c>
      <c r="D129" s="216" t="s">
        <v>121</v>
      </c>
      <c r="E129" s="217" t="s">
        <v>151</v>
      </c>
      <c r="F129" s="218" t="s">
        <v>152</v>
      </c>
      <c r="G129" s="219" t="s">
        <v>124</v>
      </c>
      <c r="H129" s="220">
        <v>5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43</v>
      </c>
      <c r="O129" s="88"/>
      <c r="P129" s="226">
        <f>O129*H129</f>
        <v>0</v>
      </c>
      <c r="Q129" s="226">
        <v>0.0049300000000000004</v>
      </c>
      <c r="R129" s="226">
        <f>Q129*H129</f>
        <v>0.024650000000000002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125</v>
      </c>
      <c r="AT129" s="228" t="s">
        <v>121</v>
      </c>
      <c r="AU129" s="228" t="s">
        <v>88</v>
      </c>
      <c r="AY129" s="14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86</v>
      </c>
      <c r="BK129" s="229">
        <f>ROUND(I129*H129,2)</f>
        <v>0</v>
      </c>
      <c r="BL129" s="14" t="s">
        <v>125</v>
      </c>
      <c r="BM129" s="228" t="s">
        <v>153</v>
      </c>
    </row>
    <row r="130" s="2" customFormat="1" ht="21.75" customHeight="1">
      <c r="A130" s="35"/>
      <c r="B130" s="36"/>
      <c r="C130" s="216" t="s">
        <v>154</v>
      </c>
      <c r="D130" s="216" t="s">
        <v>121</v>
      </c>
      <c r="E130" s="217" t="s">
        <v>155</v>
      </c>
      <c r="F130" s="218" t="s">
        <v>156</v>
      </c>
      <c r="G130" s="219" t="s">
        <v>124</v>
      </c>
      <c r="H130" s="220">
        <v>4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43</v>
      </c>
      <c r="O130" s="88"/>
      <c r="P130" s="226">
        <f>O130*H130</f>
        <v>0</v>
      </c>
      <c r="Q130" s="226">
        <v>0.0088800000000000007</v>
      </c>
      <c r="R130" s="226">
        <f>Q130*H130</f>
        <v>0.035520000000000003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125</v>
      </c>
      <c r="AT130" s="228" t="s">
        <v>121</v>
      </c>
      <c r="AU130" s="228" t="s">
        <v>88</v>
      </c>
      <c r="AY130" s="14" t="s">
        <v>118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86</v>
      </c>
      <c r="BK130" s="229">
        <f>ROUND(I130*H130,2)</f>
        <v>0</v>
      </c>
      <c r="BL130" s="14" t="s">
        <v>125</v>
      </c>
      <c r="BM130" s="228" t="s">
        <v>157</v>
      </c>
    </row>
    <row r="131" s="2" customFormat="1" ht="21.75" customHeight="1">
      <c r="A131" s="35"/>
      <c r="B131" s="36"/>
      <c r="C131" s="216" t="s">
        <v>158</v>
      </c>
      <c r="D131" s="216" t="s">
        <v>121</v>
      </c>
      <c r="E131" s="217" t="s">
        <v>159</v>
      </c>
      <c r="F131" s="218" t="s">
        <v>160</v>
      </c>
      <c r="G131" s="219" t="s">
        <v>161</v>
      </c>
      <c r="H131" s="220">
        <v>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43</v>
      </c>
      <c r="O131" s="88"/>
      <c r="P131" s="226">
        <f>O131*H131</f>
        <v>0</v>
      </c>
      <c r="Q131" s="226">
        <v>0.00077999999999999999</v>
      </c>
      <c r="R131" s="226">
        <f>Q131*H131</f>
        <v>0.00077999999999999999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125</v>
      </c>
      <c r="AT131" s="228" t="s">
        <v>121</v>
      </c>
      <c r="AU131" s="228" t="s">
        <v>88</v>
      </c>
      <c r="AY131" s="14" t="s">
        <v>118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86</v>
      </c>
      <c r="BK131" s="229">
        <f>ROUND(I131*H131,2)</f>
        <v>0</v>
      </c>
      <c r="BL131" s="14" t="s">
        <v>125</v>
      </c>
      <c r="BM131" s="228" t="s">
        <v>162</v>
      </c>
    </row>
    <row r="132" s="2" customFormat="1" ht="21.75" customHeight="1">
      <c r="A132" s="35"/>
      <c r="B132" s="36"/>
      <c r="C132" s="216" t="s">
        <v>163</v>
      </c>
      <c r="D132" s="216" t="s">
        <v>121</v>
      </c>
      <c r="E132" s="217" t="s">
        <v>164</v>
      </c>
      <c r="F132" s="218" t="s">
        <v>165</v>
      </c>
      <c r="G132" s="219" t="s">
        <v>166</v>
      </c>
      <c r="H132" s="220">
        <v>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43</v>
      </c>
      <c r="O132" s="88"/>
      <c r="P132" s="226">
        <f>O132*H132</f>
        <v>0</v>
      </c>
      <c r="Q132" s="226">
        <v>0.016299999999999999</v>
      </c>
      <c r="R132" s="226">
        <f>Q132*H132</f>
        <v>0.032599999999999997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125</v>
      </c>
      <c r="AT132" s="228" t="s">
        <v>121</v>
      </c>
      <c r="AU132" s="228" t="s">
        <v>88</v>
      </c>
      <c r="AY132" s="14" t="s">
        <v>118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86</v>
      </c>
      <c r="BK132" s="229">
        <f>ROUND(I132*H132,2)</f>
        <v>0</v>
      </c>
      <c r="BL132" s="14" t="s">
        <v>125</v>
      </c>
      <c r="BM132" s="228" t="s">
        <v>167</v>
      </c>
    </row>
    <row r="133" s="2" customFormat="1" ht="21.75" customHeight="1">
      <c r="A133" s="35"/>
      <c r="B133" s="36"/>
      <c r="C133" s="216" t="s">
        <v>168</v>
      </c>
      <c r="D133" s="216" t="s">
        <v>121</v>
      </c>
      <c r="E133" s="217" t="s">
        <v>169</v>
      </c>
      <c r="F133" s="218" t="s">
        <v>170</v>
      </c>
      <c r="G133" s="219" t="s">
        <v>161</v>
      </c>
      <c r="H133" s="220">
        <v>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43</v>
      </c>
      <c r="O133" s="88"/>
      <c r="P133" s="226">
        <f>O133*H133</f>
        <v>0</v>
      </c>
      <c r="Q133" s="226">
        <v>0.00024000000000000001</v>
      </c>
      <c r="R133" s="226">
        <f>Q133*H133</f>
        <v>0.00096000000000000002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125</v>
      </c>
      <c r="AT133" s="228" t="s">
        <v>121</v>
      </c>
      <c r="AU133" s="228" t="s">
        <v>88</v>
      </c>
      <c r="AY133" s="14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86</v>
      </c>
      <c r="BK133" s="229">
        <f>ROUND(I133*H133,2)</f>
        <v>0</v>
      </c>
      <c r="BL133" s="14" t="s">
        <v>125</v>
      </c>
      <c r="BM133" s="228" t="s">
        <v>171</v>
      </c>
    </row>
    <row r="134" s="2" customFormat="1" ht="21.75" customHeight="1">
      <c r="A134" s="35"/>
      <c r="B134" s="36"/>
      <c r="C134" s="216" t="s">
        <v>172</v>
      </c>
      <c r="D134" s="216" t="s">
        <v>121</v>
      </c>
      <c r="E134" s="217" t="s">
        <v>173</v>
      </c>
      <c r="F134" s="218" t="s">
        <v>174</v>
      </c>
      <c r="G134" s="219" t="s">
        <v>161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43</v>
      </c>
      <c r="O134" s="88"/>
      <c r="P134" s="226">
        <f>O134*H134</f>
        <v>0</v>
      </c>
      <c r="Q134" s="226">
        <v>0.00060999999999999997</v>
      </c>
      <c r="R134" s="226">
        <f>Q134*H134</f>
        <v>0.00060999999999999997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125</v>
      </c>
      <c r="AT134" s="228" t="s">
        <v>121</v>
      </c>
      <c r="AU134" s="228" t="s">
        <v>88</v>
      </c>
      <c r="AY134" s="14" t="s">
        <v>118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86</v>
      </c>
      <c r="BK134" s="229">
        <f>ROUND(I134*H134,2)</f>
        <v>0</v>
      </c>
      <c r="BL134" s="14" t="s">
        <v>125</v>
      </c>
      <c r="BM134" s="228" t="s">
        <v>175</v>
      </c>
    </row>
    <row r="135" s="2" customFormat="1" ht="21.75" customHeight="1">
      <c r="A135" s="35"/>
      <c r="B135" s="36"/>
      <c r="C135" s="216" t="s">
        <v>176</v>
      </c>
      <c r="D135" s="216" t="s">
        <v>121</v>
      </c>
      <c r="E135" s="217" t="s">
        <v>177</v>
      </c>
      <c r="F135" s="218" t="s">
        <v>178</v>
      </c>
      <c r="G135" s="219" t="s">
        <v>161</v>
      </c>
      <c r="H135" s="220">
        <v>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43</v>
      </c>
      <c r="O135" s="88"/>
      <c r="P135" s="226">
        <f>O135*H135</f>
        <v>0</v>
      </c>
      <c r="Q135" s="226">
        <v>0.0020799999999999998</v>
      </c>
      <c r="R135" s="226">
        <f>Q135*H135</f>
        <v>0.0041599999999999996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125</v>
      </c>
      <c r="AT135" s="228" t="s">
        <v>121</v>
      </c>
      <c r="AU135" s="228" t="s">
        <v>88</v>
      </c>
      <c r="AY135" s="14" t="s">
        <v>118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86</v>
      </c>
      <c r="BK135" s="229">
        <f>ROUND(I135*H135,2)</f>
        <v>0</v>
      </c>
      <c r="BL135" s="14" t="s">
        <v>125</v>
      </c>
      <c r="BM135" s="228" t="s">
        <v>179</v>
      </c>
    </row>
    <row r="136" s="2" customFormat="1" ht="21.75" customHeight="1">
      <c r="A136" s="35"/>
      <c r="B136" s="36"/>
      <c r="C136" s="216" t="s">
        <v>8</v>
      </c>
      <c r="D136" s="216" t="s">
        <v>121</v>
      </c>
      <c r="E136" s="217" t="s">
        <v>180</v>
      </c>
      <c r="F136" s="218" t="s">
        <v>181</v>
      </c>
      <c r="G136" s="219" t="s">
        <v>161</v>
      </c>
      <c r="H136" s="220">
        <v>4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43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125</v>
      </c>
      <c r="AT136" s="228" t="s">
        <v>121</v>
      </c>
      <c r="AU136" s="228" t="s">
        <v>88</v>
      </c>
      <c r="AY136" s="14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86</v>
      </c>
      <c r="BK136" s="229">
        <f>ROUND(I136*H136,2)</f>
        <v>0</v>
      </c>
      <c r="BL136" s="14" t="s">
        <v>125</v>
      </c>
      <c r="BM136" s="228" t="s">
        <v>182</v>
      </c>
    </row>
    <row r="137" s="2" customFormat="1" ht="21.75" customHeight="1">
      <c r="A137" s="35"/>
      <c r="B137" s="36"/>
      <c r="C137" s="230" t="s">
        <v>125</v>
      </c>
      <c r="D137" s="230" t="s">
        <v>183</v>
      </c>
      <c r="E137" s="231" t="s">
        <v>184</v>
      </c>
      <c r="F137" s="232" t="s">
        <v>185</v>
      </c>
      <c r="G137" s="233" t="s">
        <v>161</v>
      </c>
      <c r="H137" s="234">
        <v>2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43</v>
      </c>
      <c r="O137" s="88"/>
      <c r="P137" s="226">
        <f>O137*H137</f>
        <v>0</v>
      </c>
      <c r="Q137" s="226">
        <v>5.0000000000000002E-05</v>
      </c>
      <c r="R137" s="226">
        <f>Q137*H137</f>
        <v>0.00010000000000000001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186</v>
      </c>
      <c r="AT137" s="228" t="s">
        <v>183</v>
      </c>
      <c r="AU137" s="228" t="s">
        <v>88</v>
      </c>
      <c r="AY137" s="14" t="s">
        <v>118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86</v>
      </c>
      <c r="BK137" s="229">
        <f>ROUND(I137*H137,2)</f>
        <v>0</v>
      </c>
      <c r="BL137" s="14" t="s">
        <v>125</v>
      </c>
      <c r="BM137" s="228" t="s">
        <v>187</v>
      </c>
    </row>
    <row r="138" s="2" customFormat="1" ht="16.5" customHeight="1">
      <c r="A138" s="35"/>
      <c r="B138" s="36"/>
      <c r="C138" s="230" t="s">
        <v>188</v>
      </c>
      <c r="D138" s="230" t="s">
        <v>183</v>
      </c>
      <c r="E138" s="231" t="s">
        <v>189</v>
      </c>
      <c r="F138" s="232" t="s">
        <v>190</v>
      </c>
      <c r="G138" s="233" t="s">
        <v>161</v>
      </c>
      <c r="H138" s="234">
        <v>2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43</v>
      </c>
      <c r="O138" s="88"/>
      <c r="P138" s="226">
        <f>O138*H138</f>
        <v>0</v>
      </c>
      <c r="Q138" s="226">
        <v>5.0000000000000002E-05</v>
      </c>
      <c r="R138" s="226">
        <f>Q138*H138</f>
        <v>0.00010000000000000001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186</v>
      </c>
      <c r="AT138" s="228" t="s">
        <v>183</v>
      </c>
      <c r="AU138" s="228" t="s">
        <v>88</v>
      </c>
      <c r="AY138" s="14" t="s">
        <v>118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86</v>
      </c>
      <c r="BK138" s="229">
        <f>ROUND(I138*H138,2)</f>
        <v>0</v>
      </c>
      <c r="BL138" s="14" t="s">
        <v>125</v>
      </c>
      <c r="BM138" s="228" t="s">
        <v>191</v>
      </c>
    </row>
    <row r="139" s="2" customFormat="1" ht="21.75" customHeight="1">
      <c r="A139" s="35"/>
      <c r="B139" s="36"/>
      <c r="C139" s="216" t="s">
        <v>192</v>
      </c>
      <c r="D139" s="216" t="s">
        <v>121</v>
      </c>
      <c r="E139" s="217" t="s">
        <v>193</v>
      </c>
      <c r="F139" s="218" t="s">
        <v>194</v>
      </c>
      <c r="G139" s="219" t="s">
        <v>161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43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125</v>
      </c>
      <c r="AT139" s="228" t="s">
        <v>121</v>
      </c>
      <c r="AU139" s="228" t="s">
        <v>88</v>
      </c>
      <c r="AY139" s="14" t="s">
        <v>118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86</v>
      </c>
      <c r="BK139" s="229">
        <f>ROUND(I139*H139,2)</f>
        <v>0</v>
      </c>
      <c r="BL139" s="14" t="s">
        <v>125</v>
      </c>
      <c r="BM139" s="228" t="s">
        <v>195</v>
      </c>
    </row>
    <row r="140" s="2" customFormat="1" ht="21.75" customHeight="1">
      <c r="A140" s="35"/>
      <c r="B140" s="36"/>
      <c r="C140" s="216" t="s">
        <v>196</v>
      </c>
      <c r="D140" s="216" t="s">
        <v>121</v>
      </c>
      <c r="E140" s="217" t="s">
        <v>197</v>
      </c>
      <c r="F140" s="218" t="s">
        <v>198</v>
      </c>
      <c r="G140" s="219" t="s">
        <v>161</v>
      </c>
      <c r="H140" s="220">
        <v>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43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125</v>
      </c>
      <c r="AT140" s="228" t="s">
        <v>121</v>
      </c>
      <c r="AU140" s="228" t="s">
        <v>88</v>
      </c>
      <c r="AY140" s="14" t="s">
        <v>118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86</v>
      </c>
      <c r="BK140" s="229">
        <f>ROUND(I140*H140,2)</f>
        <v>0</v>
      </c>
      <c r="BL140" s="14" t="s">
        <v>125</v>
      </c>
      <c r="BM140" s="228" t="s">
        <v>199</v>
      </c>
    </row>
    <row r="141" s="2" customFormat="1" ht="21.75" customHeight="1">
      <c r="A141" s="35"/>
      <c r="B141" s="36"/>
      <c r="C141" s="230" t="s">
        <v>200</v>
      </c>
      <c r="D141" s="230" t="s">
        <v>183</v>
      </c>
      <c r="E141" s="231" t="s">
        <v>201</v>
      </c>
      <c r="F141" s="232" t="s">
        <v>202</v>
      </c>
      <c r="G141" s="233" t="s">
        <v>161</v>
      </c>
      <c r="H141" s="234">
        <v>1</v>
      </c>
      <c r="I141" s="235"/>
      <c r="J141" s="236">
        <f>ROUND(I141*H141,2)</f>
        <v>0</v>
      </c>
      <c r="K141" s="237"/>
      <c r="L141" s="238"/>
      <c r="M141" s="239" t="s">
        <v>1</v>
      </c>
      <c r="N141" s="240" t="s">
        <v>43</v>
      </c>
      <c r="O141" s="88"/>
      <c r="P141" s="226">
        <f>O141*H141</f>
        <v>0</v>
      </c>
      <c r="Q141" s="226">
        <v>0.0032799999999999999</v>
      </c>
      <c r="R141" s="226">
        <f>Q141*H141</f>
        <v>0.0032799999999999999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186</v>
      </c>
      <c r="AT141" s="228" t="s">
        <v>183</v>
      </c>
      <c r="AU141" s="228" t="s">
        <v>88</v>
      </c>
      <c r="AY141" s="14" t="s">
        <v>118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86</v>
      </c>
      <c r="BK141" s="229">
        <f>ROUND(I141*H141,2)</f>
        <v>0</v>
      </c>
      <c r="BL141" s="14" t="s">
        <v>125</v>
      </c>
      <c r="BM141" s="228" t="s">
        <v>203</v>
      </c>
    </row>
    <row r="142" s="2" customFormat="1" ht="21.75" customHeight="1">
      <c r="A142" s="35"/>
      <c r="B142" s="36"/>
      <c r="C142" s="230" t="s">
        <v>7</v>
      </c>
      <c r="D142" s="230" t="s">
        <v>183</v>
      </c>
      <c r="E142" s="231" t="s">
        <v>204</v>
      </c>
      <c r="F142" s="232" t="s">
        <v>205</v>
      </c>
      <c r="G142" s="233" t="s">
        <v>161</v>
      </c>
      <c r="H142" s="234">
        <v>1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43</v>
      </c>
      <c r="O142" s="88"/>
      <c r="P142" s="226">
        <f>O142*H142</f>
        <v>0</v>
      </c>
      <c r="Q142" s="226">
        <v>0.0032799999999999999</v>
      </c>
      <c r="R142" s="226">
        <f>Q142*H142</f>
        <v>0.0032799999999999999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186</v>
      </c>
      <c r="AT142" s="228" t="s">
        <v>183</v>
      </c>
      <c r="AU142" s="228" t="s">
        <v>88</v>
      </c>
      <c r="AY142" s="14" t="s">
        <v>118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86</v>
      </c>
      <c r="BK142" s="229">
        <f>ROUND(I142*H142,2)</f>
        <v>0</v>
      </c>
      <c r="BL142" s="14" t="s">
        <v>125</v>
      </c>
      <c r="BM142" s="228" t="s">
        <v>206</v>
      </c>
    </row>
    <row r="143" s="2" customFormat="1" ht="33" customHeight="1">
      <c r="A143" s="35"/>
      <c r="B143" s="36"/>
      <c r="C143" s="216" t="s">
        <v>207</v>
      </c>
      <c r="D143" s="216" t="s">
        <v>121</v>
      </c>
      <c r="E143" s="217" t="s">
        <v>208</v>
      </c>
      <c r="F143" s="218" t="s">
        <v>209</v>
      </c>
      <c r="G143" s="219" t="s">
        <v>161</v>
      </c>
      <c r="H143" s="220">
        <v>2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43</v>
      </c>
      <c r="O143" s="88"/>
      <c r="P143" s="226">
        <f>O143*H143</f>
        <v>0</v>
      </c>
      <c r="Q143" s="226">
        <v>0.0032799999999999999</v>
      </c>
      <c r="R143" s="226">
        <f>Q143*H143</f>
        <v>0.0065599999999999999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125</v>
      </c>
      <c r="AT143" s="228" t="s">
        <v>121</v>
      </c>
      <c r="AU143" s="228" t="s">
        <v>88</v>
      </c>
      <c r="AY143" s="14" t="s">
        <v>118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86</v>
      </c>
      <c r="BK143" s="229">
        <f>ROUND(I143*H143,2)</f>
        <v>0</v>
      </c>
      <c r="BL143" s="14" t="s">
        <v>125</v>
      </c>
      <c r="BM143" s="228" t="s">
        <v>210</v>
      </c>
    </row>
    <row r="144" s="2" customFormat="1" ht="21.75" customHeight="1">
      <c r="A144" s="35"/>
      <c r="B144" s="36"/>
      <c r="C144" s="216" t="s">
        <v>211</v>
      </c>
      <c r="D144" s="216" t="s">
        <v>121</v>
      </c>
      <c r="E144" s="217" t="s">
        <v>212</v>
      </c>
      <c r="F144" s="218" t="s">
        <v>213</v>
      </c>
      <c r="G144" s="219" t="s">
        <v>161</v>
      </c>
      <c r="H144" s="220">
        <v>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43</v>
      </c>
      <c r="O144" s="88"/>
      <c r="P144" s="226">
        <f>O144*H144</f>
        <v>0</v>
      </c>
      <c r="Q144" s="226">
        <v>0.00088000000000000003</v>
      </c>
      <c r="R144" s="226">
        <f>Q144*H144</f>
        <v>0.00088000000000000003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125</v>
      </c>
      <c r="AT144" s="228" t="s">
        <v>121</v>
      </c>
      <c r="AU144" s="228" t="s">
        <v>88</v>
      </c>
      <c r="AY144" s="14" t="s">
        <v>118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86</v>
      </c>
      <c r="BK144" s="229">
        <f>ROUND(I144*H144,2)</f>
        <v>0</v>
      </c>
      <c r="BL144" s="14" t="s">
        <v>125</v>
      </c>
      <c r="BM144" s="228" t="s">
        <v>214</v>
      </c>
    </row>
    <row r="145" s="2" customFormat="1" ht="16.5" customHeight="1">
      <c r="A145" s="35"/>
      <c r="B145" s="36"/>
      <c r="C145" s="216" t="s">
        <v>215</v>
      </c>
      <c r="D145" s="216" t="s">
        <v>121</v>
      </c>
      <c r="E145" s="217" t="s">
        <v>216</v>
      </c>
      <c r="F145" s="218" t="s">
        <v>217</v>
      </c>
      <c r="G145" s="219" t="s">
        <v>166</v>
      </c>
      <c r="H145" s="220">
        <v>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43</v>
      </c>
      <c r="O145" s="88"/>
      <c r="P145" s="226">
        <f>O145*H145</f>
        <v>0</v>
      </c>
      <c r="Q145" s="226">
        <v>0.00115</v>
      </c>
      <c r="R145" s="226">
        <f>Q145*H145</f>
        <v>0.00115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125</v>
      </c>
      <c r="AT145" s="228" t="s">
        <v>121</v>
      </c>
      <c r="AU145" s="228" t="s">
        <v>88</v>
      </c>
      <c r="AY145" s="14" t="s">
        <v>118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86</v>
      </c>
      <c r="BK145" s="229">
        <f>ROUND(I145*H145,2)</f>
        <v>0</v>
      </c>
      <c r="BL145" s="14" t="s">
        <v>125</v>
      </c>
      <c r="BM145" s="228" t="s">
        <v>218</v>
      </c>
    </row>
    <row r="146" s="2" customFormat="1" ht="21.75" customHeight="1">
      <c r="A146" s="35"/>
      <c r="B146" s="36"/>
      <c r="C146" s="216" t="s">
        <v>219</v>
      </c>
      <c r="D146" s="216" t="s">
        <v>121</v>
      </c>
      <c r="E146" s="217" t="s">
        <v>220</v>
      </c>
      <c r="F146" s="218" t="s">
        <v>221</v>
      </c>
      <c r="G146" s="219" t="s">
        <v>222</v>
      </c>
      <c r="H146" s="220">
        <v>0.159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43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125</v>
      </c>
      <c r="AT146" s="228" t="s">
        <v>121</v>
      </c>
      <c r="AU146" s="228" t="s">
        <v>88</v>
      </c>
      <c r="AY146" s="14" t="s">
        <v>118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86</v>
      </c>
      <c r="BK146" s="229">
        <f>ROUND(I146*H146,2)</f>
        <v>0</v>
      </c>
      <c r="BL146" s="14" t="s">
        <v>125</v>
      </c>
      <c r="BM146" s="228" t="s">
        <v>223</v>
      </c>
    </row>
    <row r="147" s="12" customFormat="1" ht="22.8" customHeight="1">
      <c r="A147" s="12"/>
      <c r="B147" s="200"/>
      <c r="C147" s="201"/>
      <c r="D147" s="202" t="s">
        <v>77</v>
      </c>
      <c r="E147" s="214" t="s">
        <v>224</v>
      </c>
      <c r="F147" s="214" t="s">
        <v>225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SUM(P148:P150)</f>
        <v>0</v>
      </c>
      <c r="Q147" s="208"/>
      <c r="R147" s="209">
        <f>SUM(R148:R150)</f>
        <v>0.0054099999999999999</v>
      </c>
      <c r="S147" s="208"/>
      <c r="T147" s="21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88</v>
      </c>
      <c r="AT147" s="212" t="s">
        <v>77</v>
      </c>
      <c r="AU147" s="212" t="s">
        <v>86</v>
      </c>
      <c r="AY147" s="211" t="s">
        <v>118</v>
      </c>
      <c r="BK147" s="213">
        <f>SUM(BK148:BK150)</f>
        <v>0</v>
      </c>
    </row>
    <row r="148" s="2" customFormat="1" ht="21.75" customHeight="1">
      <c r="A148" s="35"/>
      <c r="B148" s="36"/>
      <c r="C148" s="216" t="s">
        <v>226</v>
      </c>
      <c r="D148" s="216" t="s">
        <v>121</v>
      </c>
      <c r="E148" s="217" t="s">
        <v>227</v>
      </c>
      <c r="F148" s="218" t="s">
        <v>228</v>
      </c>
      <c r="G148" s="219" t="s">
        <v>124</v>
      </c>
      <c r="H148" s="220">
        <v>50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43</v>
      </c>
      <c r="O148" s="88"/>
      <c r="P148" s="226">
        <f>O148*H148</f>
        <v>0</v>
      </c>
      <c r="Q148" s="226">
        <v>5.0000000000000002E-05</v>
      </c>
      <c r="R148" s="226">
        <f>Q148*H148</f>
        <v>0.0025000000000000001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125</v>
      </c>
      <c r="AT148" s="228" t="s">
        <v>121</v>
      </c>
      <c r="AU148" s="228" t="s">
        <v>88</v>
      </c>
      <c r="AY148" s="14" t="s">
        <v>118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86</v>
      </c>
      <c r="BK148" s="229">
        <f>ROUND(I148*H148,2)</f>
        <v>0</v>
      </c>
      <c r="BL148" s="14" t="s">
        <v>125</v>
      </c>
      <c r="BM148" s="228" t="s">
        <v>229</v>
      </c>
    </row>
    <row r="149" s="2" customFormat="1" ht="21.75" customHeight="1">
      <c r="A149" s="35"/>
      <c r="B149" s="36"/>
      <c r="C149" s="216" t="s">
        <v>230</v>
      </c>
      <c r="D149" s="216" t="s">
        <v>121</v>
      </c>
      <c r="E149" s="217" t="s">
        <v>231</v>
      </c>
      <c r="F149" s="218" t="s">
        <v>232</v>
      </c>
      <c r="G149" s="219" t="s">
        <v>124</v>
      </c>
      <c r="H149" s="220">
        <v>30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43</v>
      </c>
      <c r="O149" s="88"/>
      <c r="P149" s="226">
        <f>O149*H149</f>
        <v>0</v>
      </c>
      <c r="Q149" s="226">
        <v>9.0000000000000006E-05</v>
      </c>
      <c r="R149" s="226">
        <f>Q149*H149</f>
        <v>0.0027000000000000001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125</v>
      </c>
      <c r="AT149" s="228" t="s">
        <v>121</v>
      </c>
      <c r="AU149" s="228" t="s">
        <v>88</v>
      </c>
      <c r="AY149" s="14" t="s">
        <v>118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86</v>
      </c>
      <c r="BK149" s="229">
        <f>ROUND(I149*H149,2)</f>
        <v>0</v>
      </c>
      <c r="BL149" s="14" t="s">
        <v>125</v>
      </c>
      <c r="BM149" s="228" t="s">
        <v>233</v>
      </c>
    </row>
    <row r="150" s="2" customFormat="1" ht="21.75" customHeight="1">
      <c r="A150" s="35"/>
      <c r="B150" s="36"/>
      <c r="C150" s="216" t="s">
        <v>234</v>
      </c>
      <c r="D150" s="216" t="s">
        <v>121</v>
      </c>
      <c r="E150" s="217" t="s">
        <v>235</v>
      </c>
      <c r="F150" s="218" t="s">
        <v>236</v>
      </c>
      <c r="G150" s="219" t="s">
        <v>124</v>
      </c>
      <c r="H150" s="220">
        <v>3</v>
      </c>
      <c r="I150" s="221"/>
      <c r="J150" s="222">
        <f>ROUND(I150*H150,2)</f>
        <v>0</v>
      </c>
      <c r="K150" s="223"/>
      <c r="L150" s="41"/>
      <c r="M150" s="241" t="s">
        <v>1</v>
      </c>
      <c r="N150" s="242" t="s">
        <v>43</v>
      </c>
      <c r="O150" s="243"/>
      <c r="P150" s="244">
        <f>O150*H150</f>
        <v>0</v>
      </c>
      <c r="Q150" s="244">
        <v>6.9999999999999994E-05</v>
      </c>
      <c r="R150" s="244">
        <f>Q150*H150</f>
        <v>0.00020999999999999998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125</v>
      </c>
      <c r="AT150" s="228" t="s">
        <v>121</v>
      </c>
      <c r="AU150" s="228" t="s">
        <v>88</v>
      </c>
      <c r="AY150" s="14" t="s">
        <v>118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86</v>
      </c>
      <c r="BK150" s="229">
        <f>ROUND(I150*H150,2)</f>
        <v>0</v>
      </c>
      <c r="BL150" s="14" t="s">
        <v>125</v>
      </c>
      <c r="BM150" s="228" t="s">
        <v>237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0daOthsljej4JOazlDpI1PAkUkIhrqJLQ5JdakGplKodzwUNZKZXcn0u4Xj76ISA3lhFFTLkvTXT2tG1pabYww==" hashValue="4gp6kkQANpag6hN8mF3cHQITZM7jFwf2DlVzDRLdr8fgwbVDBhPhDcsMh1LYttJ1mYBIK8YFYTzQQomaECFDpg==" algorithmName="SHA-512" password="CC35"/>
  <autoFilter ref="C118:K15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REKONSTRUKCE KOTELNY AQUAPARKU V Ústí nad Orlicí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238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18. 2. 2021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ROUND((SUM(BE126:BE222)),  2)</f>
        <v>0</v>
      </c>
      <c r="G33" s="35"/>
      <c r="H33" s="35"/>
      <c r="I33" s="152">
        <v>0.20999999999999999</v>
      </c>
      <c r="J33" s="151">
        <f>ROUND(((SUM(BE126:BE222))*I33),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ROUND((SUM(BF126:BF222)),  2)</f>
        <v>0</v>
      </c>
      <c r="G34" s="35"/>
      <c r="H34" s="35"/>
      <c r="I34" s="152">
        <v>0.14999999999999999</v>
      </c>
      <c r="J34" s="151">
        <f>ROUND(((SUM(BF126:BF222))*I34),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ROUND((SUM(BG126:BG222)),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ROUND((SUM(BH126:BH222)),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ROUND((SUM(BI126:BI222)),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REKONSTRUKCE KOTELNY AQUAPARKU V Ústí nad Orlicí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D.1.4.1 - VYTÁPĚNÍ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k.ú. Ústí nad Orlicí, p.č.st. 3519</v>
      </c>
      <c r="G89" s="37"/>
      <c r="H89" s="37"/>
      <c r="I89" s="29" t="s">
        <v>22</v>
      </c>
      <c r="J89" s="76" t="str">
        <f>IF(J12="","",J12)</f>
        <v>18. 2. 2021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TEPVOS, spol. s. r. o., Královéhradecká 1566, Ústí</v>
      </c>
      <c r="G91" s="37"/>
      <c r="H91" s="37"/>
      <c r="I91" s="29" t="s">
        <v>31</v>
      </c>
      <c r="J91" s="33" t="str">
        <f>E21</f>
        <v>Jiří Kamenický, Na Špici 211, 561 17 Dlouhá Třebov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239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240</v>
      </c>
      <c r="E99" s="185"/>
      <c r="F99" s="185"/>
      <c r="G99" s="185"/>
      <c r="H99" s="185"/>
      <c r="I99" s="185"/>
      <c r="J99" s="186">
        <f>J135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241</v>
      </c>
      <c r="E100" s="185"/>
      <c r="F100" s="185"/>
      <c r="G100" s="185"/>
      <c r="H100" s="185"/>
      <c r="I100" s="185"/>
      <c r="J100" s="186">
        <f>J141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242</v>
      </c>
      <c r="E101" s="185"/>
      <c r="F101" s="185"/>
      <c r="G101" s="185"/>
      <c r="H101" s="185"/>
      <c r="I101" s="185"/>
      <c r="J101" s="186">
        <f>J173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243</v>
      </c>
      <c r="E102" s="185"/>
      <c r="F102" s="185"/>
      <c r="G102" s="185"/>
      <c r="H102" s="185"/>
      <c r="I102" s="185"/>
      <c r="J102" s="186">
        <f>J181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244</v>
      </c>
      <c r="E103" s="185"/>
      <c r="F103" s="185"/>
      <c r="G103" s="185"/>
      <c r="H103" s="185"/>
      <c r="I103" s="185"/>
      <c r="J103" s="186">
        <f>J195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2"/>
      <c r="C104" s="183"/>
      <c r="D104" s="184" t="s">
        <v>245</v>
      </c>
      <c r="E104" s="185"/>
      <c r="F104" s="185"/>
      <c r="G104" s="185"/>
      <c r="H104" s="185"/>
      <c r="I104" s="185"/>
      <c r="J104" s="186">
        <f>J208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246</v>
      </c>
      <c r="E105" s="185"/>
      <c r="F105" s="185"/>
      <c r="G105" s="185"/>
      <c r="H105" s="185"/>
      <c r="I105" s="185"/>
      <c r="J105" s="186">
        <f>J210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102</v>
      </c>
      <c r="E106" s="185"/>
      <c r="F106" s="185"/>
      <c r="G106" s="185"/>
      <c r="H106" s="185"/>
      <c r="I106" s="185"/>
      <c r="J106" s="186">
        <f>J214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REKONSTRUKCE KOTELNY AQUAPARKU V Ústí nad Orlicí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93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D.1.4.1 - VYTÁPĚNÍ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>k.ú. Ústí nad Orlicí, p.č.st. 3519</v>
      </c>
      <c r="G120" s="37"/>
      <c r="H120" s="37"/>
      <c r="I120" s="29" t="s">
        <v>22</v>
      </c>
      <c r="J120" s="76" t="str">
        <f>IF(J12="","",J12)</f>
        <v>18. 2. 2021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24</v>
      </c>
      <c r="D122" s="37"/>
      <c r="E122" s="37"/>
      <c r="F122" s="24" t="str">
        <f>E15</f>
        <v>TEPVOS, spol. s. r. o., Královéhradecká 1566, Ústí</v>
      </c>
      <c r="G122" s="37"/>
      <c r="H122" s="37"/>
      <c r="I122" s="29" t="s">
        <v>31</v>
      </c>
      <c r="J122" s="33" t="str">
        <f>E21</f>
        <v>Jiří Kamenický, Na Špici 211, 561 17 Dlouhá Třebov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29</v>
      </c>
      <c r="D123" s="37"/>
      <c r="E123" s="37"/>
      <c r="F123" s="24" t="str">
        <f>IF(E18="","",E18)</f>
        <v>Vyplň údaj</v>
      </c>
      <c r="G123" s="37"/>
      <c r="H123" s="37"/>
      <c r="I123" s="29" t="s">
        <v>35</v>
      </c>
      <c r="J123" s="33" t="str">
        <f>E24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104</v>
      </c>
      <c r="D125" s="191" t="s">
        <v>63</v>
      </c>
      <c r="E125" s="191" t="s">
        <v>59</v>
      </c>
      <c r="F125" s="191" t="s">
        <v>60</v>
      </c>
      <c r="G125" s="191" t="s">
        <v>105</v>
      </c>
      <c r="H125" s="191" t="s">
        <v>106</v>
      </c>
      <c r="I125" s="191" t="s">
        <v>107</v>
      </c>
      <c r="J125" s="192" t="s">
        <v>97</v>
      </c>
      <c r="K125" s="193" t="s">
        <v>108</v>
      </c>
      <c r="L125" s="194"/>
      <c r="M125" s="97" t="s">
        <v>1</v>
      </c>
      <c r="N125" s="98" t="s">
        <v>42</v>
      </c>
      <c r="O125" s="98" t="s">
        <v>109</v>
      </c>
      <c r="P125" s="98" t="s">
        <v>110</v>
      </c>
      <c r="Q125" s="98" t="s">
        <v>111</v>
      </c>
      <c r="R125" s="98" t="s">
        <v>112</v>
      </c>
      <c r="S125" s="98" t="s">
        <v>113</v>
      </c>
      <c r="T125" s="99" t="s">
        <v>114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115</v>
      </c>
      <c r="D126" s="37"/>
      <c r="E126" s="37"/>
      <c r="F126" s="37"/>
      <c r="G126" s="37"/>
      <c r="H126" s="37"/>
      <c r="I126" s="37"/>
      <c r="J126" s="195">
        <f>BK126</f>
        <v>0</v>
      </c>
      <c r="K126" s="37"/>
      <c r="L126" s="41"/>
      <c r="M126" s="100"/>
      <c r="N126" s="196"/>
      <c r="O126" s="101"/>
      <c r="P126" s="197">
        <f>P127</f>
        <v>0</v>
      </c>
      <c r="Q126" s="101"/>
      <c r="R126" s="197">
        <f>R127</f>
        <v>0.6218800000000001</v>
      </c>
      <c r="S126" s="101"/>
      <c r="T126" s="198">
        <f>T127</f>
        <v>1.9115000000000002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99</v>
      </c>
      <c r="BK126" s="199">
        <f>BK127</f>
        <v>0</v>
      </c>
    </row>
    <row r="127" s="12" customFormat="1" ht="25.92" customHeight="1">
      <c r="A127" s="12"/>
      <c r="B127" s="200"/>
      <c r="C127" s="201"/>
      <c r="D127" s="202" t="s">
        <v>77</v>
      </c>
      <c r="E127" s="203" t="s">
        <v>116</v>
      </c>
      <c r="F127" s="203" t="s">
        <v>117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P128+P135+P141+P173+P181+P195+P210+P214</f>
        <v>0</v>
      </c>
      <c r="Q127" s="208"/>
      <c r="R127" s="209">
        <f>R128+R135+R141+R173+R181+R195+R210+R214</f>
        <v>0.6218800000000001</v>
      </c>
      <c r="S127" s="208"/>
      <c r="T127" s="210">
        <f>T128+T135+T141+T173+T181+T195+T210+T214</f>
        <v>1.9115000000000002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88</v>
      </c>
      <c r="AT127" s="212" t="s">
        <v>77</v>
      </c>
      <c r="AU127" s="212" t="s">
        <v>78</v>
      </c>
      <c r="AY127" s="211" t="s">
        <v>118</v>
      </c>
      <c r="BK127" s="213">
        <f>BK128+BK135+BK141+BK173+BK181+BK195+BK210+BK214</f>
        <v>0</v>
      </c>
    </row>
    <row r="128" s="12" customFormat="1" ht="22.8" customHeight="1">
      <c r="A128" s="12"/>
      <c r="B128" s="200"/>
      <c r="C128" s="201"/>
      <c r="D128" s="202" t="s">
        <v>77</v>
      </c>
      <c r="E128" s="214" t="s">
        <v>247</v>
      </c>
      <c r="F128" s="214" t="s">
        <v>248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SUM(P129:P134)</f>
        <v>0</v>
      </c>
      <c r="Q128" s="208"/>
      <c r="R128" s="209">
        <f>SUM(R129:R134)</f>
        <v>0.064259999999999998</v>
      </c>
      <c r="S128" s="208"/>
      <c r="T128" s="210">
        <f>SUM(T129:T134)</f>
        <v>0.10840000000000001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88</v>
      </c>
      <c r="AT128" s="212" t="s">
        <v>77</v>
      </c>
      <c r="AU128" s="212" t="s">
        <v>86</v>
      </c>
      <c r="AY128" s="211" t="s">
        <v>118</v>
      </c>
      <c r="BK128" s="213">
        <f>SUM(BK129:BK134)</f>
        <v>0</v>
      </c>
    </row>
    <row r="129" s="2" customFormat="1" ht="33" customHeight="1">
      <c r="A129" s="35"/>
      <c r="B129" s="36"/>
      <c r="C129" s="216" t="s">
        <v>86</v>
      </c>
      <c r="D129" s="216" t="s">
        <v>121</v>
      </c>
      <c r="E129" s="217" t="s">
        <v>249</v>
      </c>
      <c r="F129" s="218" t="s">
        <v>250</v>
      </c>
      <c r="G129" s="219" t="s">
        <v>124</v>
      </c>
      <c r="H129" s="220">
        <v>20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0.0054200000000000003</v>
      </c>
      <c r="T129" s="227">
        <f>S129*H129</f>
        <v>0.10840000000000001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125</v>
      </c>
      <c r="AT129" s="228" t="s">
        <v>121</v>
      </c>
      <c r="AU129" s="228" t="s">
        <v>88</v>
      </c>
      <c r="AY129" s="14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86</v>
      </c>
      <c r="BK129" s="229">
        <f>ROUND(I129*H129,2)</f>
        <v>0</v>
      </c>
      <c r="BL129" s="14" t="s">
        <v>125</v>
      </c>
      <c r="BM129" s="228" t="s">
        <v>251</v>
      </c>
    </row>
    <row r="130" s="2" customFormat="1" ht="33" customHeight="1">
      <c r="A130" s="35"/>
      <c r="B130" s="36"/>
      <c r="C130" s="216" t="s">
        <v>88</v>
      </c>
      <c r="D130" s="216" t="s">
        <v>121</v>
      </c>
      <c r="E130" s="217" t="s">
        <v>252</v>
      </c>
      <c r="F130" s="218" t="s">
        <v>253</v>
      </c>
      <c r="G130" s="219" t="s">
        <v>124</v>
      </c>
      <c r="H130" s="220">
        <v>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43</v>
      </c>
      <c r="O130" s="88"/>
      <c r="P130" s="226">
        <f>O130*H130</f>
        <v>0</v>
      </c>
      <c r="Q130" s="226">
        <v>0.00027</v>
      </c>
      <c r="R130" s="226">
        <f>Q130*H130</f>
        <v>0.00216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125</v>
      </c>
      <c r="AT130" s="228" t="s">
        <v>121</v>
      </c>
      <c r="AU130" s="228" t="s">
        <v>88</v>
      </c>
      <c r="AY130" s="14" t="s">
        <v>118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86</v>
      </c>
      <c r="BK130" s="229">
        <f>ROUND(I130*H130,2)</f>
        <v>0</v>
      </c>
      <c r="BL130" s="14" t="s">
        <v>125</v>
      </c>
      <c r="BM130" s="228" t="s">
        <v>254</v>
      </c>
    </row>
    <row r="131" s="2" customFormat="1" ht="33" customHeight="1">
      <c r="A131" s="35"/>
      <c r="B131" s="36"/>
      <c r="C131" s="216" t="s">
        <v>130</v>
      </c>
      <c r="D131" s="216" t="s">
        <v>121</v>
      </c>
      <c r="E131" s="217" t="s">
        <v>255</v>
      </c>
      <c r="F131" s="218" t="s">
        <v>256</v>
      </c>
      <c r="G131" s="219" t="s">
        <v>124</v>
      </c>
      <c r="H131" s="220">
        <v>10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43</v>
      </c>
      <c r="O131" s="88"/>
      <c r="P131" s="226">
        <f>O131*H131</f>
        <v>0</v>
      </c>
      <c r="Q131" s="226">
        <v>0.00040999999999999999</v>
      </c>
      <c r="R131" s="226">
        <f>Q131*H131</f>
        <v>0.0040999999999999995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125</v>
      </c>
      <c r="AT131" s="228" t="s">
        <v>121</v>
      </c>
      <c r="AU131" s="228" t="s">
        <v>88</v>
      </c>
      <c r="AY131" s="14" t="s">
        <v>118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86</v>
      </c>
      <c r="BK131" s="229">
        <f>ROUND(I131*H131,2)</f>
        <v>0</v>
      </c>
      <c r="BL131" s="14" t="s">
        <v>125</v>
      </c>
      <c r="BM131" s="228" t="s">
        <v>257</v>
      </c>
    </row>
    <row r="132" s="2" customFormat="1" ht="21.75" customHeight="1">
      <c r="A132" s="35"/>
      <c r="B132" s="36"/>
      <c r="C132" s="230" t="s">
        <v>134</v>
      </c>
      <c r="D132" s="230" t="s">
        <v>183</v>
      </c>
      <c r="E132" s="231" t="s">
        <v>258</v>
      </c>
      <c r="F132" s="232" t="s">
        <v>259</v>
      </c>
      <c r="G132" s="233" t="s">
        <v>124</v>
      </c>
      <c r="H132" s="234">
        <v>10</v>
      </c>
      <c r="I132" s="235"/>
      <c r="J132" s="236">
        <f>ROUND(I132*H132,2)</f>
        <v>0</v>
      </c>
      <c r="K132" s="237"/>
      <c r="L132" s="238"/>
      <c r="M132" s="239" t="s">
        <v>1</v>
      </c>
      <c r="N132" s="240" t="s">
        <v>43</v>
      </c>
      <c r="O132" s="88"/>
      <c r="P132" s="226">
        <f>O132*H132</f>
        <v>0</v>
      </c>
      <c r="Q132" s="226">
        <v>0.0045999999999999999</v>
      </c>
      <c r="R132" s="226">
        <f>Q132*H132</f>
        <v>0.045999999999999999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186</v>
      </c>
      <c r="AT132" s="228" t="s">
        <v>183</v>
      </c>
      <c r="AU132" s="228" t="s">
        <v>88</v>
      </c>
      <c r="AY132" s="14" t="s">
        <v>118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86</v>
      </c>
      <c r="BK132" s="229">
        <f>ROUND(I132*H132,2)</f>
        <v>0</v>
      </c>
      <c r="BL132" s="14" t="s">
        <v>125</v>
      </c>
      <c r="BM132" s="228" t="s">
        <v>260</v>
      </c>
    </row>
    <row r="133" s="2" customFormat="1" ht="21.75" customHeight="1">
      <c r="A133" s="35"/>
      <c r="B133" s="36"/>
      <c r="C133" s="230" t="s">
        <v>138</v>
      </c>
      <c r="D133" s="230" t="s">
        <v>183</v>
      </c>
      <c r="E133" s="231" t="s">
        <v>261</v>
      </c>
      <c r="F133" s="232" t="s">
        <v>262</v>
      </c>
      <c r="G133" s="233" t="s">
        <v>124</v>
      </c>
      <c r="H133" s="234">
        <v>8</v>
      </c>
      <c r="I133" s="235"/>
      <c r="J133" s="236">
        <f>ROUND(I133*H133,2)</f>
        <v>0</v>
      </c>
      <c r="K133" s="237"/>
      <c r="L133" s="238"/>
      <c r="M133" s="239" t="s">
        <v>1</v>
      </c>
      <c r="N133" s="240" t="s">
        <v>43</v>
      </c>
      <c r="O133" s="88"/>
      <c r="P133" s="226">
        <f>O133*H133</f>
        <v>0</v>
      </c>
      <c r="Q133" s="226">
        <v>0.0015</v>
      </c>
      <c r="R133" s="226">
        <f>Q133*H133</f>
        <v>0.012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186</v>
      </c>
      <c r="AT133" s="228" t="s">
        <v>183</v>
      </c>
      <c r="AU133" s="228" t="s">
        <v>88</v>
      </c>
      <c r="AY133" s="14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86</v>
      </c>
      <c r="BK133" s="229">
        <f>ROUND(I133*H133,2)</f>
        <v>0</v>
      </c>
      <c r="BL133" s="14" t="s">
        <v>125</v>
      </c>
      <c r="BM133" s="228" t="s">
        <v>263</v>
      </c>
    </row>
    <row r="134" s="2" customFormat="1" ht="21.75" customHeight="1">
      <c r="A134" s="35"/>
      <c r="B134" s="36"/>
      <c r="C134" s="216" t="s">
        <v>142</v>
      </c>
      <c r="D134" s="216" t="s">
        <v>121</v>
      </c>
      <c r="E134" s="217" t="s">
        <v>264</v>
      </c>
      <c r="F134" s="218" t="s">
        <v>265</v>
      </c>
      <c r="G134" s="219" t="s">
        <v>222</v>
      </c>
      <c r="H134" s="220">
        <v>0.064000000000000001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43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125</v>
      </c>
      <c r="AT134" s="228" t="s">
        <v>121</v>
      </c>
      <c r="AU134" s="228" t="s">
        <v>88</v>
      </c>
      <c r="AY134" s="14" t="s">
        <v>118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86</v>
      </c>
      <c r="BK134" s="229">
        <f>ROUND(I134*H134,2)</f>
        <v>0</v>
      </c>
      <c r="BL134" s="14" t="s">
        <v>125</v>
      </c>
      <c r="BM134" s="228" t="s">
        <v>266</v>
      </c>
    </row>
    <row r="135" s="12" customFormat="1" ht="22.8" customHeight="1">
      <c r="A135" s="12"/>
      <c r="B135" s="200"/>
      <c r="C135" s="201"/>
      <c r="D135" s="202" t="s">
        <v>77</v>
      </c>
      <c r="E135" s="214" t="s">
        <v>267</v>
      </c>
      <c r="F135" s="214" t="s">
        <v>268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SUM(P136:P140)</f>
        <v>0</v>
      </c>
      <c r="Q135" s="208"/>
      <c r="R135" s="209">
        <f>SUM(R136:R140)</f>
        <v>0.052760000000000001</v>
      </c>
      <c r="S135" s="208"/>
      <c r="T135" s="210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88</v>
      </c>
      <c r="AT135" s="212" t="s">
        <v>77</v>
      </c>
      <c r="AU135" s="212" t="s">
        <v>86</v>
      </c>
      <c r="AY135" s="211" t="s">
        <v>118</v>
      </c>
      <c r="BK135" s="213">
        <f>SUM(BK136:BK140)</f>
        <v>0</v>
      </c>
    </row>
    <row r="136" s="2" customFormat="1" ht="16.5" customHeight="1">
      <c r="A136" s="35"/>
      <c r="B136" s="36"/>
      <c r="C136" s="216" t="s">
        <v>146</v>
      </c>
      <c r="D136" s="216" t="s">
        <v>121</v>
      </c>
      <c r="E136" s="217" t="s">
        <v>269</v>
      </c>
      <c r="F136" s="218" t="s">
        <v>270</v>
      </c>
      <c r="G136" s="219" t="s">
        <v>161</v>
      </c>
      <c r="H136" s="220">
        <v>2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43</v>
      </c>
      <c r="O136" s="88"/>
      <c r="P136" s="226">
        <f>O136*H136</f>
        <v>0</v>
      </c>
      <c r="Q136" s="226">
        <v>0.022200000000000001</v>
      </c>
      <c r="R136" s="226">
        <f>Q136*H136</f>
        <v>0.044400000000000002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125</v>
      </c>
      <c r="AT136" s="228" t="s">
        <v>121</v>
      </c>
      <c r="AU136" s="228" t="s">
        <v>88</v>
      </c>
      <c r="AY136" s="14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86</v>
      </c>
      <c r="BK136" s="229">
        <f>ROUND(I136*H136,2)</f>
        <v>0</v>
      </c>
      <c r="BL136" s="14" t="s">
        <v>125</v>
      </c>
      <c r="BM136" s="228" t="s">
        <v>271</v>
      </c>
    </row>
    <row r="137" s="2" customFormat="1" ht="21.75" customHeight="1">
      <c r="A137" s="35"/>
      <c r="B137" s="36"/>
      <c r="C137" s="216" t="s">
        <v>150</v>
      </c>
      <c r="D137" s="216" t="s">
        <v>121</v>
      </c>
      <c r="E137" s="217" t="s">
        <v>272</v>
      </c>
      <c r="F137" s="218" t="s">
        <v>273</v>
      </c>
      <c r="G137" s="219" t="s">
        <v>124</v>
      </c>
      <c r="H137" s="220">
        <v>4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43</v>
      </c>
      <c r="O137" s="88"/>
      <c r="P137" s="226">
        <f>O137*H137</f>
        <v>0</v>
      </c>
      <c r="Q137" s="226">
        <v>0.00114</v>
      </c>
      <c r="R137" s="226">
        <f>Q137*H137</f>
        <v>0.0045599999999999998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125</v>
      </c>
      <c r="AT137" s="228" t="s">
        <v>121</v>
      </c>
      <c r="AU137" s="228" t="s">
        <v>88</v>
      </c>
      <c r="AY137" s="14" t="s">
        <v>118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86</v>
      </c>
      <c r="BK137" s="229">
        <f>ROUND(I137*H137,2)</f>
        <v>0</v>
      </c>
      <c r="BL137" s="14" t="s">
        <v>125</v>
      </c>
      <c r="BM137" s="228" t="s">
        <v>274</v>
      </c>
    </row>
    <row r="138" s="2" customFormat="1" ht="21.75" customHeight="1">
      <c r="A138" s="35"/>
      <c r="B138" s="36"/>
      <c r="C138" s="216" t="s">
        <v>154</v>
      </c>
      <c r="D138" s="216" t="s">
        <v>121</v>
      </c>
      <c r="E138" s="217" t="s">
        <v>275</v>
      </c>
      <c r="F138" s="218" t="s">
        <v>276</v>
      </c>
      <c r="G138" s="219" t="s">
        <v>161</v>
      </c>
      <c r="H138" s="220">
        <v>2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43</v>
      </c>
      <c r="O138" s="88"/>
      <c r="P138" s="226">
        <f>O138*H138</f>
        <v>0</v>
      </c>
      <c r="Q138" s="226">
        <v>0.0019</v>
      </c>
      <c r="R138" s="226">
        <f>Q138*H138</f>
        <v>0.0038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125</v>
      </c>
      <c r="AT138" s="228" t="s">
        <v>121</v>
      </c>
      <c r="AU138" s="228" t="s">
        <v>88</v>
      </c>
      <c r="AY138" s="14" t="s">
        <v>118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86</v>
      </c>
      <c r="BK138" s="229">
        <f>ROUND(I138*H138,2)</f>
        <v>0</v>
      </c>
      <c r="BL138" s="14" t="s">
        <v>125</v>
      </c>
      <c r="BM138" s="228" t="s">
        <v>277</v>
      </c>
    </row>
    <row r="139" s="2" customFormat="1" ht="21.75" customHeight="1">
      <c r="A139" s="35"/>
      <c r="B139" s="36"/>
      <c r="C139" s="216" t="s">
        <v>158</v>
      </c>
      <c r="D139" s="216" t="s">
        <v>121</v>
      </c>
      <c r="E139" s="217" t="s">
        <v>278</v>
      </c>
      <c r="F139" s="218" t="s">
        <v>279</v>
      </c>
      <c r="G139" s="219" t="s">
        <v>124</v>
      </c>
      <c r="H139" s="220">
        <v>5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43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125</v>
      </c>
      <c r="AT139" s="228" t="s">
        <v>121</v>
      </c>
      <c r="AU139" s="228" t="s">
        <v>88</v>
      </c>
      <c r="AY139" s="14" t="s">
        <v>118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86</v>
      </c>
      <c r="BK139" s="229">
        <f>ROUND(I139*H139,2)</f>
        <v>0</v>
      </c>
      <c r="BL139" s="14" t="s">
        <v>125</v>
      </c>
      <c r="BM139" s="228" t="s">
        <v>280</v>
      </c>
    </row>
    <row r="140" s="2" customFormat="1" ht="21.75" customHeight="1">
      <c r="A140" s="35"/>
      <c r="B140" s="36"/>
      <c r="C140" s="216" t="s">
        <v>163</v>
      </c>
      <c r="D140" s="216" t="s">
        <v>121</v>
      </c>
      <c r="E140" s="217" t="s">
        <v>281</v>
      </c>
      <c r="F140" s="218" t="s">
        <v>282</v>
      </c>
      <c r="G140" s="219" t="s">
        <v>222</v>
      </c>
      <c r="H140" s="220">
        <v>0.052999999999999998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43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125</v>
      </c>
      <c r="AT140" s="228" t="s">
        <v>121</v>
      </c>
      <c r="AU140" s="228" t="s">
        <v>88</v>
      </c>
      <c r="AY140" s="14" t="s">
        <v>118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86</v>
      </c>
      <c r="BK140" s="229">
        <f>ROUND(I140*H140,2)</f>
        <v>0</v>
      </c>
      <c r="BL140" s="14" t="s">
        <v>125</v>
      </c>
      <c r="BM140" s="228" t="s">
        <v>283</v>
      </c>
    </row>
    <row r="141" s="12" customFormat="1" ht="22.8" customHeight="1">
      <c r="A141" s="12"/>
      <c r="B141" s="200"/>
      <c r="C141" s="201"/>
      <c r="D141" s="202" t="s">
        <v>77</v>
      </c>
      <c r="E141" s="214" t="s">
        <v>284</v>
      </c>
      <c r="F141" s="214" t="s">
        <v>285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SUM(P142:P172)</f>
        <v>0</v>
      </c>
      <c r="Q141" s="208"/>
      <c r="R141" s="209">
        <f>SUM(R142:R172)</f>
        <v>0.00299</v>
      </c>
      <c r="S141" s="208"/>
      <c r="T141" s="210">
        <f>SUM(T142:T172)</f>
        <v>1.0845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88</v>
      </c>
      <c r="AT141" s="212" t="s">
        <v>77</v>
      </c>
      <c r="AU141" s="212" t="s">
        <v>86</v>
      </c>
      <c r="AY141" s="211" t="s">
        <v>118</v>
      </c>
      <c r="BK141" s="213">
        <f>SUM(BK142:BK172)</f>
        <v>0</v>
      </c>
    </row>
    <row r="142" s="2" customFormat="1" ht="21.75" customHeight="1">
      <c r="A142" s="35"/>
      <c r="B142" s="36"/>
      <c r="C142" s="216" t="s">
        <v>168</v>
      </c>
      <c r="D142" s="216" t="s">
        <v>121</v>
      </c>
      <c r="E142" s="217" t="s">
        <v>286</v>
      </c>
      <c r="F142" s="218" t="s">
        <v>287</v>
      </c>
      <c r="G142" s="219" t="s">
        <v>161</v>
      </c>
      <c r="H142" s="220">
        <v>2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43</v>
      </c>
      <c r="O142" s="88"/>
      <c r="P142" s="226">
        <f>O142*H142</f>
        <v>0</v>
      </c>
      <c r="Q142" s="226">
        <v>0.00017000000000000001</v>
      </c>
      <c r="R142" s="226">
        <f>Q142*H142</f>
        <v>0.00034000000000000002</v>
      </c>
      <c r="S142" s="226">
        <v>0.54225000000000001</v>
      </c>
      <c r="T142" s="227">
        <f>S142*H142</f>
        <v>1.0845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125</v>
      </c>
      <c r="AT142" s="228" t="s">
        <v>121</v>
      </c>
      <c r="AU142" s="228" t="s">
        <v>88</v>
      </c>
      <c r="AY142" s="14" t="s">
        <v>118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86</v>
      </c>
      <c r="BK142" s="229">
        <f>ROUND(I142*H142,2)</f>
        <v>0</v>
      </c>
      <c r="BL142" s="14" t="s">
        <v>125</v>
      </c>
      <c r="BM142" s="228" t="s">
        <v>288</v>
      </c>
    </row>
    <row r="143" s="2" customFormat="1" ht="16.5" customHeight="1">
      <c r="A143" s="35"/>
      <c r="B143" s="36"/>
      <c r="C143" s="216" t="s">
        <v>172</v>
      </c>
      <c r="D143" s="216" t="s">
        <v>121</v>
      </c>
      <c r="E143" s="217" t="s">
        <v>289</v>
      </c>
      <c r="F143" s="218" t="s">
        <v>290</v>
      </c>
      <c r="G143" s="219" t="s">
        <v>124</v>
      </c>
      <c r="H143" s="220">
        <v>5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43</v>
      </c>
      <c r="O143" s="88"/>
      <c r="P143" s="226">
        <f>O143*H143</f>
        <v>0</v>
      </c>
      <c r="Q143" s="226">
        <v>0.00052999999999999998</v>
      </c>
      <c r="R143" s="226">
        <f>Q143*H143</f>
        <v>0.00265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291</v>
      </c>
      <c r="AT143" s="228" t="s">
        <v>121</v>
      </c>
      <c r="AU143" s="228" t="s">
        <v>88</v>
      </c>
      <c r="AY143" s="14" t="s">
        <v>118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86</v>
      </c>
      <c r="BK143" s="229">
        <f>ROUND(I143*H143,2)</f>
        <v>0</v>
      </c>
      <c r="BL143" s="14" t="s">
        <v>291</v>
      </c>
      <c r="BM143" s="228" t="s">
        <v>292</v>
      </c>
    </row>
    <row r="144" s="2" customFormat="1" ht="21.75" customHeight="1">
      <c r="A144" s="35"/>
      <c r="B144" s="36"/>
      <c r="C144" s="216" t="s">
        <v>176</v>
      </c>
      <c r="D144" s="216" t="s">
        <v>121</v>
      </c>
      <c r="E144" s="217" t="s">
        <v>293</v>
      </c>
      <c r="F144" s="218" t="s">
        <v>294</v>
      </c>
      <c r="G144" s="219" t="s">
        <v>222</v>
      </c>
      <c r="H144" s="220">
        <v>3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43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125</v>
      </c>
      <c r="AT144" s="228" t="s">
        <v>121</v>
      </c>
      <c r="AU144" s="228" t="s">
        <v>88</v>
      </c>
      <c r="AY144" s="14" t="s">
        <v>118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86</v>
      </c>
      <c r="BK144" s="229">
        <f>ROUND(I144*H144,2)</f>
        <v>0</v>
      </c>
      <c r="BL144" s="14" t="s">
        <v>125</v>
      </c>
      <c r="BM144" s="228" t="s">
        <v>295</v>
      </c>
    </row>
    <row r="145" s="2" customFormat="1" ht="33" customHeight="1">
      <c r="A145" s="35"/>
      <c r="B145" s="36"/>
      <c r="C145" s="216" t="s">
        <v>8</v>
      </c>
      <c r="D145" s="216" t="s">
        <v>121</v>
      </c>
      <c r="E145" s="217" t="s">
        <v>296</v>
      </c>
      <c r="F145" s="218" t="s">
        <v>297</v>
      </c>
      <c r="G145" s="219" t="s">
        <v>166</v>
      </c>
      <c r="H145" s="220">
        <v>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43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291</v>
      </c>
      <c r="AT145" s="228" t="s">
        <v>121</v>
      </c>
      <c r="AU145" s="228" t="s">
        <v>88</v>
      </c>
      <c r="AY145" s="14" t="s">
        <v>118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86</v>
      </c>
      <c r="BK145" s="229">
        <f>ROUND(I145*H145,2)</f>
        <v>0</v>
      </c>
      <c r="BL145" s="14" t="s">
        <v>291</v>
      </c>
      <c r="BM145" s="228" t="s">
        <v>298</v>
      </c>
    </row>
    <row r="146" s="2" customFormat="1" ht="33" customHeight="1">
      <c r="A146" s="35"/>
      <c r="B146" s="36"/>
      <c r="C146" s="230" t="s">
        <v>125</v>
      </c>
      <c r="D146" s="230" t="s">
        <v>183</v>
      </c>
      <c r="E146" s="231" t="s">
        <v>299</v>
      </c>
      <c r="F146" s="232" t="s">
        <v>300</v>
      </c>
      <c r="G146" s="233" t="s">
        <v>161</v>
      </c>
      <c r="H146" s="234">
        <v>1</v>
      </c>
      <c r="I146" s="235"/>
      <c r="J146" s="236">
        <f>ROUND(I146*H146,2)</f>
        <v>0</v>
      </c>
      <c r="K146" s="237"/>
      <c r="L146" s="238"/>
      <c r="M146" s="239" t="s">
        <v>1</v>
      </c>
      <c r="N146" s="240" t="s">
        <v>43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301</v>
      </c>
      <c r="AT146" s="228" t="s">
        <v>183</v>
      </c>
      <c r="AU146" s="228" t="s">
        <v>88</v>
      </c>
      <c r="AY146" s="14" t="s">
        <v>118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86</v>
      </c>
      <c r="BK146" s="229">
        <f>ROUND(I146*H146,2)</f>
        <v>0</v>
      </c>
      <c r="BL146" s="14" t="s">
        <v>301</v>
      </c>
      <c r="BM146" s="228" t="s">
        <v>302</v>
      </c>
    </row>
    <row r="147" s="2" customFormat="1" ht="21.75" customHeight="1">
      <c r="A147" s="35"/>
      <c r="B147" s="36"/>
      <c r="C147" s="230" t="s">
        <v>188</v>
      </c>
      <c r="D147" s="230" t="s">
        <v>183</v>
      </c>
      <c r="E147" s="231" t="s">
        <v>303</v>
      </c>
      <c r="F147" s="232" t="s">
        <v>304</v>
      </c>
      <c r="G147" s="233" t="s">
        <v>161</v>
      </c>
      <c r="H147" s="234">
        <v>2</v>
      </c>
      <c r="I147" s="235"/>
      <c r="J147" s="236">
        <f>ROUND(I147*H147,2)</f>
        <v>0</v>
      </c>
      <c r="K147" s="237"/>
      <c r="L147" s="238"/>
      <c r="M147" s="239" t="s">
        <v>1</v>
      </c>
      <c r="N147" s="240" t="s">
        <v>43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301</v>
      </c>
      <c r="AT147" s="228" t="s">
        <v>183</v>
      </c>
      <c r="AU147" s="228" t="s">
        <v>88</v>
      </c>
      <c r="AY147" s="14" t="s">
        <v>118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86</v>
      </c>
      <c r="BK147" s="229">
        <f>ROUND(I147*H147,2)</f>
        <v>0</v>
      </c>
      <c r="BL147" s="14" t="s">
        <v>301</v>
      </c>
      <c r="BM147" s="228" t="s">
        <v>305</v>
      </c>
    </row>
    <row r="148" s="2" customFormat="1" ht="21.75" customHeight="1">
      <c r="A148" s="35"/>
      <c r="B148" s="36"/>
      <c r="C148" s="230" t="s">
        <v>192</v>
      </c>
      <c r="D148" s="230" t="s">
        <v>183</v>
      </c>
      <c r="E148" s="231" t="s">
        <v>306</v>
      </c>
      <c r="F148" s="232" t="s">
        <v>307</v>
      </c>
      <c r="G148" s="233" t="s">
        <v>161</v>
      </c>
      <c r="H148" s="234">
        <v>2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43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301</v>
      </c>
      <c r="AT148" s="228" t="s">
        <v>183</v>
      </c>
      <c r="AU148" s="228" t="s">
        <v>88</v>
      </c>
      <c r="AY148" s="14" t="s">
        <v>118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86</v>
      </c>
      <c r="BK148" s="229">
        <f>ROUND(I148*H148,2)</f>
        <v>0</v>
      </c>
      <c r="BL148" s="14" t="s">
        <v>301</v>
      </c>
      <c r="BM148" s="228" t="s">
        <v>308</v>
      </c>
    </row>
    <row r="149" s="2" customFormat="1" ht="16.5" customHeight="1">
      <c r="A149" s="35"/>
      <c r="B149" s="36"/>
      <c r="C149" s="230" t="s">
        <v>196</v>
      </c>
      <c r="D149" s="230" t="s">
        <v>183</v>
      </c>
      <c r="E149" s="231" t="s">
        <v>309</v>
      </c>
      <c r="F149" s="232" t="s">
        <v>310</v>
      </c>
      <c r="G149" s="233" t="s">
        <v>161</v>
      </c>
      <c r="H149" s="234">
        <v>2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43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301</v>
      </c>
      <c r="AT149" s="228" t="s">
        <v>183</v>
      </c>
      <c r="AU149" s="228" t="s">
        <v>88</v>
      </c>
      <c r="AY149" s="14" t="s">
        <v>118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86</v>
      </c>
      <c r="BK149" s="229">
        <f>ROUND(I149*H149,2)</f>
        <v>0</v>
      </c>
      <c r="BL149" s="14" t="s">
        <v>301</v>
      </c>
      <c r="BM149" s="228" t="s">
        <v>311</v>
      </c>
    </row>
    <row r="150" s="2" customFormat="1" ht="21.75" customHeight="1">
      <c r="A150" s="35"/>
      <c r="B150" s="36"/>
      <c r="C150" s="230" t="s">
        <v>200</v>
      </c>
      <c r="D150" s="230" t="s">
        <v>183</v>
      </c>
      <c r="E150" s="231" t="s">
        <v>312</v>
      </c>
      <c r="F150" s="232" t="s">
        <v>313</v>
      </c>
      <c r="G150" s="233" t="s">
        <v>161</v>
      </c>
      <c r="H150" s="234">
        <v>1</v>
      </c>
      <c r="I150" s="235"/>
      <c r="J150" s="236">
        <f>ROUND(I150*H150,2)</f>
        <v>0</v>
      </c>
      <c r="K150" s="237"/>
      <c r="L150" s="238"/>
      <c r="M150" s="239" t="s">
        <v>1</v>
      </c>
      <c r="N150" s="240" t="s">
        <v>43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301</v>
      </c>
      <c r="AT150" s="228" t="s">
        <v>183</v>
      </c>
      <c r="AU150" s="228" t="s">
        <v>88</v>
      </c>
      <c r="AY150" s="14" t="s">
        <v>118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86</v>
      </c>
      <c r="BK150" s="229">
        <f>ROUND(I150*H150,2)</f>
        <v>0</v>
      </c>
      <c r="BL150" s="14" t="s">
        <v>301</v>
      </c>
      <c r="BM150" s="228" t="s">
        <v>314</v>
      </c>
    </row>
    <row r="151" s="2" customFormat="1">
      <c r="A151" s="35"/>
      <c r="B151" s="36"/>
      <c r="C151" s="37"/>
      <c r="D151" s="246" t="s">
        <v>315</v>
      </c>
      <c r="E151" s="37"/>
      <c r="F151" s="247" t="s">
        <v>316</v>
      </c>
      <c r="G151" s="37"/>
      <c r="H151" s="37"/>
      <c r="I151" s="248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315</v>
      </c>
      <c r="AU151" s="14" t="s">
        <v>88</v>
      </c>
    </row>
    <row r="152" s="2" customFormat="1" ht="21.75" customHeight="1">
      <c r="A152" s="35"/>
      <c r="B152" s="36"/>
      <c r="C152" s="230" t="s">
        <v>7</v>
      </c>
      <c r="D152" s="230" t="s">
        <v>183</v>
      </c>
      <c r="E152" s="231" t="s">
        <v>317</v>
      </c>
      <c r="F152" s="232" t="s">
        <v>318</v>
      </c>
      <c r="G152" s="233" t="s">
        <v>161</v>
      </c>
      <c r="H152" s="234">
        <v>1</v>
      </c>
      <c r="I152" s="235"/>
      <c r="J152" s="236">
        <f>ROUND(I152*H152,2)</f>
        <v>0</v>
      </c>
      <c r="K152" s="237"/>
      <c r="L152" s="238"/>
      <c r="M152" s="239" t="s">
        <v>1</v>
      </c>
      <c r="N152" s="240" t="s">
        <v>43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301</v>
      </c>
      <c r="AT152" s="228" t="s">
        <v>183</v>
      </c>
      <c r="AU152" s="228" t="s">
        <v>88</v>
      </c>
      <c r="AY152" s="14" t="s">
        <v>118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86</v>
      </c>
      <c r="BK152" s="229">
        <f>ROUND(I152*H152,2)</f>
        <v>0</v>
      </c>
      <c r="BL152" s="14" t="s">
        <v>301</v>
      </c>
      <c r="BM152" s="228" t="s">
        <v>319</v>
      </c>
    </row>
    <row r="153" s="2" customFormat="1" ht="21.75" customHeight="1">
      <c r="A153" s="35"/>
      <c r="B153" s="36"/>
      <c r="C153" s="230" t="s">
        <v>207</v>
      </c>
      <c r="D153" s="230" t="s">
        <v>183</v>
      </c>
      <c r="E153" s="231" t="s">
        <v>320</v>
      </c>
      <c r="F153" s="232" t="s">
        <v>321</v>
      </c>
      <c r="G153" s="233" t="s">
        <v>161</v>
      </c>
      <c r="H153" s="234">
        <v>1</v>
      </c>
      <c r="I153" s="235"/>
      <c r="J153" s="236">
        <f>ROUND(I153*H153,2)</f>
        <v>0</v>
      </c>
      <c r="K153" s="237"/>
      <c r="L153" s="238"/>
      <c r="M153" s="239" t="s">
        <v>1</v>
      </c>
      <c r="N153" s="240" t="s">
        <v>43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301</v>
      </c>
      <c r="AT153" s="228" t="s">
        <v>183</v>
      </c>
      <c r="AU153" s="228" t="s">
        <v>88</v>
      </c>
      <c r="AY153" s="14" t="s">
        <v>118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86</v>
      </c>
      <c r="BK153" s="229">
        <f>ROUND(I153*H153,2)</f>
        <v>0</v>
      </c>
      <c r="BL153" s="14" t="s">
        <v>301</v>
      </c>
      <c r="BM153" s="228" t="s">
        <v>322</v>
      </c>
    </row>
    <row r="154" s="2" customFormat="1" ht="16.5" customHeight="1">
      <c r="A154" s="35"/>
      <c r="B154" s="36"/>
      <c r="C154" s="230" t="s">
        <v>211</v>
      </c>
      <c r="D154" s="230" t="s">
        <v>183</v>
      </c>
      <c r="E154" s="231" t="s">
        <v>323</v>
      </c>
      <c r="F154" s="232" t="s">
        <v>324</v>
      </c>
      <c r="G154" s="233" t="s">
        <v>161</v>
      </c>
      <c r="H154" s="234">
        <v>1</v>
      </c>
      <c r="I154" s="235"/>
      <c r="J154" s="236">
        <f>ROUND(I154*H154,2)</f>
        <v>0</v>
      </c>
      <c r="K154" s="237"/>
      <c r="L154" s="238"/>
      <c r="M154" s="239" t="s">
        <v>1</v>
      </c>
      <c r="N154" s="240" t="s">
        <v>43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301</v>
      </c>
      <c r="AT154" s="228" t="s">
        <v>183</v>
      </c>
      <c r="AU154" s="228" t="s">
        <v>88</v>
      </c>
      <c r="AY154" s="14" t="s">
        <v>118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86</v>
      </c>
      <c r="BK154" s="229">
        <f>ROUND(I154*H154,2)</f>
        <v>0</v>
      </c>
      <c r="BL154" s="14" t="s">
        <v>301</v>
      </c>
      <c r="BM154" s="228" t="s">
        <v>325</v>
      </c>
    </row>
    <row r="155" s="2" customFormat="1" ht="21.75" customHeight="1">
      <c r="A155" s="35"/>
      <c r="B155" s="36"/>
      <c r="C155" s="230" t="s">
        <v>215</v>
      </c>
      <c r="D155" s="230" t="s">
        <v>183</v>
      </c>
      <c r="E155" s="231" t="s">
        <v>326</v>
      </c>
      <c r="F155" s="232" t="s">
        <v>327</v>
      </c>
      <c r="G155" s="233" t="s">
        <v>161</v>
      </c>
      <c r="H155" s="234">
        <v>2</v>
      </c>
      <c r="I155" s="235"/>
      <c r="J155" s="236">
        <f>ROUND(I155*H155,2)</f>
        <v>0</v>
      </c>
      <c r="K155" s="237"/>
      <c r="L155" s="238"/>
      <c r="M155" s="239" t="s">
        <v>1</v>
      </c>
      <c r="N155" s="240" t="s">
        <v>43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301</v>
      </c>
      <c r="AT155" s="228" t="s">
        <v>183</v>
      </c>
      <c r="AU155" s="228" t="s">
        <v>88</v>
      </c>
      <c r="AY155" s="14" t="s">
        <v>118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86</v>
      </c>
      <c r="BK155" s="229">
        <f>ROUND(I155*H155,2)</f>
        <v>0</v>
      </c>
      <c r="BL155" s="14" t="s">
        <v>301</v>
      </c>
      <c r="BM155" s="228" t="s">
        <v>328</v>
      </c>
    </row>
    <row r="156" s="2" customFormat="1" ht="33" customHeight="1">
      <c r="A156" s="35"/>
      <c r="B156" s="36"/>
      <c r="C156" s="216" t="s">
        <v>219</v>
      </c>
      <c r="D156" s="216" t="s">
        <v>121</v>
      </c>
      <c r="E156" s="217" t="s">
        <v>329</v>
      </c>
      <c r="F156" s="218" t="s">
        <v>330</v>
      </c>
      <c r="G156" s="219" t="s">
        <v>161</v>
      </c>
      <c r="H156" s="220">
        <v>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43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291</v>
      </c>
      <c r="AT156" s="228" t="s">
        <v>121</v>
      </c>
      <c r="AU156" s="228" t="s">
        <v>88</v>
      </c>
      <c r="AY156" s="14" t="s">
        <v>118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86</v>
      </c>
      <c r="BK156" s="229">
        <f>ROUND(I156*H156,2)</f>
        <v>0</v>
      </c>
      <c r="BL156" s="14" t="s">
        <v>291</v>
      </c>
      <c r="BM156" s="228" t="s">
        <v>331</v>
      </c>
    </row>
    <row r="157" s="2" customFormat="1" ht="44.25" customHeight="1">
      <c r="A157" s="35"/>
      <c r="B157" s="36"/>
      <c r="C157" s="216" t="s">
        <v>226</v>
      </c>
      <c r="D157" s="216" t="s">
        <v>121</v>
      </c>
      <c r="E157" s="217" t="s">
        <v>332</v>
      </c>
      <c r="F157" s="218" t="s">
        <v>333</v>
      </c>
      <c r="G157" s="219" t="s">
        <v>161</v>
      </c>
      <c r="H157" s="220">
        <v>1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43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291</v>
      </c>
      <c r="AT157" s="228" t="s">
        <v>121</v>
      </c>
      <c r="AU157" s="228" t="s">
        <v>88</v>
      </c>
      <c r="AY157" s="14" t="s">
        <v>118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86</v>
      </c>
      <c r="BK157" s="229">
        <f>ROUND(I157*H157,2)</f>
        <v>0</v>
      </c>
      <c r="BL157" s="14" t="s">
        <v>291</v>
      </c>
      <c r="BM157" s="228" t="s">
        <v>334</v>
      </c>
    </row>
    <row r="158" s="2" customFormat="1" ht="44.25" customHeight="1">
      <c r="A158" s="35"/>
      <c r="B158" s="36"/>
      <c r="C158" s="216" t="s">
        <v>230</v>
      </c>
      <c r="D158" s="216" t="s">
        <v>121</v>
      </c>
      <c r="E158" s="217" t="s">
        <v>335</v>
      </c>
      <c r="F158" s="218" t="s">
        <v>336</v>
      </c>
      <c r="G158" s="219" t="s">
        <v>166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43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291</v>
      </c>
      <c r="AT158" s="228" t="s">
        <v>121</v>
      </c>
      <c r="AU158" s="228" t="s">
        <v>88</v>
      </c>
      <c r="AY158" s="14" t="s">
        <v>118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86</v>
      </c>
      <c r="BK158" s="229">
        <f>ROUND(I158*H158,2)</f>
        <v>0</v>
      </c>
      <c r="BL158" s="14" t="s">
        <v>291</v>
      </c>
      <c r="BM158" s="228" t="s">
        <v>337</v>
      </c>
    </row>
    <row r="159" s="2" customFormat="1">
      <c r="A159" s="35"/>
      <c r="B159" s="36"/>
      <c r="C159" s="37"/>
      <c r="D159" s="246" t="s">
        <v>315</v>
      </c>
      <c r="E159" s="37"/>
      <c r="F159" s="251" t="s">
        <v>338</v>
      </c>
      <c r="G159" s="37"/>
      <c r="H159" s="37"/>
      <c r="I159" s="248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315</v>
      </c>
      <c r="AU159" s="14" t="s">
        <v>88</v>
      </c>
    </row>
    <row r="160" s="2" customFormat="1" ht="16.5" customHeight="1">
      <c r="A160" s="35"/>
      <c r="B160" s="36"/>
      <c r="C160" s="216" t="s">
        <v>234</v>
      </c>
      <c r="D160" s="216" t="s">
        <v>121</v>
      </c>
      <c r="E160" s="217" t="s">
        <v>339</v>
      </c>
      <c r="F160" s="218" t="s">
        <v>340</v>
      </c>
      <c r="G160" s="219" t="s">
        <v>161</v>
      </c>
      <c r="H160" s="220">
        <v>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43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291</v>
      </c>
      <c r="AT160" s="228" t="s">
        <v>121</v>
      </c>
      <c r="AU160" s="228" t="s">
        <v>88</v>
      </c>
      <c r="AY160" s="14" t="s">
        <v>118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86</v>
      </c>
      <c r="BK160" s="229">
        <f>ROUND(I160*H160,2)</f>
        <v>0</v>
      </c>
      <c r="BL160" s="14" t="s">
        <v>291</v>
      </c>
      <c r="BM160" s="228" t="s">
        <v>341</v>
      </c>
    </row>
    <row r="161" s="2" customFormat="1" ht="16.5" customHeight="1">
      <c r="A161" s="35"/>
      <c r="B161" s="36"/>
      <c r="C161" s="216" t="s">
        <v>342</v>
      </c>
      <c r="D161" s="216" t="s">
        <v>121</v>
      </c>
      <c r="E161" s="217" t="s">
        <v>343</v>
      </c>
      <c r="F161" s="218" t="s">
        <v>344</v>
      </c>
      <c r="G161" s="219" t="s">
        <v>161</v>
      </c>
      <c r="H161" s="220">
        <v>1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43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291</v>
      </c>
      <c r="AT161" s="228" t="s">
        <v>121</v>
      </c>
      <c r="AU161" s="228" t="s">
        <v>88</v>
      </c>
      <c r="AY161" s="14" t="s">
        <v>118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86</v>
      </c>
      <c r="BK161" s="229">
        <f>ROUND(I161*H161,2)</f>
        <v>0</v>
      </c>
      <c r="BL161" s="14" t="s">
        <v>291</v>
      </c>
      <c r="BM161" s="228" t="s">
        <v>345</v>
      </c>
    </row>
    <row r="162" s="2" customFormat="1" ht="21.75" customHeight="1">
      <c r="A162" s="35"/>
      <c r="B162" s="36"/>
      <c r="C162" s="216" t="s">
        <v>346</v>
      </c>
      <c r="D162" s="216" t="s">
        <v>121</v>
      </c>
      <c r="E162" s="217" t="s">
        <v>347</v>
      </c>
      <c r="F162" s="218" t="s">
        <v>348</v>
      </c>
      <c r="G162" s="219" t="s">
        <v>161</v>
      </c>
      <c r="H162" s="220">
        <v>1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43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291</v>
      </c>
      <c r="AT162" s="228" t="s">
        <v>121</v>
      </c>
      <c r="AU162" s="228" t="s">
        <v>88</v>
      </c>
      <c r="AY162" s="14" t="s">
        <v>118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86</v>
      </c>
      <c r="BK162" s="229">
        <f>ROUND(I162*H162,2)</f>
        <v>0</v>
      </c>
      <c r="BL162" s="14" t="s">
        <v>291</v>
      </c>
      <c r="BM162" s="228" t="s">
        <v>349</v>
      </c>
    </row>
    <row r="163" s="2" customFormat="1" ht="21.75" customHeight="1">
      <c r="A163" s="35"/>
      <c r="B163" s="36"/>
      <c r="C163" s="216" t="s">
        <v>350</v>
      </c>
      <c r="D163" s="216" t="s">
        <v>121</v>
      </c>
      <c r="E163" s="217" t="s">
        <v>351</v>
      </c>
      <c r="F163" s="218" t="s">
        <v>352</v>
      </c>
      <c r="G163" s="219" t="s">
        <v>161</v>
      </c>
      <c r="H163" s="220">
        <v>1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43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291</v>
      </c>
      <c r="AT163" s="228" t="s">
        <v>121</v>
      </c>
      <c r="AU163" s="228" t="s">
        <v>88</v>
      </c>
      <c r="AY163" s="14" t="s">
        <v>118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86</v>
      </c>
      <c r="BK163" s="229">
        <f>ROUND(I163*H163,2)</f>
        <v>0</v>
      </c>
      <c r="BL163" s="14" t="s">
        <v>291</v>
      </c>
      <c r="BM163" s="228" t="s">
        <v>353</v>
      </c>
    </row>
    <row r="164" s="2" customFormat="1" ht="21.75" customHeight="1">
      <c r="A164" s="35"/>
      <c r="B164" s="36"/>
      <c r="C164" s="216" t="s">
        <v>186</v>
      </c>
      <c r="D164" s="216" t="s">
        <v>121</v>
      </c>
      <c r="E164" s="217" t="s">
        <v>354</v>
      </c>
      <c r="F164" s="218" t="s">
        <v>355</v>
      </c>
      <c r="G164" s="219" t="s">
        <v>161</v>
      </c>
      <c r="H164" s="220">
        <v>1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43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291</v>
      </c>
      <c r="AT164" s="228" t="s">
        <v>121</v>
      </c>
      <c r="AU164" s="228" t="s">
        <v>88</v>
      </c>
      <c r="AY164" s="14" t="s">
        <v>118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86</v>
      </c>
      <c r="BK164" s="229">
        <f>ROUND(I164*H164,2)</f>
        <v>0</v>
      </c>
      <c r="BL164" s="14" t="s">
        <v>291</v>
      </c>
      <c r="BM164" s="228" t="s">
        <v>356</v>
      </c>
    </row>
    <row r="165" s="2" customFormat="1" ht="33" customHeight="1">
      <c r="A165" s="35"/>
      <c r="B165" s="36"/>
      <c r="C165" s="216" t="s">
        <v>357</v>
      </c>
      <c r="D165" s="216" t="s">
        <v>121</v>
      </c>
      <c r="E165" s="217" t="s">
        <v>358</v>
      </c>
      <c r="F165" s="218" t="s">
        <v>359</v>
      </c>
      <c r="G165" s="219" t="s">
        <v>161</v>
      </c>
      <c r="H165" s="220">
        <v>1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43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291</v>
      </c>
      <c r="AT165" s="228" t="s">
        <v>121</v>
      </c>
      <c r="AU165" s="228" t="s">
        <v>88</v>
      </c>
      <c r="AY165" s="14" t="s">
        <v>118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86</v>
      </c>
      <c r="BK165" s="229">
        <f>ROUND(I165*H165,2)</f>
        <v>0</v>
      </c>
      <c r="BL165" s="14" t="s">
        <v>291</v>
      </c>
      <c r="BM165" s="228" t="s">
        <v>360</v>
      </c>
    </row>
    <row r="166" s="2" customFormat="1" ht="66.75" customHeight="1">
      <c r="A166" s="35"/>
      <c r="B166" s="36"/>
      <c r="C166" s="216" t="s">
        <v>361</v>
      </c>
      <c r="D166" s="216" t="s">
        <v>121</v>
      </c>
      <c r="E166" s="217" t="s">
        <v>362</v>
      </c>
      <c r="F166" s="218" t="s">
        <v>363</v>
      </c>
      <c r="G166" s="219" t="s">
        <v>161</v>
      </c>
      <c r="H166" s="220">
        <v>1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43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291</v>
      </c>
      <c r="AT166" s="228" t="s">
        <v>121</v>
      </c>
      <c r="AU166" s="228" t="s">
        <v>88</v>
      </c>
      <c r="AY166" s="14" t="s">
        <v>118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86</v>
      </c>
      <c r="BK166" s="229">
        <f>ROUND(I166*H166,2)</f>
        <v>0</v>
      </c>
      <c r="BL166" s="14" t="s">
        <v>291</v>
      </c>
      <c r="BM166" s="228" t="s">
        <v>364</v>
      </c>
    </row>
    <row r="167" s="2" customFormat="1" ht="16.5" customHeight="1">
      <c r="A167" s="35"/>
      <c r="B167" s="36"/>
      <c r="C167" s="216" t="s">
        <v>365</v>
      </c>
      <c r="D167" s="216" t="s">
        <v>121</v>
      </c>
      <c r="E167" s="217" t="s">
        <v>366</v>
      </c>
      <c r="F167" s="218" t="s">
        <v>367</v>
      </c>
      <c r="G167" s="219" t="s">
        <v>161</v>
      </c>
      <c r="H167" s="220">
        <v>1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43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291</v>
      </c>
      <c r="AT167" s="228" t="s">
        <v>121</v>
      </c>
      <c r="AU167" s="228" t="s">
        <v>88</v>
      </c>
      <c r="AY167" s="14" t="s">
        <v>118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86</v>
      </c>
      <c r="BK167" s="229">
        <f>ROUND(I167*H167,2)</f>
        <v>0</v>
      </c>
      <c r="BL167" s="14" t="s">
        <v>291</v>
      </c>
      <c r="BM167" s="228" t="s">
        <v>368</v>
      </c>
    </row>
    <row r="168" s="2" customFormat="1" ht="21.75" customHeight="1">
      <c r="A168" s="35"/>
      <c r="B168" s="36"/>
      <c r="C168" s="216" t="s">
        <v>369</v>
      </c>
      <c r="D168" s="216" t="s">
        <v>121</v>
      </c>
      <c r="E168" s="217" t="s">
        <v>370</v>
      </c>
      <c r="F168" s="218" t="s">
        <v>371</v>
      </c>
      <c r="G168" s="219" t="s">
        <v>166</v>
      </c>
      <c r="H168" s="220">
        <v>1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43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291</v>
      </c>
      <c r="AT168" s="228" t="s">
        <v>121</v>
      </c>
      <c r="AU168" s="228" t="s">
        <v>88</v>
      </c>
      <c r="AY168" s="14" t="s">
        <v>118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86</v>
      </c>
      <c r="BK168" s="229">
        <f>ROUND(I168*H168,2)</f>
        <v>0</v>
      </c>
      <c r="BL168" s="14" t="s">
        <v>291</v>
      </c>
      <c r="BM168" s="228" t="s">
        <v>372</v>
      </c>
    </row>
    <row r="169" s="2" customFormat="1" ht="21.75" customHeight="1">
      <c r="A169" s="35"/>
      <c r="B169" s="36"/>
      <c r="C169" s="216" t="s">
        <v>373</v>
      </c>
      <c r="D169" s="216" t="s">
        <v>121</v>
      </c>
      <c r="E169" s="217" t="s">
        <v>374</v>
      </c>
      <c r="F169" s="218" t="s">
        <v>375</v>
      </c>
      <c r="G169" s="219" t="s">
        <v>376</v>
      </c>
      <c r="H169" s="220">
        <v>0.69999999999999996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43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291</v>
      </c>
      <c r="AT169" s="228" t="s">
        <v>121</v>
      </c>
      <c r="AU169" s="228" t="s">
        <v>88</v>
      </c>
      <c r="AY169" s="14" t="s">
        <v>118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86</v>
      </c>
      <c r="BK169" s="229">
        <f>ROUND(I169*H169,2)</f>
        <v>0</v>
      </c>
      <c r="BL169" s="14" t="s">
        <v>291</v>
      </c>
      <c r="BM169" s="228" t="s">
        <v>377</v>
      </c>
    </row>
    <row r="170" s="2" customFormat="1" ht="21.75" customHeight="1">
      <c r="A170" s="35"/>
      <c r="B170" s="36"/>
      <c r="C170" s="216" t="s">
        <v>378</v>
      </c>
      <c r="D170" s="216" t="s">
        <v>121</v>
      </c>
      <c r="E170" s="217" t="s">
        <v>379</v>
      </c>
      <c r="F170" s="218" t="s">
        <v>380</v>
      </c>
      <c r="G170" s="219" t="s">
        <v>161</v>
      </c>
      <c r="H170" s="220">
        <v>5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43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291</v>
      </c>
      <c r="AT170" s="228" t="s">
        <v>121</v>
      </c>
      <c r="AU170" s="228" t="s">
        <v>88</v>
      </c>
      <c r="AY170" s="14" t="s">
        <v>118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86</v>
      </c>
      <c r="BK170" s="229">
        <f>ROUND(I170*H170,2)</f>
        <v>0</v>
      </c>
      <c r="BL170" s="14" t="s">
        <v>291</v>
      </c>
      <c r="BM170" s="228" t="s">
        <v>381</v>
      </c>
    </row>
    <row r="171" s="2" customFormat="1" ht="21.75" customHeight="1">
      <c r="A171" s="35"/>
      <c r="B171" s="36"/>
      <c r="C171" s="216" t="s">
        <v>382</v>
      </c>
      <c r="D171" s="216" t="s">
        <v>121</v>
      </c>
      <c r="E171" s="217" t="s">
        <v>383</v>
      </c>
      <c r="F171" s="218" t="s">
        <v>384</v>
      </c>
      <c r="G171" s="219" t="s">
        <v>124</v>
      </c>
      <c r="H171" s="220">
        <v>3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43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291</v>
      </c>
      <c r="AT171" s="228" t="s">
        <v>121</v>
      </c>
      <c r="AU171" s="228" t="s">
        <v>88</v>
      </c>
      <c r="AY171" s="14" t="s">
        <v>118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86</v>
      </c>
      <c r="BK171" s="229">
        <f>ROUND(I171*H171,2)</f>
        <v>0</v>
      </c>
      <c r="BL171" s="14" t="s">
        <v>291</v>
      </c>
      <c r="BM171" s="228" t="s">
        <v>385</v>
      </c>
    </row>
    <row r="172" s="2" customFormat="1" ht="21.75" customHeight="1">
      <c r="A172" s="35"/>
      <c r="B172" s="36"/>
      <c r="C172" s="216" t="s">
        <v>386</v>
      </c>
      <c r="D172" s="216" t="s">
        <v>121</v>
      </c>
      <c r="E172" s="217" t="s">
        <v>387</v>
      </c>
      <c r="F172" s="218" t="s">
        <v>388</v>
      </c>
      <c r="G172" s="219" t="s">
        <v>222</v>
      </c>
      <c r="H172" s="220">
        <v>5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43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125</v>
      </c>
      <c r="AT172" s="228" t="s">
        <v>121</v>
      </c>
      <c r="AU172" s="228" t="s">
        <v>88</v>
      </c>
      <c r="AY172" s="14" t="s">
        <v>118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86</v>
      </c>
      <c r="BK172" s="229">
        <f>ROUND(I172*H172,2)</f>
        <v>0</v>
      </c>
      <c r="BL172" s="14" t="s">
        <v>125</v>
      </c>
      <c r="BM172" s="228" t="s">
        <v>389</v>
      </c>
    </row>
    <row r="173" s="12" customFormat="1" ht="22.8" customHeight="1">
      <c r="A173" s="12"/>
      <c r="B173" s="200"/>
      <c r="C173" s="201"/>
      <c r="D173" s="202" t="s">
        <v>77</v>
      </c>
      <c r="E173" s="214" t="s">
        <v>390</v>
      </c>
      <c r="F173" s="214" t="s">
        <v>391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SUM(P174:P180)</f>
        <v>0</v>
      </c>
      <c r="Q173" s="208"/>
      <c r="R173" s="209">
        <f>SUM(R174:R180)</f>
        <v>0.040600000000000004</v>
      </c>
      <c r="S173" s="208"/>
      <c r="T173" s="210">
        <f>SUM(T174:T180)</f>
        <v>0.10000000000000001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88</v>
      </c>
      <c r="AT173" s="212" t="s">
        <v>77</v>
      </c>
      <c r="AU173" s="212" t="s">
        <v>86</v>
      </c>
      <c r="AY173" s="211" t="s">
        <v>118</v>
      </c>
      <c r="BK173" s="213">
        <f>SUM(BK174:BK180)</f>
        <v>0</v>
      </c>
    </row>
    <row r="174" s="2" customFormat="1" ht="16.5" customHeight="1">
      <c r="A174" s="35"/>
      <c r="B174" s="36"/>
      <c r="C174" s="216" t="s">
        <v>392</v>
      </c>
      <c r="D174" s="216" t="s">
        <v>121</v>
      </c>
      <c r="E174" s="217" t="s">
        <v>393</v>
      </c>
      <c r="F174" s="218" t="s">
        <v>394</v>
      </c>
      <c r="G174" s="219" t="s">
        <v>166</v>
      </c>
      <c r="H174" s="220">
        <v>4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43</v>
      </c>
      <c r="O174" s="88"/>
      <c r="P174" s="226">
        <f>O174*H174</f>
        <v>0</v>
      </c>
      <c r="Q174" s="226">
        <v>0.0011199999999999999</v>
      </c>
      <c r="R174" s="226">
        <f>Q174*H174</f>
        <v>0.0044799999999999996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125</v>
      </c>
      <c r="AT174" s="228" t="s">
        <v>121</v>
      </c>
      <c r="AU174" s="228" t="s">
        <v>88</v>
      </c>
      <c r="AY174" s="14" t="s">
        <v>118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86</v>
      </c>
      <c r="BK174" s="229">
        <f>ROUND(I174*H174,2)</f>
        <v>0</v>
      </c>
      <c r="BL174" s="14" t="s">
        <v>125</v>
      </c>
      <c r="BM174" s="228" t="s">
        <v>395</v>
      </c>
    </row>
    <row r="175" s="2" customFormat="1" ht="21.75" customHeight="1">
      <c r="A175" s="35"/>
      <c r="B175" s="36"/>
      <c r="C175" s="216" t="s">
        <v>396</v>
      </c>
      <c r="D175" s="216" t="s">
        <v>121</v>
      </c>
      <c r="E175" s="217" t="s">
        <v>397</v>
      </c>
      <c r="F175" s="218" t="s">
        <v>398</v>
      </c>
      <c r="G175" s="219" t="s">
        <v>166</v>
      </c>
      <c r="H175" s="220">
        <v>2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43</v>
      </c>
      <c r="O175" s="88"/>
      <c r="P175" s="226">
        <f>O175*H175</f>
        <v>0</v>
      </c>
      <c r="Q175" s="226">
        <v>0.01537</v>
      </c>
      <c r="R175" s="226">
        <f>Q175*H175</f>
        <v>0.03074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125</v>
      </c>
      <c r="AT175" s="228" t="s">
        <v>121</v>
      </c>
      <c r="AU175" s="228" t="s">
        <v>88</v>
      </c>
      <c r="AY175" s="14" t="s">
        <v>118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86</v>
      </c>
      <c r="BK175" s="229">
        <f>ROUND(I175*H175,2)</f>
        <v>0</v>
      </c>
      <c r="BL175" s="14" t="s">
        <v>125</v>
      </c>
      <c r="BM175" s="228" t="s">
        <v>399</v>
      </c>
    </row>
    <row r="176" s="2" customFormat="1" ht="21.75" customHeight="1">
      <c r="A176" s="35"/>
      <c r="B176" s="36"/>
      <c r="C176" s="216" t="s">
        <v>400</v>
      </c>
      <c r="D176" s="216" t="s">
        <v>121</v>
      </c>
      <c r="E176" s="217" t="s">
        <v>401</v>
      </c>
      <c r="F176" s="218" t="s">
        <v>402</v>
      </c>
      <c r="G176" s="219" t="s">
        <v>161</v>
      </c>
      <c r="H176" s="220">
        <v>2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43</v>
      </c>
      <c r="O176" s="88"/>
      <c r="P176" s="226">
        <f>O176*H176</f>
        <v>0</v>
      </c>
      <c r="Q176" s="226">
        <v>0.00076000000000000004</v>
      </c>
      <c r="R176" s="226">
        <f>Q176*H176</f>
        <v>0.0015200000000000001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125</v>
      </c>
      <c r="AT176" s="228" t="s">
        <v>121</v>
      </c>
      <c r="AU176" s="228" t="s">
        <v>88</v>
      </c>
      <c r="AY176" s="14" t="s">
        <v>118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86</v>
      </c>
      <c r="BK176" s="229">
        <f>ROUND(I176*H176,2)</f>
        <v>0</v>
      </c>
      <c r="BL176" s="14" t="s">
        <v>125</v>
      </c>
      <c r="BM176" s="228" t="s">
        <v>403</v>
      </c>
    </row>
    <row r="177" s="2" customFormat="1" ht="16.5" customHeight="1">
      <c r="A177" s="35"/>
      <c r="B177" s="36"/>
      <c r="C177" s="216" t="s">
        <v>404</v>
      </c>
      <c r="D177" s="216" t="s">
        <v>121</v>
      </c>
      <c r="E177" s="217" t="s">
        <v>405</v>
      </c>
      <c r="F177" s="218" t="s">
        <v>406</v>
      </c>
      <c r="G177" s="219" t="s">
        <v>161</v>
      </c>
      <c r="H177" s="220">
        <v>2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43</v>
      </c>
      <c r="O177" s="88"/>
      <c r="P177" s="226">
        <f>O177*H177</f>
        <v>0</v>
      </c>
      <c r="Q177" s="226">
        <v>6.9999999999999994E-05</v>
      </c>
      <c r="R177" s="226">
        <f>Q177*H177</f>
        <v>0.00013999999999999999</v>
      </c>
      <c r="S177" s="226">
        <v>0.021999999999999999</v>
      </c>
      <c r="T177" s="227">
        <f>S177*H177</f>
        <v>0.043999999999999997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125</v>
      </c>
      <c r="AT177" s="228" t="s">
        <v>121</v>
      </c>
      <c r="AU177" s="228" t="s">
        <v>88</v>
      </c>
      <c r="AY177" s="14" t="s">
        <v>118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86</v>
      </c>
      <c r="BK177" s="229">
        <f>ROUND(I177*H177,2)</f>
        <v>0</v>
      </c>
      <c r="BL177" s="14" t="s">
        <v>125</v>
      </c>
      <c r="BM177" s="228" t="s">
        <v>407</v>
      </c>
    </row>
    <row r="178" s="2" customFormat="1" ht="21.75" customHeight="1">
      <c r="A178" s="35"/>
      <c r="B178" s="36"/>
      <c r="C178" s="216" t="s">
        <v>408</v>
      </c>
      <c r="D178" s="216" t="s">
        <v>121</v>
      </c>
      <c r="E178" s="217" t="s">
        <v>409</v>
      </c>
      <c r="F178" s="218" t="s">
        <v>410</v>
      </c>
      <c r="G178" s="219" t="s">
        <v>166</v>
      </c>
      <c r="H178" s="220">
        <v>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43</v>
      </c>
      <c r="O178" s="88"/>
      <c r="P178" s="226">
        <f>O178*H178</f>
        <v>0</v>
      </c>
      <c r="Q178" s="226">
        <v>0.0037000000000000002</v>
      </c>
      <c r="R178" s="226">
        <f>Q178*H178</f>
        <v>0.0037000000000000002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125</v>
      </c>
      <c r="AT178" s="228" t="s">
        <v>121</v>
      </c>
      <c r="AU178" s="228" t="s">
        <v>88</v>
      </c>
      <c r="AY178" s="14" t="s">
        <v>118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86</v>
      </c>
      <c r="BK178" s="229">
        <f>ROUND(I178*H178,2)</f>
        <v>0</v>
      </c>
      <c r="BL178" s="14" t="s">
        <v>125</v>
      </c>
      <c r="BM178" s="228" t="s">
        <v>411</v>
      </c>
    </row>
    <row r="179" s="2" customFormat="1" ht="16.5" customHeight="1">
      <c r="A179" s="35"/>
      <c r="B179" s="36"/>
      <c r="C179" s="216" t="s">
        <v>412</v>
      </c>
      <c r="D179" s="216" t="s">
        <v>121</v>
      </c>
      <c r="E179" s="217" t="s">
        <v>413</v>
      </c>
      <c r="F179" s="218" t="s">
        <v>414</v>
      </c>
      <c r="G179" s="219" t="s">
        <v>166</v>
      </c>
      <c r="H179" s="220">
        <v>2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43</v>
      </c>
      <c r="O179" s="88"/>
      <c r="P179" s="226">
        <f>O179*H179</f>
        <v>0</v>
      </c>
      <c r="Q179" s="226">
        <v>1.0000000000000001E-05</v>
      </c>
      <c r="R179" s="226">
        <f>Q179*H179</f>
        <v>2.0000000000000002E-05</v>
      </c>
      <c r="S179" s="226">
        <v>0.028000000000000001</v>
      </c>
      <c r="T179" s="227">
        <f>S179*H179</f>
        <v>0.056000000000000001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125</v>
      </c>
      <c r="AT179" s="228" t="s">
        <v>121</v>
      </c>
      <c r="AU179" s="228" t="s">
        <v>88</v>
      </c>
      <c r="AY179" s="14" t="s">
        <v>118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86</v>
      </c>
      <c r="BK179" s="229">
        <f>ROUND(I179*H179,2)</f>
        <v>0</v>
      </c>
      <c r="BL179" s="14" t="s">
        <v>125</v>
      </c>
      <c r="BM179" s="228" t="s">
        <v>415</v>
      </c>
    </row>
    <row r="180" s="2" customFormat="1" ht="21.75" customHeight="1">
      <c r="A180" s="35"/>
      <c r="B180" s="36"/>
      <c r="C180" s="216" t="s">
        <v>416</v>
      </c>
      <c r="D180" s="216" t="s">
        <v>121</v>
      </c>
      <c r="E180" s="217" t="s">
        <v>417</v>
      </c>
      <c r="F180" s="218" t="s">
        <v>418</v>
      </c>
      <c r="G180" s="219" t="s">
        <v>222</v>
      </c>
      <c r="H180" s="220">
        <v>0.041000000000000002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43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125</v>
      </c>
      <c r="AT180" s="228" t="s">
        <v>121</v>
      </c>
      <c r="AU180" s="228" t="s">
        <v>88</v>
      </c>
      <c r="AY180" s="14" t="s">
        <v>118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86</v>
      </c>
      <c r="BK180" s="229">
        <f>ROUND(I180*H180,2)</f>
        <v>0</v>
      </c>
      <c r="BL180" s="14" t="s">
        <v>125</v>
      </c>
      <c r="BM180" s="228" t="s">
        <v>419</v>
      </c>
    </row>
    <row r="181" s="12" customFormat="1" ht="22.8" customHeight="1">
      <c r="A181" s="12"/>
      <c r="B181" s="200"/>
      <c r="C181" s="201"/>
      <c r="D181" s="202" t="s">
        <v>77</v>
      </c>
      <c r="E181" s="214" t="s">
        <v>420</v>
      </c>
      <c r="F181" s="214" t="s">
        <v>421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SUM(P182:P194)</f>
        <v>0</v>
      </c>
      <c r="Q181" s="208"/>
      <c r="R181" s="209">
        <f>SUM(R182:R194)</f>
        <v>0.25868000000000002</v>
      </c>
      <c r="S181" s="208"/>
      <c r="T181" s="210">
        <f>SUM(T182:T194)</f>
        <v>0.30659999999999998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88</v>
      </c>
      <c r="AT181" s="212" t="s">
        <v>77</v>
      </c>
      <c r="AU181" s="212" t="s">
        <v>86</v>
      </c>
      <c r="AY181" s="211" t="s">
        <v>118</v>
      </c>
      <c r="BK181" s="213">
        <f>SUM(BK182:BK194)</f>
        <v>0</v>
      </c>
    </row>
    <row r="182" s="2" customFormat="1" ht="21.75" customHeight="1">
      <c r="A182" s="35"/>
      <c r="B182" s="36"/>
      <c r="C182" s="216" t="s">
        <v>422</v>
      </c>
      <c r="D182" s="216" t="s">
        <v>121</v>
      </c>
      <c r="E182" s="217" t="s">
        <v>423</v>
      </c>
      <c r="F182" s="218" t="s">
        <v>424</v>
      </c>
      <c r="G182" s="219" t="s">
        <v>124</v>
      </c>
      <c r="H182" s="220">
        <v>1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43</v>
      </c>
      <c r="O182" s="88"/>
      <c r="P182" s="226">
        <f>O182*H182</f>
        <v>0</v>
      </c>
      <c r="Q182" s="226">
        <v>0.00158</v>
      </c>
      <c r="R182" s="226">
        <f>Q182*H182</f>
        <v>0.00158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125</v>
      </c>
      <c r="AT182" s="228" t="s">
        <v>121</v>
      </c>
      <c r="AU182" s="228" t="s">
        <v>88</v>
      </c>
      <c r="AY182" s="14" t="s">
        <v>118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86</v>
      </c>
      <c r="BK182" s="229">
        <f>ROUND(I182*H182,2)</f>
        <v>0</v>
      </c>
      <c r="BL182" s="14" t="s">
        <v>125</v>
      </c>
      <c r="BM182" s="228" t="s">
        <v>425</v>
      </c>
    </row>
    <row r="183" s="2" customFormat="1" ht="21.75" customHeight="1">
      <c r="A183" s="35"/>
      <c r="B183" s="36"/>
      <c r="C183" s="216" t="s">
        <v>426</v>
      </c>
      <c r="D183" s="216" t="s">
        <v>121</v>
      </c>
      <c r="E183" s="217" t="s">
        <v>427</v>
      </c>
      <c r="F183" s="218" t="s">
        <v>428</v>
      </c>
      <c r="G183" s="219" t="s">
        <v>124</v>
      </c>
      <c r="H183" s="220">
        <v>10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43</v>
      </c>
      <c r="O183" s="88"/>
      <c r="P183" s="226">
        <f>O183*H183</f>
        <v>0</v>
      </c>
      <c r="Q183" s="226">
        <v>0.00296</v>
      </c>
      <c r="R183" s="226">
        <f>Q183*H183</f>
        <v>0.029600000000000001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125</v>
      </c>
      <c r="AT183" s="228" t="s">
        <v>121</v>
      </c>
      <c r="AU183" s="228" t="s">
        <v>88</v>
      </c>
      <c r="AY183" s="14" t="s">
        <v>118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86</v>
      </c>
      <c r="BK183" s="229">
        <f>ROUND(I183*H183,2)</f>
        <v>0</v>
      </c>
      <c r="BL183" s="14" t="s">
        <v>125</v>
      </c>
      <c r="BM183" s="228" t="s">
        <v>429</v>
      </c>
    </row>
    <row r="184" s="2" customFormat="1" ht="21.75" customHeight="1">
      <c r="A184" s="35"/>
      <c r="B184" s="36"/>
      <c r="C184" s="216" t="s">
        <v>430</v>
      </c>
      <c r="D184" s="216" t="s">
        <v>121</v>
      </c>
      <c r="E184" s="217" t="s">
        <v>431</v>
      </c>
      <c r="F184" s="218" t="s">
        <v>432</v>
      </c>
      <c r="G184" s="219" t="s">
        <v>124</v>
      </c>
      <c r="H184" s="220">
        <v>2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43</v>
      </c>
      <c r="O184" s="88"/>
      <c r="P184" s="226">
        <f>O184*H184</f>
        <v>0</v>
      </c>
      <c r="Q184" s="226">
        <v>0.0037599999999999999</v>
      </c>
      <c r="R184" s="226">
        <f>Q184*H184</f>
        <v>0.0075199999999999998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125</v>
      </c>
      <c r="AT184" s="228" t="s">
        <v>121</v>
      </c>
      <c r="AU184" s="228" t="s">
        <v>88</v>
      </c>
      <c r="AY184" s="14" t="s">
        <v>118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86</v>
      </c>
      <c r="BK184" s="229">
        <f>ROUND(I184*H184,2)</f>
        <v>0</v>
      </c>
      <c r="BL184" s="14" t="s">
        <v>125</v>
      </c>
      <c r="BM184" s="228" t="s">
        <v>433</v>
      </c>
    </row>
    <row r="185" s="2" customFormat="1" ht="21.75" customHeight="1">
      <c r="A185" s="35"/>
      <c r="B185" s="36"/>
      <c r="C185" s="216" t="s">
        <v>434</v>
      </c>
      <c r="D185" s="216" t="s">
        <v>121</v>
      </c>
      <c r="E185" s="217" t="s">
        <v>435</v>
      </c>
      <c r="F185" s="218" t="s">
        <v>436</v>
      </c>
      <c r="G185" s="219" t="s">
        <v>124</v>
      </c>
      <c r="H185" s="220">
        <v>6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43</v>
      </c>
      <c r="O185" s="88"/>
      <c r="P185" s="226">
        <f>O185*H185</f>
        <v>0</v>
      </c>
      <c r="Q185" s="226">
        <v>0.0044000000000000003</v>
      </c>
      <c r="R185" s="226">
        <f>Q185*H185</f>
        <v>0.0264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125</v>
      </c>
      <c r="AT185" s="228" t="s">
        <v>121</v>
      </c>
      <c r="AU185" s="228" t="s">
        <v>88</v>
      </c>
      <c r="AY185" s="14" t="s">
        <v>118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86</v>
      </c>
      <c r="BK185" s="229">
        <f>ROUND(I185*H185,2)</f>
        <v>0</v>
      </c>
      <c r="BL185" s="14" t="s">
        <v>125</v>
      </c>
      <c r="BM185" s="228" t="s">
        <v>437</v>
      </c>
    </row>
    <row r="186" s="2" customFormat="1" ht="16.5" customHeight="1">
      <c r="A186" s="35"/>
      <c r="B186" s="36"/>
      <c r="C186" s="216" t="s">
        <v>438</v>
      </c>
      <c r="D186" s="216" t="s">
        <v>121</v>
      </c>
      <c r="E186" s="217" t="s">
        <v>439</v>
      </c>
      <c r="F186" s="218" t="s">
        <v>440</v>
      </c>
      <c r="G186" s="219" t="s">
        <v>124</v>
      </c>
      <c r="H186" s="220">
        <v>20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43</v>
      </c>
      <c r="O186" s="88"/>
      <c r="P186" s="226">
        <f>O186*H186</f>
        <v>0</v>
      </c>
      <c r="Q186" s="226">
        <v>6.0000000000000002E-05</v>
      </c>
      <c r="R186" s="226">
        <f>Q186*H186</f>
        <v>0.0012000000000000001</v>
      </c>
      <c r="S186" s="226">
        <v>0.0084100000000000008</v>
      </c>
      <c r="T186" s="227">
        <f>S186*H186</f>
        <v>0.16820000000000002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125</v>
      </c>
      <c r="AT186" s="228" t="s">
        <v>121</v>
      </c>
      <c r="AU186" s="228" t="s">
        <v>88</v>
      </c>
      <c r="AY186" s="14" t="s">
        <v>118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86</v>
      </c>
      <c r="BK186" s="229">
        <f>ROUND(I186*H186,2)</f>
        <v>0</v>
      </c>
      <c r="BL186" s="14" t="s">
        <v>125</v>
      </c>
      <c r="BM186" s="228" t="s">
        <v>441</v>
      </c>
    </row>
    <row r="187" s="2" customFormat="1" ht="16.5" customHeight="1">
      <c r="A187" s="35"/>
      <c r="B187" s="36"/>
      <c r="C187" s="216" t="s">
        <v>442</v>
      </c>
      <c r="D187" s="216" t="s">
        <v>121</v>
      </c>
      <c r="E187" s="217" t="s">
        <v>443</v>
      </c>
      <c r="F187" s="218" t="s">
        <v>444</v>
      </c>
      <c r="G187" s="219" t="s">
        <v>124</v>
      </c>
      <c r="H187" s="220">
        <v>10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43</v>
      </c>
      <c r="O187" s="88"/>
      <c r="P187" s="226">
        <f>O187*H187</f>
        <v>0</v>
      </c>
      <c r="Q187" s="226">
        <v>0.00010000000000000001</v>
      </c>
      <c r="R187" s="226">
        <f>Q187*H187</f>
        <v>0.001</v>
      </c>
      <c r="S187" s="226">
        <v>0.01384</v>
      </c>
      <c r="T187" s="227">
        <f>S187*H187</f>
        <v>0.1384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125</v>
      </c>
      <c r="AT187" s="228" t="s">
        <v>121</v>
      </c>
      <c r="AU187" s="228" t="s">
        <v>88</v>
      </c>
      <c r="AY187" s="14" t="s">
        <v>118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86</v>
      </c>
      <c r="BK187" s="229">
        <f>ROUND(I187*H187,2)</f>
        <v>0</v>
      </c>
      <c r="BL187" s="14" t="s">
        <v>125</v>
      </c>
      <c r="BM187" s="228" t="s">
        <v>445</v>
      </c>
    </row>
    <row r="188" s="2" customFormat="1" ht="21.75" customHeight="1">
      <c r="A188" s="35"/>
      <c r="B188" s="36"/>
      <c r="C188" s="216" t="s">
        <v>446</v>
      </c>
      <c r="D188" s="216" t="s">
        <v>121</v>
      </c>
      <c r="E188" s="217" t="s">
        <v>447</v>
      </c>
      <c r="F188" s="218" t="s">
        <v>448</v>
      </c>
      <c r="G188" s="219" t="s">
        <v>124</v>
      </c>
      <c r="H188" s="220">
        <v>8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43</v>
      </c>
      <c r="O188" s="88"/>
      <c r="P188" s="226">
        <f>O188*H188</f>
        <v>0</v>
      </c>
      <c r="Q188" s="226">
        <v>0.0071700000000000002</v>
      </c>
      <c r="R188" s="226">
        <f>Q188*H188</f>
        <v>0.057360000000000001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125</v>
      </c>
      <c r="AT188" s="228" t="s">
        <v>121</v>
      </c>
      <c r="AU188" s="228" t="s">
        <v>88</v>
      </c>
      <c r="AY188" s="14" t="s">
        <v>118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86</v>
      </c>
      <c r="BK188" s="229">
        <f>ROUND(I188*H188,2)</f>
        <v>0</v>
      </c>
      <c r="BL188" s="14" t="s">
        <v>125</v>
      </c>
      <c r="BM188" s="228" t="s">
        <v>449</v>
      </c>
    </row>
    <row r="189" s="2" customFormat="1" ht="33" customHeight="1">
      <c r="A189" s="35"/>
      <c r="B189" s="36"/>
      <c r="C189" s="216" t="s">
        <v>450</v>
      </c>
      <c r="D189" s="216" t="s">
        <v>121</v>
      </c>
      <c r="E189" s="217" t="s">
        <v>451</v>
      </c>
      <c r="F189" s="218" t="s">
        <v>452</v>
      </c>
      <c r="G189" s="219" t="s">
        <v>124</v>
      </c>
      <c r="H189" s="220">
        <v>10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43</v>
      </c>
      <c r="O189" s="88"/>
      <c r="P189" s="226">
        <f>O189*H189</f>
        <v>0</v>
      </c>
      <c r="Q189" s="226">
        <v>0.01251</v>
      </c>
      <c r="R189" s="226">
        <f>Q189*H189</f>
        <v>0.12509999999999999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125</v>
      </c>
      <c r="AT189" s="228" t="s">
        <v>121</v>
      </c>
      <c r="AU189" s="228" t="s">
        <v>88</v>
      </c>
      <c r="AY189" s="14" t="s">
        <v>118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86</v>
      </c>
      <c r="BK189" s="229">
        <f>ROUND(I189*H189,2)</f>
        <v>0</v>
      </c>
      <c r="BL189" s="14" t="s">
        <v>125</v>
      </c>
      <c r="BM189" s="228" t="s">
        <v>453</v>
      </c>
    </row>
    <row r="190" s="2" customFormat="1" ht="33" customHeight="1">
      <c r="A190" s="35"/>
      <c r="B190" s="36"/>
      <c r="C190" s="216" t="s">
        <v>454</v>
      </c>
      <c r="D190" s="216" t="s">
        <v>121</v>
      </c>
      <c r="E190" s="217" t="s">
        <v>455</v>
      </c>
      <c r="F190" s="218" t="s">
        <v>456</v>
      </c>
      <c r="G190" s="219" t="s">
        <v>161</v>
      </c>
      <c r="H190" s="220">
        <v>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43</v>
      </c>
      <c r="O190" s="88"/>
      <c r="P190" s="226">
        <f>O190*H190</f>
        <v>0</v>
      </c>
      <c r="Q190" s="226">
        <v>0.0044600000000000004</v>
      </c>
      <c r="R190" s="226">
        <f>Q190*H190</f>
        <v>0.0089200000000000008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125</v>
      </c>
      <c r="AT190" s="228" t="s">
        <v>121</v>
      </c>
      <c r="AU190" s="228" t="s">
        <v>88</v>
      </c>
      <c r="AY190" s="14" t="s">
        <v>118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86</v>
      </c>
      <c r="BK190" s="229">
        <f>ROUND(I190*H190,2)</f>
        <v>0</v>
      </c>
      <c r="BL190" s="14" t="s">
        <v>125</v>
      </c>
      <c r="BM190" s="228" t="s">
        <v>457</v>
      </c>
    </row>
    <row r="191" s="2" customFormat="1" ht="21.75" customHeight="1">
      <c r="A191" s="35"/>
      <c r="B191" s="36"/>
      <c r="C191" s="216" t="s">
        <v>458</v>
      </c>
      <c r="D191" s="216" t="s">
        <v>121</v>
      </c>
      <c r="E191" s="217" t="s">
        <v>459</v>
      </c>
      <c r="F191" s="218" t="s">
        <v>460</v>
      </c>
      <c r="G191" s="219" t="s">
        <v>124</v>
      </c>
      <c r="H191" s="220">
        <v>20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43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125</v>
      </c>
      <c r="AT191" s="228" t="s">
        <v>121</v>
      </c>
      <c r="AU191" s="228" t="s">
        <v>88</v>
      </c>
      <c r="AY191" s="14" t="s">
        <v>118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86</v>
      </c>
      <c r="BK191" s="229">
        <f>ROUND(I191*H191,2)</f>
        <v>0</v>
      </c>
      <c r="BL191" s="14" t="s">
        <v>125</v>
      </c>
      <c r="BM191" s="228" t="s">
        <v>461</v>
      </c>
    </row>
    <row r="192" s="2" customFormat="1" ht="21.75" customHeight="1">
      <c r="A192" s="35"/>
      <c r="B192" s="36"/>
      <c r="C192" s="216" t="s">
        <v>462</v>
      </c>
      <c r="D192" s="216" t="s">
        <v>121</v>
      </c>
      <c r="E192" s="217" t="s">
        <v>463</v>
      </c>
      <c r="F192" s="218" t="s">
        <v>464</v>
      </c>
      <c r="G192" s="219" t="s">
        <v>124</v>
      </c>
      <c r="H192" s="220">
        <v>10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43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125</v>
      </c>
      <c r="AT192" s="228" t="s">
        <v>121</v>
      </c>
      <c r="AU192" s="228" t="s">
        <v>88</v>
      </c>
      <c r="AY192" s="14" t="s">
        <v>118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86</v>
      </c>
      <c r="BK192" s="229">
        <f>ROUND(I192*H192,2)</f>
        <v>0</v>
      </c>
      <c r="BL192" s="14" t="s">
        <v>125</v>
      </c>
      <c r="BM192" s="228" t="s">
        <v>465</v>
      </c>
    </row>
    <row r="193" s="2" customFormat="1" ht="21.75" customHeight="1">
      <c r="A193" s="35"/>
      <c r="B193" s="36"/>
      <c r="C193" s="216" t="s">
        <v>466</v>
      </c>
      <c r="D193" s="216" t="s">
        <v>121</v>
      </c>
      <c r="E193" s="217" t="s">
        <v>467</v>
      </c>
      <c r="F193" s="218" t="s">
        <v>468</v>
      </c>
      <c r="G193" s="219" t="s">
        <v>124</v>
      </c>
      <c r="H193" s="220">
        <v>10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43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125</v>
      </c>
      <c r="AT193" s="228" t="s">
        <v>121</v>
      </c>
      <c r="AU193" s="228" t="s">
        <v>88</v>
      </c>
      <c r="AY193" s="14" t="s">
        <v>118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86</v>
      </c>
      <c r="BK193" s="229">
        <f>ROUND(I193*H193,2)</f>
        <v>0</v>
      </c>
      <c r="BL193" s="14" t="s">
        <v>125</v>
      </c>
      <c r="BM193" s="228" t="s">
        <v>469</v>
      </c>
    </row>
    <row r="194" s="2" customFormat="1" ht="21.75" customHeight="1">
      <c r="A194" s="35"/>
      <c r="B194" s="36"/>
      <c r="C194" s="216" t="s">
        <v>470</v>
      </c>
      <c r="D194" s="216" t="s">
        <v>121</v>
      </c>
      <c r="E194" s="217" t="s">
        <v>471</v>
      </c>
      <c r="F194" s="218" t="s">
        <v>472</v>
      </c>
      <c r="G194" s="219" t="s">
        <v>222</v>
      </c>
      <c r="H194" s="220">
        <v>0.25900000000000001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43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125</v>
      </c>
      <c r="AT194" s="228" t="s">
        <v>121</v>
      </c>
      <c r="AU194" s="228" t="s">
        <v>88</v>
      </c>
      <c r="AY194" s="14" t="s">
        <v>118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86</v>
      </c>
      <c r="BK194" s="229">
        <f>ROUND(I194*H194,2)</f>
        <v>0</v>
      </c>
      <c r="BL194" s="14" t="s">
        <v>125</v>
      </c>
      <c r="BM194" s="228" t="s">
        <v>473</v>
      </c>
    </row>
    <row r="195" s="12" customFormat="1" ht="22.8" customHeight="1">
      <c r="A195" s="12"/>
      <c r="B195" s="200"/>
      <c r="C195" s="201"/>
      <c r="D195" s="202" t="s">
        <v>77</v>
      </c>
      <c r="E195" s="214" t="s">
        <v>474</v>
      </c>
      <c r="F195" s="214" t="s">
        <v>475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P196+SUM(P197:P208)</f>
        <v>0</v>
      </c>
      <c r="Q195" s="208"/>
      <c r="R195" s="209">
        <f>R196+SUM(R197:R208)</f>
        <v>0.15822999999999998</v>
      </c>
      <c r="S195" s="208"/>
      <c r="T195" s="210">
        <f>T196+SUM(T197:T208)</f>
        <v>0.312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88</v>
      </c>
      <c r="AT195" s="212" t="s">
        <v>77</v>
      </c>
      <c r="AU195" s="212" t="s">
        <v>86</v>
      </c>
      <c r="AY195" s="211" t="s">
        <v>118</v>
      </c>
      <c r="BK195" s="213">
        <f>BK196+SUM(BK197:BK208)</f>
        <v>0</v>
      </c>
    </row>
    <row r="196" s="2" customFormat="1" ht="21.75" customHeight="1">
      <c r="A196" s="35"/>
      <c r="B196" s="36"/>
      <c r="C196" s="216" t="s">
        <v>476</v>
      </c>
      <c r="D196" s="216" t="s">
        <v>121</v>
      </c>
      <c r="E196" s="217" t="s">
        <v>477</v>
      </c>
      <c r="F196" s="218" t="s">
        <v>478</v>
      </c>
      <c r="G196" s="219" t="s">
        <v>161</v>
      </c>
      <c r="H196" s="220">
        <v>8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43</v>
      </c>
      <c r="O196" s="88"/>
      <c r="P196" s="226">
        <f>O196*H196</f>
        <v>0</v>
      </c>
      <c r="Q196" s="226">
        <v>2.0000000000000002E-05</v>
      </c>
      <c r="R196" s="226">
        <f>Q196*H196</f>
        <v>0.00016000000000000001</v>
      </c>
      <c r="S196" s="226">
        <v>0.039</v>
      </c>
      <c r="T196" s="227">
        <f>S196*H196</f>
        <v>0.312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125</v>
      </c>
      <c r="AT196" s="228" t="s">
        <v>121</v>
      </c>
      <c r="AU196" s="228" t="s">
        <v>88</v>
      </c>
      <c r="AY196" s="14" t="s">
        <v>118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86</v>
      </c>
      <c r="BK196" s="229">
        <f>ROUND(I196*H196,2)</f>
        <v>0</v>
      </c>
      <c r="BL196" s="14" t="s">
        <v>125</v>
      </c>
      <c r="BM196" s="228" t="s">
        <v>479</v>
      </c>
    </row>
    <row r="197" s="2" customFormat="1" ht="21.75" customHeight="1">
      <c r="A197" s="35"/>
      <c r="B197" s="36"/>
      <c r="C197" s="230" t="s">
        <v>480</v>
      </c>
      <c r="D197" s="230" t="s">
        <v>183</v>
      </c>
      <c r="E197" s="231" t="s">
        <v>481</v>
      </c>
      <c r="F197" s="232" t="s">
        <v>482</v>
      </c>
      <c r="G197" s="233" t="s">
        <v>166</v>
      </c>
      <c r="H197" s="234">
        <v>2</v>
      </c>
      <c r="I197" s="235"/>
      <c r="J197" s="236">
        <f>ROUND(I197*H197,2)</f>
        <v>0</v>
      </c>
      <c r="K197" s="237"/>
      <c r="L197" s="238"/>
      <c r="M197" s="239" t="s">
        <v>1</v>
      </c>
      <c r="N197" s="240" t="s">
        <v>43</v>
      </c>
      <c r="O197" s="88"/>
      <c r="P197" s="226">
        <f>O197*H197</f>
        <v>0</v>
      </c>
      <c r="Q197" s="226">
        <v>0.0016800000000000001</v>
      </c>
      <c r="R197" s="226">
        <f>Q197*H197</f>
        <v>0.0033600000000000001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186</v>
      </c>
      <c r="AT197" s="228" t="s">
        <v>183</v>
      </c>
      <c r="AU197" s="228" t="s">
        <v>88</v>
      </c>
      <c r="AY197" s="14" t="s">
        <v>118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86</v>
      </c>
      <c r="BK197" s="229">
        <f>ROUND(I197*H197,2)</f>
        <v>0</v>
      </c>
      <c r="BL197" s="14" t="s">
        <v>125</v>
      </c>
      <c r="BM197" s="228" t="s">
        <v>483</v>
      </c>
    </row>
    <row r="198" s="2" customFormat="1" ht="21.75" customHeight="1">
      <c r="A198" s="35"/>
      <c r="B198" s="36"/>
      <c r="C198" s="230" t="s">
        <v>484</v>
      </c>
      <c r="D198" s="230" t="s">
        <v>183</v>
      </c>
      <c r="E198" s="231" t="s">
        <v>485</v>
      </c>
      <c r="F198" s="232" t="s">
        <v>486</v>
      </c>
      <c r="G198" s="233" t="s">
        <v>161</v>
      </c>
      <c r="H198" s="234">
        <v>5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43</v>
      </c>
      <c r="O198" s="88"/>
      <c r="P198" s="226">
        <f>O198*H198</f>
        <v>0</v>
      </c>
      <c r="Q198" s="226">
        <v>0.0016800000000000001</v>
      </c>
      <c r="R198" s="226">
        <f>Q198*H198</f>
        <v>0.0084000000000000012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186</v>
      </c>
      <c r="AT198" s="228" t="s">
        <v>183</v>
      </c>
      <c r="AU198" s="228" t="s">
        <v>88</v>
      </c>
      <c r="AY198" s="14" t="s">
        <v>118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86</v>
      </c>
      <c r="BK198" s="229">
        <f>ROUND(I198*H198,2)</f>
        <v>0</v>
      </c>
      <c r="BL198" s="14" t="s">
        <v>125</v>
      </c>
      <c r="BM198" s="228" t="s">
        <v>487</v>
      </c>
    </row>
    <row r="199" s="2" customFormat="1" ht="21.75" customHeight="1">
      <c r="A199" s="35"/>
      <c r="B199" s="36"/>
      <c r="C199" s="216" t="s">
        <v>291</v>
      </c>
      <c r="D199" s="216" t="s">
        <v>121</v>
      </c>
      <c r="E199" s="217" t="s">
        <v>488</v>
      </c>
      <c r="F199" s="218" t="s">
        <v>489</v>
      </c>
      <c r="G199" s="219" t="s">
        <v>166</v>
      </c>
      <c r="H199" s="220">
        <v>1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43</v>
      </c>
      <c r="O199" s="88"/>
      <c r="P199" s="226">
        <f>O199*H199</f>
        <v>0</v>
      </c>
      <c r="Q199" s="226">
        <v>0.025250000000000002</v>
      </c>
      <c r="R199" s="226">
        <f>Q199*H199</f>
        <v>0.025250000000000002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125</v>
      </c>
      <c r="AT199" s="228" t="s">
        <v>121</v>
      </c>
      <c r="AU199" s="228" t="s">
        <v>88</v>
      </c>
      <c r="AY199" s="14" t="s">
        <v>118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86</v>
      </c>
      <c r="BK199" s="229">
        <f>ROUND(I199*H199,2)</f>
        <v>0</v>
      </c>
      <c r="BL199" s="14" t="s">
        <v>125</v>
      </c>
      <c r="BM199" s="228" t="s">
        <v>490</v>
      </c>
    </row>
    <row r="200" s="2" customFormat="1" ht="21.75" customHeight="1">
      <c r="A200" s="35"/>
      <c r="B200" s="36"/>
      <c r="C200" s="216" t="s">
        <v>491</v>
      </c>
      <c r="D200" s="216" t="s">
        <v>121</v>
      </c>
      <c r="E200" s="217" t="s">
        <v>492</v>
      </c>
      <c r="F200" s="218" t="s">
        <v>493</v>
      </c>
      <c r="G200" s="219" t="s">
        <v>166</v>
      </c>
      <c r="H200" s="220">
        <v>6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43</v>
      </c>
      <c r="O200" s="88"/>
      <c r="P200" s="226">
        <f>O200*H200</f>
        <v>0</v>
      </c>
      <c r="Q200" s="226">
        <v>0.01191</v>
      </c>
      <c r="R200" s="226">
        <f>Q200*H200</f>
        <v>0.071459999999999996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125</v>
      </c>
      <c r="AT200" s="228" t="s">
        <v>121</v>
      </c>
      <c r="AU200" s="228" t="s">
        <v>88</v>
      </c>
      <c r="AY200" s="14" t="s">
        <v>118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86</v>
      </c>
      <c r="BK200" s="229">
        <f>ROUND(I200*H200,2)</f>
        <v>0</v>
      </c>
      <c r="BL200" s="14" t="s">
        <v>125</v>
      </c>
      <c r="BM200" s="228" t="s">
        <v>494</v>
      </c>
    </row>
    <row r="201" s="2" customFormat="1" ht="21.75" customHeight="1">
      <c r="A201" s="35"/>
      <c r="B201" s="36"/>
      <c r="C201" s="216" t="s">
        <v>495</v>
      </c>
      <c r="D201" s="216" t="s">
        <v>121</v>
      </c>
      <c r="E201" s="217" t="s">
        <v>496</v>
      </c>
      <c r="F201" s="218" t="s">
        <v>497</v>
      </c>
      <c r="G201" s="219" t="s">
        <v>166</v>
      </c>
      <c r="H201" s="220">
        <v>2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43</v>
      </c>
      <c r="O201" s="88"/>
      <c r="P201" s="226">
        <f>O201*H201</f>
        <v>0</v>
      </c>
      <c r="Q201" s="226">
        <v>0.022579999999999999</v>
      </c>
      <c r="R201" s="226">
        <f>Q201*H201</f>
        <v>0.045159999999999999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125</v>
      </c>
      <c r="AT201" s="228" t="s">
        <v>121</v>
      </c>
      <c r="AU201" s="228" t="s">
        <v>88</v>
      </c>
      <c r="AY201" s="14" t="s">
        <v>118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86</v>
      </c>
      <c r="BK201" s="229">
        <f>ROUND(I201*H201,2)</f>
        <v>0</v>
      </c>
      <c r="BL201" s="14" t="s">
        <v>125</v>
      </c>
      <c r="BM201" s="228" t="s">
        <v>498</v>
      </c>
    </row>
    <row r="202" s="2" customFormat="1" ht="21.75" customHeight="1">
      <c r="A202" s="35"/>
      <c r="B202" s="36"/>
      <c r="C202" s="216" t="s">
        <v>499</v>
      </c>
      <c r="D202" s="216" t="s">
        <v>121</v>
      </c>
      <c r="E202" s="217" t="s">
        <v>500</v>
      </c>
      <c r="F202" s="218" t="s">
        <v>501</v>
      </c>
      <c r="G202" s="219" t="s">
        <v>161</v>
      </c>
      <c r="H202" s="220">
        <v>4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43</v>
      </c>
      <c r="O202" s="88"/>
      <c r="P202" s="226">
        <f>O202*H202</f>
        <v>0</v>
      </c>
      <c r="Q202" s="226">
        <v>0.00022000000000000001</v>
      </c>
      <c r="R202" s="226">
        <f>Q202*H202</f>
        <v>0.00088000000000000003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125</v>
      </c>
      <c r="AT202" s="228" t="s">
        <v>121</v>
      </c>
      <c r="AU202" s="228" t="s">
        <v>88</v>
      </c>
      <c r="AY202" s="14" t="s">
        <v>118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86</v>
      </c>
      <c r="BK202" s="229">
        <f>ROUND(I202*H202,2)</f>
        <v>0</v>
      </c>
      <c r="BL202" s="14" t="s">
        <v>125</v>
      </c>
      <c r="BM202" s="228" t="s">
        <v>502</v>
      </c>
    </row>
    <row r="203" s="2" customFormat="1" ht="21.75" customHeight="1">
      <c r="A203" s="35"/>
      <c r="B203" s="36"/>
      <c r="C203" s="216" t="s">
        <v>503</v>
      </c>
      <c r="D203" s="216" t="s">
        <v>121</v>
      </c>
      <c r="E203" s="217" t="s">
        <v>504</v>
      </c>
      <c r="F203" s="218" t="s">
        <v>505</v>
      </c>
      <c r="G203" s="219" t="s">
        <v>161</v>
      </c>
      <c r="H203" s="220">
        <v>4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43</v>
      </c>
      <c r="O203" s="88"/>
      <c r="P203" s="226">
        <f>O203*H203</f>
        <v>0</v>
      </c>
      <c r="Q203" s="226">
        <v>0.00052999999999999998</v>
      </c>
      <c r="R203" s="226">
        <f>Q203*H203</f>
        <v>0.0021199999999999999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125</v>
      </c>
      <c r="AT203" s="228" t="s">
        <v>121</v>
      </c>
      <c r="AU203" s="228" t="s">
        <v>88</v>
      </c>
      <c r="AY203" s="14" t="s">
        <v>118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86</v>
      </c>
      <c r="BK203" s="229">
        <f>ROUND(I203*H203,2)</f>
        <v>0</v>
      </c>
      <c r="BL203" s="14" t="s">
        <v>125</v>
      </c>
      <c r="BM203" s="228" t="s">
        <v>506</v>
      </c>
    </row>
    <row r="204" s="2" customFormat="1" ht="21.75" customHeight="1">
      <c r="A204" s="35"/>
      <c r="B204" s="36"/>
      <c r="C204" s="216" t="s">
        <v>507</v>
      </c>
      <c r="D204" s="216" t="s">
        <v>121</v>
      </c>
      <c r="E204" s="217" t="s">
        <v>508</v>
      </c>
      <c r="F204" s="218" t="s">
        <v>509</v>
      </c>
      <c r="G204" s="219" t="s">
        <v>161</v>
      </c>
      <c r="H204" s="220">
        <v>2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43</v>
      </c>
      <c r="O204" s="88"/>
      <c r="P204" s="226">
        <f>O204*H204</f>
        <v>0</v>
      </c>
      <c r="Q204" s="226">
        <v>0.00035</v>
      </c>
      <c r="R204" s="226">
        <f>Q204*H204</f>
        <v>0.00069999999999999999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125</v>
      </c>
      <c r="AT204" s="228" t="s">
        <v>121</v>
      </c>
      <c r="AU204" s="228" t="s">
        <v>88</v>
      </c>
      <c r="AY204" s="14" t="s">
        <v>118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86</v>
      </c>
      <c r="BK204" s="229">
        <f>ROUND(I204*H204,2)</f>
        <v>0</v>
      </c>
      <c r="BL204" s="14" t="s">
        <v>125</v>
      </c>
      <c r="BM204" s="228" t="s">
        <v>510</v>
      </c>
    </row>
    <row r="205" s="2" customFormat="1" ht="16.5" customHeight="1">
      <c r="A205" s="35"/>
      <c r="B205" s="36"/>
      <c r="C205" s="216" t="s">
        <v>511</v>
      </c>
      <c r="D205" s="216" t="s">
        <v>121</v>
      </c>
      <c r="E205" s="217" t="s">
        <v>512</v>
      </c>
      <c r="F205" s="218" t="s">
        <v>513</v>
      </c>
      <c r="G205" s="219" t="s">
        <v>161</v>
      </c>
      <c r="H205" s="220">
        <v>2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43</v>
      </c>
      <c r="O205" s="88"/>
      <c r="P205" s="226">
        <f>O205*H205</f>
        <v>0</v>
      </c>
      <c r="Q205" s="226">
        <v>0.00024000000000000001</v>
      </c>
      <c r="R205" s="226">
        <f>Q205*H205</f>
        <v>0.00048000000000000001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125</v>
      </c>
      <c r="AT205" s="228" t="s">
        <v>121</v>
      </c>
      <c r="AU205" s="228" t="s">
        <v>88</v>
      </c>
      <c r="AY205" s="14" t="s">
        <v>118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86</v>
      </c>
      <c r="BK205" s="229">
        <f>ROUND(I205*H205,2)</f>
        <v>0</v>
      </c>
      <c r="BL205" s="14" t="s">
        <v>125</v>
      </c>
      <c r="BM205" s="228" t="s">
        <v>514</v>
      </c>
    </row>
    <row r="206" s="2" customFormat="1" ht="16.5" customHeight="1">
      <c r="A206" s="35"/>
      <c r="B206" s="36"/>
      <c r="C206" s="216" t="s">
        <v>515</v>
      </c>
      <c r="D206" s="216" t="s">
        <v>121</v>
      </c>
      <c r="E206" s="217" t="s">
        <v>516</v>
      </c>
      <c r="F206" s="218" t="s">
        <v>517</v>
      </c>
      <c r="G206" s="219" t="s">
        <v>161</v>
      </c>
      <c r="H206" s="220">
        <v>1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43</v>
      </c>
      <c r="O206" s="88"/>
      <c r="P206" s="226">
        <f>O206*H206</f>
        <v>0</v>
      </c>
      <c r="Q206" s="226">
        <v>0.00025999999999999998</v>
      </c>
      <c r="R206" s="226">
        <f>Q206*H206</f>
        <v>0.00025999999999999998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125</v>
      </c>
      <c r="AT206" s="228" t="s">
        <v>121</v>
      </c>
      <c r="AU206" s="228" t="s">
        <v>88</v>
      </c>
      <c r="AY206" s="14" t="s">
        <v>118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86</v>
      </c>
      <c r="BK206" s="229">
        <f>ROUND(I206*H206,2)</f>
        <v>0</v>
      </c>
      <c r="BL206" s="14" t="s">
        <v>125</v>
      </c>
      <c r="BM206" s="228" t="s">
        <v>518</v>
      </c>
    </row>
    <row r="207" s="2" customFormat="1" ht="21.75" customHeight="1">
      <c r="A207" s="35"/>
      <c r="B207" s="36"/>
      <c r="C207" s="216" t="s">
        <v>519</v>
      </c>
      <c r="D207" s="216" t="s">
        <v>121</v>
      </c>
      <c r="E207" s="217" t="s">
        <v>520</v>
      </c>
      <c r="F207" s="218" t="s">
        <v>521</v>
      </c>
      <c r="G207" s="219" t="s">
        <v>222</v>
      </c>
      <c r="H207" s="220">
        <v>0.158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43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125</v>
      </c>
      <c r="AT207" s="228" t="s">
        <v>121</v>
      </c>
      <c r="AU207" s="228" t="s">
        <v>88</v>
      </c>
      <c r="AY207" s="14" t="s">
        <v>118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86</v>
      </c>
      <c r="BK207" s="229">
        <f>ROUND(I207*H207,2)</f>
        <v>0</v>
      </c>
      <c r="BL207" s="14" t="s">
        <v>125</v>
      </c>
      <c r="BM207" s="228" t="s">
        <v>522</v>
      </c>
    </row>
    <row r="208" s="12" customFormat="1" ht="20.88" customHeight="1">
      <c r="A208" s="12"/>
      <c r="B208" s="200"/>
      <c r="C208" s="201"/>
      <c r="D208" s="202" t="s">
        <v>77</v>
      </c>
      <c r="E208" s="214" t="s">
        <v>523</v>
      </c>
      <c r="F208" s="214" t="s">
        <v>524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P209</f>
        <v>0</v>
      </c>
      <c r="Q208" s="208"/>
      <c r="R208" s="209">
        <f>R209</f>
        <v>0</v>
      </c>
      <c r="S208" s="208"/>
      <c r="T208" s="210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88</v>
      </c>
      <c r="AT208" s="212" t="s">
        <v>77</v>
      </c>
      <c r="AU208" s="212" t="s">
        <v>88</v>
      </c>
      <c r="AY208" s="211" t="s">
        <v>118</v>
      </c>
      <c r="BK208" s="213">
        <f>BK209</f>
        <v>0</v>
      </c>
    </row>
    <row r="209" s="2" customFormat="1" ht="16.5" customHeight="1">
      <c r="A209" s="35"/>
      <c r="B209" s="36"/>
      <c r="C209" s="216" t="s">
        <v>525</v>
      </c>
      <c r="D209" s="216" t="s">
        <v>121</v>
      </c>
      <c r="E209" s="217" t="s">
        <v>526</v>
      </c>
      <c r="F209" s="218" t="s">
        <v>527</v>
      </c>
      <c r="G209" s="219" t="s">
        <v>528</v>
      </c>
      <c r="H209" s="220">
        <v>70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43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529</v>
      </c>
      <c r="AT209" s="228" t="s">
        <v>121</v>
      </c>
      <c r="AU209" s="228" t="s">
        <v>130</v>
      </c>
      <c r="AY209" s="14" t="s">
        <v>118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86</v>
      </c>
      <c r="BK209" s="229">
        <f>ROUND(I209*H209,2)</f>
        <v>0</v>
      </c>
      <c r="BL209" s="14" t="s">
        <v>529</v>
      </c>
      <c r="BM209" s="228" t="s">
        <v>530</v>
      </c>
    </row>
    <row r="210" s="12" customFormat="1" ht="22.8" customHeight="1">
      <c r="A210" s="12"/>
      <c r="B210" s="200"/>
      <c r="C210" s="201"/>
      <c r="D210" s="202" t="s">
        <v>77</v>
      </c>
      <c r="E210" s="214" t="s">
        <v>531</v>
      </c>
      <c r="F210" s="214" t="s">
        <v>532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SUM(P211:P213)</f>
        <v>0</v>
      </c>
      <c r="Q210" s="208"/>
      <c r="R210" s="209">
        <f>SUM(R211:R213)</f>
        <v>0.0096000000000000009</v>
      </c>
      <c r="S210" s="208"/>
      <c r="T210" s="210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88</v>
      </c>
      <c r="AT210" s="212" t="s">
        <v>77</v>
      </c>
      <c r="AU210" s="212" t="s">
        <v>86</v>
      </c>
      <c r="AY210" s="211" t="s">
        <v>118</v>
      </c>
      <c r="BK210" s="213">
        <f>SUM(BK211:BK213)</f>
        <v>0</v>
      </c>
    </row>
    <row r="211" s="2" customFormat="1" ht="21.75" customHeight="1">
      <c r="A211" s="35"/>
      <c r="B211" s="36"/>
      <c r="C211" s="216" t="s">
        <v>533</v>
      </c>
      <c r="D211" s="216" t="s">
        <v>121</v>
      </c>
      <c r="E211" s="217" t="s">
        <v>534</v>
      </c>
      <c r="F211" s="218" t="s">
        <v>535</v>
      </c>
      <c r="G211" s="219" t="s">
        <v>536</v>
      </c>
      <c r="H211" s="220">
        <v>80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43</v>
      </c>
      <c r="O211" s="88"/>
      <c r="P211" s="226">
        <f>O211*H211</f>
        <v>0</v>
      </c>
      <c r="Q211" s="226">
        <v>6.0000000000000002E-05</v>
      </c>
      <c r="R211" s="226">
        <f>Q211*H211</f>
        <v>0.0048000000000000004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125</v>
      </c>
      <c r="AT211" s="228" t="s">
        <v>121</v>
      </c>
      <c r="AU211" s="228" t="s">
        <v>88</v>
      </c>
      <c r="AY211" s="14" t="s">
        <v>118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86</v>
      </c>
      <c r="BK211" s="229">
        <f>ROUND(I211*H211,2)</f>
        <v>0</v>
      </c>
      <c r="BL211" s="14" t="s">
        <v>125</v>
      </c>
      <c r="BM211" s="228" t="s">
        <v>537</v>
      </c>
    </row>
    <row r="212" s="2" customFormat="1" ht="55.5" customHeight="1">
      <c r="A212" s="35"/>
      <c r="B212" s="36"/>
      <c r="C212" s="230" t="s">
        <v>538</v>
      </c>
      <c r="D212" s="230" t="s">
        <v>183</v>
      </c>
      <c r="E212" s="231" t="s">
        <v>539</v>
      </c>
      <c r="F212" s="232" t="s">
        <v>540</v>
      </c>
      <c r="G212" s="233" t="s">
        <v>536</v>
      </c>
      <c r="H212" s="234">
        <v>80</v>
      </c>
      <c r="I212" s="235"/>
      <c r="J212" s="236">
        <f>ROUND(I212*H212,2)</f>
        <v>0</v>
      </c>
      <c r="K212" s="237"/>
      <c r="L212" s="238"/>
      <c r="M212" s="239" t="s">
        <v>1</v>
      </c>
      <c r="N212" s="240" t="s">
        <v>43</v>
      </c>
      <c r="O212" s="88"/>
      <c r="P212" s="226">
        <f>O212*H212</f>
        <v>0</v>
      </c>
      <c r="Q212" s="226">
        <v>6.0000000000000002E-05</v>
      </c>
      <c r="R212" s="226">
        <f>Q212*H212</f>
        <v>0.0048000000000000004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186</v>
      </c>
      <c r="AT212" s="228" t="s">
        <v>183</v>
      </c>
      <c r="AU212" s="228" t="s">
        <v>88</v>
      </c>
      <c r="AY212" s="14" t="s">
        <v>118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86</v>
      </c>
      <c r="BK212" s="229">
        <f>ROUND(I212*H212,2)</f>
        <v>0</v>
      </c>
      <c r="BL212" s="14" t="s">
        <v>125</v>
      </c>
      <c r="BM212" s="228" t="s">
        <v>541</v>
      </c>
    </row>
    <row r="213" s="2" customFormat="1" ht="21.75" customHeight="1">
      <c r="A213" s="35"/>
      <c r="B213" s="36"/>
      <c r="C213" s="216" t="s">
        <v>542</v>
      </c>
      <c r="D213" s="216" t="s">
        <v>121</v>
      </c>
      <c r="E213" s="217" t="s">
        <v>264</v>
      </c>
      <c r="F213" s="218" t="s">
        <v>265</v>
      </c>
      <c r="G213" s="219" t="s">
        <v>222</v>
      </c>
      <c r="H213" s="220">
        <v>0.080000000000000002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43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125</v>
      </c>
      <c r="AT213" s="228" t="s">
        <v>121</v>
      </c>
      <c r="AU213" s="228" t="s">
        <v>88</v>
      </c>
      <c r="AY213" s="14" t="s">
        <v>118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86</v>
      </c>
      <c r="BK213" s="229">
        <f>ROUND(I213*H213,2)</f>
        <v>0</v>
      </c>
      <c r="BL213" s="14" t="s">
        <v>125</v>
      </c>
      <c r="BM213" s="228" t="s">
        <v>543</v>
      </c>
    </row>
    <row r="214" s="12" customFormat="1" ht="22.8" customHeight="1">
      <c r="A214" s="12"/>
      <c r="B214" s="200"/>
      <c r="C214" s="201"/>
      <c r="D214" s="202" t="s">
        <v>77</v>
      </c>
      <c r="E214" s="214" t="s">
        <v>224</v>
      </c>
      <c r="F214" s="214" t="s">
        <v>225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SUM(P215:P222)</f>
        <v>0</v>
      </c>
      <c r="Q214" s="208"/>
      <c r="R214" s="209">
        <f>SUM(R215:R222)</f>
        <v>0.034759999999999999</v>
      </c>
      <c r="S214" s="208"/>
      <c r="T214" s="210">
        <f>SUM(T215:T222)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88</v>
      </c>
      <c r="AT214" s="212" t="s">
        <v>77</v>
      </c>
      <c r="AU214" s="212" t="s">
        <v>86</v>
      </c>
      <c r="AY214" s="211" t="s">
        <v>118</v>
      </c>
      <c r="BK214" s="213">
        <f>SUM(BK215:BK222)</f>
        <v>0</v>
      </c>
    </row>
    <row r="215" s="2" customFormat="1" ht="21.75" customHeight="1">
      <c r="A215" s="35"/>
      <c r="B215" s="36"/>
      <c r="C215" s="216" t="s">
        <v>544</v>
      </c>
      <c r="D215" s="216" t="s">
        <v>121</v>
      </c>
      <c r="E215" s="217" t="s">
        <v>545</v>
      </c>
      <c r="F215" s="218" t="s">
        <v>546</v>
      </c>
      <c r="G215" s="219" t="s">
        <v>124</v>
      </c>
      <c r="H215" s="220">
        <v>14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43</v>
      </c>
      <c r="O215" s="88"/>
      <c r="P215" s="226">
        <f>O215*H215</f>
        <v>0</v>
      </c>
      <c r="Q215" s="226">
        <v>0.00021000000000000001</v>
      </c>
      <c r="R215" s="226">
        <f>Q215*H215</f>
        <v>0.0029399999999999999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125</v>
      </c>
      <c r="AT215" s="228" t="s">
        <v>121</v>
      </c>
      <c r="AU215" s="228" t="s">
        <v>88</v>
      </c>
      <c r="AY215" s="14" t="s">
        <v>118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86</v>
      </c>
      <c r="BK215" s="229">
        <f>ROUND(I215*H215,2)</f>
        <v>0</v>
      </c>
      <c r="BL215" s="14" t="s">
        <v>125</v>
      </c>
      <c r="BM215" s="228" t="s">
        <v>547</v>
      </c>
    </row>
    <row r="216" s="2" customFormat="1" ht="21.75" customHeight="1">
      <c r="A216" s="35"/>
      <c r="B216" s="36"/>
      <c r="C216" s="216" t="s">
        <v>548</v>
      </c>
      <c r="D216" s="216" t="s">
        <v>121</v>
      </c>
      <c r="E216" s="217" t="s">
        <v>549</v>
      </c>
      <c r="F216" s="218" t="s">
        <v>550</v>
      </c>
      <c r="G216" s="219" t="s">
        <v>551</v>
      </c>
      <c r="H216" s="220">
        <v>1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43</v>
      </c>
      <c r="O216" s="88"/>
      <c r="P216" s="226">
        <f>O216*H216</f>
        <v>0</v>
      </c>
      <c r="Q216" s="226">
        <v>0.00013999999999999999</v>
      </c>
      <c r="R216" s="226">
        <f>Q216*H216</f>
        <v>0.00013999999999999999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125</v>
      </c>
      <c r="AT216" s="228" t="s">
        <v>121</v>
      </c>
      <c r="AU216" s="228" t="s">
        <v>88</v>
      </c>
      <c r="AY216" s="14" t="s">
        <v>118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86</v>
      </c>
      <c r="BK216" s="229">
        <f>ROUND(I216*H216,2)</f>
        <v>0</v>
      </c>
      <c r="BL216" s="14" t="s">
        <v>125</v>
      </c>
      <c r="BM216" s="228" t="s">
        <v>552</v>
      </c>
    </row>
    <row r="217" s="2" customFormat="1" ht="21.75" customHeight="1">
      <c r="A217" s="35"/>
      <c r="B217" s="36"/>
      <c r="C217" s="216" t="s">
        <v>553</v>
      </c>
      <c r="D217" s="216" t="s">
        <v>121</v>
      </c>
      <c r="E217" s="217" t="s">
        <v>227</v>
      </c>
      <c r="F217" s="218" t="s">
        <v>228</v>
      </c>
      <c r="G217" s="219" t="s">
        <v>124</v>
      </c>
      <c r="H217" s="220">
        <v>20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43</v>
      </c>
      <c r="O217" s="88"/>
      <c r="P217" s="226">
        <f>O217*H217</f>
        <v>0</v>
      </c>
      <c r="Q217" s="226">
        <v>5.0000000000000002E-05</v>
      </c>
      <c r="R217" s="226">
        <f>Q217*H217</f>
        <v>0.001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125</v>
      </c>
      <c r="AT217" s="228" t="s">
        <v>121</v>
      </c>
      <c r="AU217" s="228" t="s">
        <v>88</v>
      </c>
      <c r="AY217" s="14" t="s">
        <v>118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86</v>
      </c>
      <c r="BK217" s="229">
        <f>ROUND(I217*H217,2)</f>
        <v>0</v>
      </c>
      <c r="BL217" s="14" t="s">
        <v>125</v>
      </c>
      <c r="BM217" s="228" t="s">
        <v>554</v>
      </c>
    </row>
    <row r="218" s="2" customFormat="1" ht="21.75" customHeight="1">
      <c r="A218" s="35"/>
      <c r="B218" s="36"/>
      <c r="C218" s="216" t="s">
        <v>555</v>
      </c>
      <c r="D218" s="216" t="s">
        <v>121</v>
      </c>
      <c r="E218" s="217" t="s">
        <v>231</v>
      </c>
      <c r="F218" s="218" t="s">
        <v>232</v>
      </c>
      <c r="G218" s="219" t="s">
        <v>124</v>
      </c>
      <c r="H218" s="220">
        <v>10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43</v>
      </c>
      <c r="O218" s="88"/>
      <c r="P218" s="226">
        <f>O218*H218</f>
        <v>0</v>
      </c>
      <c r="Q218" s="226">
        <v>9.0000000000000006E-05</v>
      </c>
      <c r="R218" s="226">
        <f>Q218*H218</f>
        <v>0.00090000000000000008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125</v>
      </c>
      <c r="AT218" s="228" t="s">
        <v>121</v>
      </c>
      <c r="AU218" s="228" t="s">
        <v>88</v>
      </c>
      <c r="AY218" s="14" t="s">
        <v>118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86</v>
      </c>
      <c r="BK218" s="229">
        <f>ROUND(I218*H218,2)</f>
        <v>0</v>
      </c>
      <c r="BL218" s="14" t="s">
        <v>125</v>
      </c>
      <c r="BM218" s="228" t="s">
        <v>556</v>
      </c>
    </row>
    <row r="219" s="2" customFormat="1" ht="21.75" customHeight="1">
      <c r="A219" s="35"/>
      <c r="B219" s="36"/>
      <c r="C219" s="216" t="s">
        <v>557</v>
      </c>
      <c r="D219" s="216" t="s">
        <v>121</v>
      </c>
      <c r="E219" s="217" t="s">
        <v>235</v>
      </c>
      <c r="F219" s="218" t="s">
        <v>236</v>
      </c>
      <c r="G219" s="219" t="s">
        <v>124</v>
      </c>
      <c r="H219" s="220">
        <v>10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43</v>
      </c>
      <c r="O219" s="88"/>
      <c r="P219" s="226">
        <f>O219*H219</f>
        <v>0</v>
      </c>
      <c r="Q219" s="226">
        <v>6.9999999999999994E-05</v>
      </c>
      <c r="R219" s="226">
        <f>Q219*H219</f>
        <v>0.00069999999999999988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125</v>
      </c>
      <c r="AT219" s="228" t="s">
        <v>121</v>
      </c>
      <c r="AU219" s="228" t="s">
        <v>88</v>
      </c>
      <c r="AY219" s="14" t="s">
        <v>118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86</v>
      </c>
      <c r="BK219" s="229">
        <f>ROUND(I219*H219,2)</f>
        <v>0</v>
      </c>
      <c r="BL219" s="14" t="s">
        <v>125</v>
      </c>
      <c r="BM219" s="228" t="s">
        <v>558</v>
      </c>
    </row>
    <row r="220" s="2" customFormat="1" ht="21.75" customHeight="1">
      <c r="A220" s="35"/>
      <c r="B220" s="36"/>
      <c r="C220" s="216" t="s">
        <v>559</v>
      </c>
      <c r="D220" s="216" t="s">
        <v>121</v>
      </c>
      <c r="E220" s="217" t="s">
        <v>560</v>
      </c>
      <c r="F220" s="218" t="s">
        <v>561</v>
      </c>
      <c r="G220" s="219" t="s">
        <v>551</v>
      </c>
      <c r="H220" s="220">
        <v>52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43</v>
      </c>
      <c r="O220" s="88"/>
      <c r="P220" s="226">
        <f>O220*H220</f>
        <v>0</v>
      </c>
      <c r="Q220" s="226">
        <v>0.00029</v>
      </c>
      <c r="R220" s="226">
        <f>Q220*H220</f>
        <v>0.01508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125</v>
      </c>
      <c r="AT220" s="228" t="s">
        <v>121</v>
      </c>
      <c r="AU220" s="228" t="s">
        <v>88</v>
      </c>
      <c r="AY220" s="14" t="s">
        <v>118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86</v>
      </c>
      <c r="BK220" s="229">
        <f>ROUND(I220*H220,2)</f>
        <v>0</v>
      </c>
      <c r="BL220" s="14" t="s">
        <v>125</v>
      </c>
      <c r="BM220" s="228" t="s">
        <v>562</v>
      </c>
    </row>
    <row r="221" s="2" customFormat="1" ht="21.75" customHeight="1">
      <c r="A221" s="35"/>
      <c r="B221" s="36"/>
      <c r="C221" s="216" t="s">
        <v>563</v>
      </c>
      <c r="D221" s="216" t="s">
        <v>121</v>
      </c>
      <c r="E221" s="217" t="s">
        <v>564</v>
      </c>
      <c r="F221" s="218" t="s">
        <v>565</v>
      </c>
      <c r="G221" s="219" t="s">
        <v>551</v>
      </c>
      <c r="H221" s="220">
        <v>52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43</v>
      </c>
      <c r="O221" s="88"/>
      <c r="P221" s="226">
        <f>O221*H221</f>
        <v>0</v>
      </c>
      <c r="Q221" s="226">
        <v>0.00025000000000000001</v>
      </c>
      <c r="R221" s="226">
        <f>Q221*H221</f>
        <v>0.013000000000000001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125</v>
      </c>
      <c r="AT221" s="228" t="s">
        <v>121</v>
      </c>
      <c r="AU221" s="228" t="s">
        <v>88</v>
      </c>
      <c r="AY221" s="14" t="s">
        <v>118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86</v>
      </c>
      <c r="BK221" s="229">
        <f>ROUND(I221*H221,2)</f>
        <v>0</v>
      </c>
      <c r="BL221" s="14" t="s">
        <v>125</v>
      </c>
      <c r="BM221" s="228" t="s">
        <v>566</v>
      </c>
    </row>
    <row r="222" s="2" customFormat="1" ht="21.75" customHeight="1">
      <c r="A222" s="35"/>
      <c r="B222" s="36"/>
      <c r="C222" s="216" t="s">
        <v>567</v>
      </c>
      <c r="D222" s="216" t="s">
        <v>121</v>
      </c>
      <c r="E222" s="217" t="s">
        <v>568</v>
      </c>
      <c r="F222" s="218" t="s">
        <v>569</v>
      </c>
      <c r="G222" s="219" t="s">
        <v>124</v>
      </c>
      <c r="H222" s="220">
        <v>20</v>
      </c>
      <c r="I222" s="221"/>
      <c r="J222" s="222">
        <f>ROUND(I222*H222,2)</f>
        <v>0</v>
      </c>
      <c r="K222" s="223"/>
      <c r="L222" s="41"/>
      <c r="M222" s="241" t="s">
        <v>1</v>
      </c>
      <c r="N222" s="242" t="s">
        <v>43</v>
      </c>
      <c r="O222" s="243"/>
      <c r="P222" s="244">
        <f>O222*H222</f>
        <v>0</v>
      </c>
      <c r="Q222" s="244">
        <v>5.0000000000000002E-05</v>
      </c>
      <c r="R222" s="244">
        <f>Q222*H222</f>
        <v>0.001</v>
      </c>
      <c r="S222" s="244">
        <v>0</v>
      </c>
      <c r="T222" s="24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125</v>
      </c>
      <c r="AT222" s="228" t="s">
        <v>121</v>
      </c>
      <c r="AU222" s="228" t="s">
        <v>88</v>
      </c>
      <c r="AY222" s="14" t="s">
        <v>118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86</v>
      </c>
      <c r="BK222" s="229">
        <f>ROUND(I222*H222,2)</f>
        <v>0</v>
      </c>
      <c r="BL222" s="14" t="s">
        <v>125</v>
      </c>
      <c r="BM222" s="228" t="s">
        <v>570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tWMFoWNDhr8MAootslj6YnJp+q4jbp/0oMbSyNXE8HeEsFIpinUlta3hvZLsL6weQAeKNGEl/DI04WU5s/qxeg==" hashValue="/kML2WCinwmikpgQvNR0oJs926grn/yiseCmf8DfAaLKz29pyP1Av7FfnYKcb+BsoxWJMsaTaxhmPcGZ0G0ydg==" algorithmName="SHA-512" password="CC35"/>
  <autoFilter ref="C125:K22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PC-JIRI\IC 60145277</dc:creator>
  <cp:lastModifiedBy>PC-JIRI\IC 60145277</cp:lastModifiedBy>
  <dcterms:created xsi:type="dcterms:W3CDTF">2021-02-19T09:19:07Z</dcterms:created>
  <dcterms:modified xsi:type="dcterms:W3CDTF">2021-02-19T09:19:10Z</dcterms:modified>
</cp:coreProperties>
</file>