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2023\MŠ Na Výsluní\Rozpočet\bez cen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39" i="1"/>
  <c r="F39" i="1"/>
  <c r="G168" i="12"/>
  <c r="AC168" i="12"/>
  <c r="AD168" i="12"/>
  <c r="BA136" i="12"/>
  <c r="BA115" i="12"/>
  <c r="BA111" i="12"/>
  <c r="BA110" i="12"/>
  <c r="BA108" i="12"/>
  <c r="BA107" i="12"/>
  <c r="BA96" i="12"/>
  <c r="BA30" i="12"/>
  <c r="BA25" i="12"/>
  <c r="BA13" i="12"/>
  <c r="F9" i="12"/>
  <c r="G9" i="12" s="1"/>
  <c r="I9" i="12"/>
  <c r="K9" i="12"/>
  <c r="K8" i="12" s="1"/>
  <c r="O9" i="12"/>
  <c r="Q9" i="12"/>
  <c r="Q8" i="12" s="1"/>
  <c r="U9" i="12"/>
  <c r="U8" i="12" s="1"/>
  <c r="F11" i="12"/>
  <c r="G11" i="12"/>
  <c r="M11" i="12" s="1"/>
  <c r="I11" i="12"/>
  <c r="K11" i="12"/>
  <c r="O11" i="12"/>
  <c r="O8" i="12" s="1"/>
  <c r="Q11" i="12"/>
  <c r="U11" i="12"/>
  <c r="F12" i="12"/>
  <c r="G12" i="12"/>
  <c r="M12" i="12" s="1"/>
  <c r="I12" i="12"/>
  <c r="I8" i="12" s="1"/>
  <c r="K12" i="12"/>
  <c r="O12" i="12"/>
  <c r="Q12" i="12"/>
  <c r="U12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9" i="12"/>
  <c r="G19" i="12"/>
  <c r="M19" i="12" s="1"/>
  <c r="I19" i="12"/>
  <c r="I18" i="12" s="1"/>
  <c r="K19" i="12"/>
  <c r="O19" i="12"/>
  <c r="O18" i="12" s="1"/>
  <c r="Q19" i="12"/>
  <c r="U19" i="12"/>
  <c r="U18" i="12" s="1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K18" i="12" s="1"/>
  <c r="O22" i="12"/>
  <c r="Q22" i="12"/>
  <c r="Q18" i="12" s="1"/>
  <c r="U22" i="12"/>
  <c r="F23" i="12"/>
  <c r="G23" i="12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2" i="12"/>
  <c r="G32" i="12" s="1"/>
  <c r="I32" i="12"/>
  <c r="K32" i="12"/>
  <c r="K31" i="12" s="1"/>
  <c r="O32" i="12"/>
  <c r="O31" i="12" s="1"/>
  <c r="Q32" i="12"/>
  <c r="Q31" i="12" s="1"/>
  <c r="U32" i="12"/>
  <c r="U31" i="12" s="1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I31" i="12" s="1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O37" i="12"/>
  <c r="F38" i="12"/>
  <c r="G38" i="12" s="1"/>
  <c r="I38" i="12"/>
  <c r="I37" i="12" s="1"/>
  <c r="K38" i="12"/>
  <c r="K37" i="12" s="1"/>
  <c r="O38" i="12"/>
  <c r="Q38" i="12"/>
  <c r="Q37" i="12" s="1"/>
  <c r="U38" i="12"/>
  <c r="U37" i="12" s="1"/>
  <c r="F40" i="12"/>
  <c r="G40" i="12" s="1"/>
  <c r="I40" i="12"/>
  <c r="K40" i="12"/>
  <c r="K39" i="12" s="1"/>
  <c r="O40" i="12"/>
  <c r="Q40" i="12"/>
  <c r="Q39" i="12" s="1"/>
  <c r="U40" i="12"/>
  <c r="F42" i="12"/>
  <c r="G42" i="12"/>
  <c r="M42" i="12" s="1"/>
  <c r="I42" i="12"/>
  <c r="K42" i="12"/>
  <c r="O42" i="12"/>
  <c r="Q42" i="12"/>
  <c r="U42" i="12"/>
  <c r="U39" i="12" s="1"/>
  <c r="F44" i="12"/>
  <c r="G44" i="12"/>
  <c r="M44" i="12" s="1"/>
  <c r="I44" i="12"/>
  <c r="I39" i="12" s="1"/>
  <c r="K44" i="12"/>
  <c r="O44" i="12"/>
  <c r="O39" i="12" s="1"/>
  <c r="Q44" i="12"/>
  <c r="U44" i="12"/>
  <c r="F46" i="12"/>
  <c r="G46" i="12" s="1"/>
  <c r="M46" i="12" s="1"/>
  <c r="I46" i="12"/>
  <c r="K46" i="12"/>
  <c r="O46" i="12"/>
  <c r="Q46" i="12"/>
  <c r="U46" i="12"/>
  <c r="I48" i="12"/>
  <c r="O48" i="12"/>
  <c r="F49" i="12"/>
  <c r="G49" i="12" s="1"/>
  <c r="I49" i="12"/>
  <c r="K49" i="12"/>
  <c r="K48" i="12" s="1"/>
  <c r="O49" i="12"/>
  <c r="Q49" i="12"/>
  <c r="Q48" i="12" s="1"/>
  <c r="U49" i="12"/>
  <c r="F50" i="12"/>
  <c r="G50" i="12"/>
  <c r="M50" i="12" s="1"/>
  <c r="I50" i="12"/>
  <c r="K50" i="12"/>
  <c r="O50" i="12"/>
  <c r="Q50" i="12"/>
  <c r="U50" i="12"/>
  <c r="U48" i="12" s="1"/>
  <c r="F52" i="12"/>
  <c r="G52" i="12"/>
  <c r="M52" i="12" s="1"/>
  <c r="I52" i="12"/>
  <c r="K52" i="12"/>
  <c r="O52" i="12"/>
  <c r="O51" i="12" s="1"/>
  <c r="Q52" i="12"/>
  <c r="U52" i="12"/>
  <c r="U51" i="12" s="1"/>
  <c r="F54" i="12"/>
  <c r="G54" i="12"/>
  <c r="M54" i="12" s="1"/>
  <c r="I54" i="12"/>
  <c r="I51" i="12" s="1"/>
  <c r="K54" i="12"/>
  <c r="O54" i="12"/>
  <c r="Q54" i="12"/>
  <c r="U54" i="12"/>
  <c r="F57" i="12"/>
  <c r="G57" i="12"/>
  <c r="G51" i="12" s="1"/>
  <c r="I57" i="12"/>
  <c r="K57" i="12"/>
  <c r="K51" i="12" s="1"/>
  <c r="O57" i="12"/>
  <c r="Q57" i="12"/>
  <c r="Q51" i="12" s="1"/>
  <c r="U57" i="12"/>
  <c r="F60" i="12"/>
  <c r="G60" i="12" s="1"/>
  <c r="I60" i="12"/>
  <c r="I59" i="12" s="1"/>
  <c r="K60" i="12"/>
  <c r="K59" i="12" s="1"/>
  <c r="O60" i="12"/>
  <c r="Q60" i="12"/>
  <c r="U60" i="12"/>
  <c r="F67" i="12"/>
  <c r="G67" i="12" s="1"/>
  <c r="M67" i="12" s="1"/>
  <c r="I67" i="12"/>
  <c r="K67" i="12"/>
  <c r="O67" i="12"/>
  <c r="Q67" i="12"/>
  <c r="U67" i="12"/>
  <c r="U59" i="12" s="1"/>
  <c r="F68" i="12"/>
  <c r="G68" i="12" s="1"/>
  <c r="M68" i="12" s="1"/>
  <c r="I68" i="12"/>
  <c r="K68" i="12"/>
  <c r="O68" i="12"/>
  <c r="O59" i="12" s="1"/>
  <c r="Q68" i="12"/>
  <c r="Q59" i="12" s="1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I77" i="12"/>
  <c r="K77" i="12"/>
  <c r="M77" i="12"/>
  <c r="O77" i="12"/>
  <c r="Q77" i="12"/>
  <c r="U77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I81" i="12"/>
  <c r="K81" i="12"/>
  <c r="O81" i="12"/>
  <c r="F82" i="12"/>
  <c r="G82" i="12" s="1"/>
  <c r="I82" i="12"/>
  <c r="K82" i="12"/>
  <c r="O82" i="12"/>
  <c r="Q82" i="12"/>
  <c r="Q81" i="12" s="1"/>
  <c r="U82" i="12"/>
  <c r="U81" i="12" s="1"/>
  <c r="F85" i="12"/>
  <c r="G85" i="12" s="1"/>
  <c r="I85" i="12"/>
  <c r="K85" i="12"/>
  <c r="K84" i="12" s="1"/>
  <c r="O85" i="12"/>
  <c r="Q85" i="12"/>
  <c r="Q84" i="12" s="1"/>
  <c r="U85" i="12"/>
  <c r="F87" i="12"/>
  <c r="G87" i="12"/>
  <c r="M87" i="12" s="1"/>
  <c r="I87" i="12"/>
  <c r="K87" i="12"/>
  <c r="O87" i="12"/>
  <c r="Q87" i="12"/>
  <c r="U87" i="12"/>
  <c r="U84" i="12" s="1"/>
  <c r="F89" i="12"/>
  <c r="G89" i="12" s="1"/>
  <c r="M89" i="12" s="1"/>
  <c r="I89" i="12"/>
  <c r="I84" i="12" s="1"/>
  <c r="K89" i="12"/>
  <c r="O89" i="12"/>
  <c r="O84" i="12" s="1"/>
  <c r="Q89" i="12"/>
  <c r="U89" i="12"/>
  <c r="F91" i="12"/>
  <c r="G91" i="12" s="1"/>
  <c r="M91" i="12" s="1"/>
  <c r="I91" i="12"/>
  <c r="K91" i="12"/>
  <c r="O91" i="12"/>
  <c r="Q91" i="12"/>
  <c r="U91" i="12"/>
  <c r="F93" i="12"/>
  <c r="G93" i="12"/>
  <c r="M93" i="12" s="1"/>
  <c r="I93" i="12"/>
  <c r="K93" i="12"/>
  <c r="O93" i="12"/>
  <c r="Q93" i="12"/>
  <c r="U93" i="12"/>
  <c r="G94" i="12"/>
  <c r="K94" i="12"/>
  <c r="Q94" i="12"/>
  <c r="F95" i="12"/>
  <c r="G95" i="12"/>
  <c r="M95" i="12" s="1"/>
  <c r="M94" i="12" s="1"/>
  <c r="I95" i="12"/>
  <c r="K95" i="12"/>
  <c r="O95" i="12"/>
  <c r="O94" i="12" s="1"/>
  <c r="Q95" i="12"/>
  <c r="U95" i="12"/>
  <c r="U94" i="12" s="1"/>
  <c r="F97" i="12"/>
  <c r="G97" i="12"/>
  <c r="M97" i="12" s="1"/>
  <c r="I97" i="12"/>
  <c r="I94" i="12" s="1"/>
  <c r="K97" i="12"/>
  <c r="O97" i="12"/>
  <c r="Q97" i="12"/>
  <c r="U97" i="12"/>
  <c r="F99" i="12"/>
  <c r="G99" i="12" s="1"/>
  <c r="I99" i="12"/>
  <c r="K99" i="12"/>
  <c r="O99" i="12"/>
  <c r="O98" i="12" s="1"/>
  <c r="Q99" i="12"/>
  <c r="Q98" i="12" s="1"/>
  <c r="U99" i="12"/>
  <c r="F101" i="12"/>
  <c r="G101" i="12" s="1"/>
  <c r="M101" i="12" s="1"/>
  <c r="I101" i="12"/>
  <c r="K101" i="12"/>
  <c r="K98" i="12" s="1"/>
  <c r="O101" i="12"/>
  <c r="Q101" i="12"/>
  <c r="U101" i="12"/>
  <c r="F102" i="12"/>
  <c r="G102" i="12"/>
  <c r="M102" i="12" s="1"/>
  <c r="I102" i="12"/>
  <c r="I98" i="12" s="1"/>
  <c r="K102" i="12"/>
  <c r="O102" i="12"/>
  <c r="Q102" i="12"/>
  <c r="U102" i="12"/>
  <c r="U98" i="12" s="1"/>
  <c r="F104" i="12"/>
  <c r="G104" i="12" s="1"/>
  <c r="M104" i="12" s="1"/>
  <c r="I104" i="12"/>
  <c r="K104" i="12"/>
  <c r="O104" i="12"/>
  <c r="Q104" i="12"/>
  <c r="U104" i="12"/>
  <c r="F106" i="12"/>
  <c r="G106" i="12"/>
  <c r="M106" i="12" s="1"/>
  <c r="I106" i="12"/>
  <c r="I105" i="12" s="1"/>
  <c r="K106" i="12"/>
  <c r="K105" i="12" s="1"/>
  <c r="O106" i="12"/>
  <c r="O105" i="12" s="1"/>
  <c r="Q106" i="12"/>
  <c r="U106" i="12"/>
  <c r="F109" i="12"/>
  <c r="G109" i="12" s="1"/>
  <c r="I109" i="12"/>
  <c r="K109" i="12"/>
  <c r="O109" i="12"/>
  <c r="Q109" i="12"/>
  <c r="Q105" i="12" s="1"/>
  <c r="U109" i="12"/>
  <c r="U105" i="12" s="1"/>
  <c r="F112" i="12"/>
  <c r="G112" i="12"/>
  <c r="I112" i="12"/>
  <c r="K112" i="12"/>
  <c r="M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6" i="12"/>
  <c r="G116" i="12"/>
  <c r="I116" i="12"/>
  <c r="K116" i="12"/>
  <c r="M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/>
  <c r="I119" i="12"/>
  <c r="K119" i="12"/>
  <c r="M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/>
  <c r="I122" i="12"/>
  <c r="K122" i="12"/>
  <c r="M122" i="12"/>
  <c r="O122" i="12"/>
  <c r="Q122" i="12"/>
  <c r="U122" i="12"/>
  <c r="F124" i="12"/>
  <c r="G124" i="12"/>
  <c r="M124" i="12" s="1"/>
  <c r="I124" i="12"/>
  <c r="I123" i="12" s="1"/>
  <c r="K124" i="12"/>
  <c r="O124" i="12"/>
  <c r="Q124" i="12"/>
  <c r="U124" i="12"/>
  <c r="U123" i="12" s="1"/>
  <c r="F126" i="12"/>
  <c r="G126" i="12" s="1"/>
  <c r="M126" i="12" s="1"/>
  <c r="I126" i="12"/>
  <c r="K126" i="12"/>
  <c r="O126" i="12"/>
  <c r="O123" i="12" s="1"/>
  <c r="Q126" i="12"/>
  <c r="U126" i="12"/>
  <c r="F128" i="12"/>
  <c r="G128" i="12" s="1"/>
  <c r="M128" i="12" s="1"/>
  <c r="I128" i="12"/>
  <c r="K128" i="12"/>
  <c r="K123" i="12" s="1"/>
  <c r="O128" i="12"/>
  <c r="Q128" i="12"/>
  <c r="U128" i="12"/>
  <c r="F130" i="12"/>
  <c r="G130" i="12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Q123" i="12" s="1"/>
  <c r="U134" i="12"/>
  <c r="F135" i="12"/>
  <c r="G135" i="12"/>
  <c r="M135" i="12" s="1"/>
  <c r="I135" i="12"/>
  <c r="K135" i="12"/>
  <c r="O135" i="12"/>
  <c r="Q135" i="12"/>
  <c r="U135" i="12"/>
  <c r="F138" i="12"/>
  <c r="G138" i="12" s="1"/>
  <c r="M138" i="12" s="1"/>
  <c r="I138" i="12"/>
  <c r="K138" i="12"/>
  <c r="O138" i="12"/>
  <c r="Q138" i="12"/>
  <c r="U138" i="12"/>
  <c r="G139" i="12"/>
  <c r="F140" i="12"/>
  <c r="G140" i="12"/>
  <c r="M140" i="12" s="1"/>
  <c r="I140" i="12"/>
  <c r="I139" i="12" s="1"/>
  <c r="K140" i="12"/>
  <c r="K139" i="12" s="1"/>
  <c r="O140" i="12"/>
  <c r="Q140" i="12"/>
  <c r="U140" i="12"/>
  <c r="F147" i="12"/>
  <c r="G147" i="12"/>
  <c r="M147" i="12" s="1"/>
  <c r="I147" i="12"/>
  <c r="K147" i="12"/>
  <c r="O147" i="12"/>
  <c r="Q147" i="12"/>
  <c r="Q139" i="12" s="1"/>
  <c r="U147" i="12"/>
  <c r="F148" i="12"/>
  <c r="G148" i="12"/>
  <c r="I148" i="12"/>
  <c r="K148" i="12"/>
  <c r="M148" i="12"/>
  <c r="O148" i="12"/>
  <c r="Q148" i="12"/>
  <c r="U148" i="12"/>
  <c r="U139" i="12" s="1"/>
  <c r="F149" i="12"/>
  <c r="G149" i="12"/>
  <c r="M149" i="12" s="1"/>
  <c r="I149" i="12"/>
  <c r="K149" i="12"/>
  <c r="O149" i="12"/>
  <c r="Q149" i="12"/>
  <c r="U149" i="12"/>
  <c r="F150" i="12"/>
  <c r="G150" i="12"/>
  <c r="M150" i="12" s="1"/>
  <c r="I150" i="12"/>
  <c r="K150" i="12"/>
  <c r="O150" i="12"/>
  <c r="Q150" i="12"/>
  <c r="U150" i="12"/>
  <c r="F152" i="12"/>
  <c r="G152" i="12"/>
  <c r="I152" i="12"/>
  <c r="K152" i="12"/>
  <c r="M152" i="12"/>
  <c r="O152" i="12"/>
  <c r="O139" i="12" s="1"/>
  <c r="Q152" i="12"/>
  <c r="U152" i="12"/>
  <c r="F154" i="12"/>
  <c r="G154" i="12"/>
  <c r="M154" i="12" s="1"/>
  <c r="I154" i="12"/>
  <c r="K154" i="12"/>
  <c r="O154" i="12"/>
  <c r="Q154" i="12"/>
  <c r="U154" i="12"/>
  <c r="I155" i="12"/>
  <c r="U155" i="12"/>
  <c r="F156" i="12"/>
  <c r="G156" i="12" s="1"/>
  <c r="I156" i="12"/>
  <c r="K156" i="12"/>
  <c r="O156" i="12"/>
  <c r="O155" i="12" s="1"/>
  <c r="Q156" i="12"/>
  <c r="Q155" i="12" s="1"/>
  <c r="U156" i="12"/>
  <c r="F157" i="12"/>
  <c r="G157" i="12" s="1"/>
  <c r="M157" i="12" s="1"/>
  <c r="I157" i="12"/>
  <c r="K157" i="12"/>
  <c r="K155" i="12" s="1"/>
  <c r="O157" i="12"/>
  <c r="Q157" i="12"/>
  <c r="U157" i="12"/>
  <c r="F159" i="12"/>
  <c r="G159" i="12" s="1"/>
  <c r="I159" i="12"/>
  <c r="K159" i="12"/>
  <c r="O159" i="12"/>
  <c r="Q159" i="12"/>
  <c r="Q158" i="12" s="1"/>
  <c r="U159" i="12"/>
  <c r="U158" i="12" s="1"/>
  <c r="F160" i="12"/>
  <c r="G160" i="12"/>
  <c r="I160" i="12"/>
  <c r="K160" i="12"/>
  <c r="M160" i="12"/>
  <c r="O160" i="12"/>
  <c r="O158" i="12" s="1"/>
  <c r="Q160" i="12"/>
  <c r="U160" i="12"/>
  <c r="F161" i="12"/>
  <c r="G161" i="12"/>
  <c r="M161" i="12" s="1"/>
  <c r="I161" i="12"/>
  <c r="I158" i="12" s="1"/>
  <c r="K161" i="12"/>
  <c r="K158" i="12" s="1"/>
  <c r="O161" i="12"/>
  <c r="Q161" i="12"/>
  <c r="U161" i="12"/>
  <c r="F163" i="12"/>
  <c r="G163" i="12" s="1"/>
  <c r="I163" i="12"/>
  <c r="K163" i="12"/>
  <c r="O163" i="12"/>
  <c r="O162" i="12" s="1"/>
  <c r="Q163" i="12"/>
  <c r="Q162" i="12" s="1"/>
  <c r="U163" i="12"/>
  <c r="F164" i="12"/>
  <c r="G164" i="12" s="1"/>
  <c r="M164" i="12" s="1"/>
  <c r="I164" i="12"/>
  <c r="K164" i="12"/>
  <c r="K162" i="12" s="1"/>
  <c r="O164" i="12"/>
  <c r="Q164" i="12"/>
  <c r="U164" i="12"/>
  <c r="F165" i="12"/>
  <c r="G165" i="12"/>
  <c r="I165" i="12"/>
  <c r="I162" i="12" s="1"/>
  <c r="K165" i="12"/>
  <c r="M165" i="12"/>
  <c r="O165" i="12"/>
  <c r="Q165" i="12"/>
  <c r="U165" i="12"/>
  <c r="U162" i="12" s="1"/>
  <c r="F166" i="12"/>
  <c r="G166" i="12" s="1"/>
  <c r="M166" i="12" s="1"/>
  <c r="I166" i="12"/>
  <c r="K166" i="12"/>
  <c r="O166" i="12"/>
  <c r="Q166" i="12"/>
  <c r="U166" i="12"/>
  <c r="I20" i="1"/>
  <c r="I19" i="1"/>
  <c r="I18" i="1"/>
  <c r="I17" i="1"/>
  <c r="I16" i="1"/>
  <c r="I68" i="1"/>
  <c r="AZ44" i="1"/>
  <c r="G27" i="1"/>
  <c r="F40" i="1"/>
  <c r="G40" i="1"/>
  <c r="G25" i="1" s="1"/>
  <c r="G26" i="1" s="1"/>
  <c r="H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8" i="12"/>
  <c r="M9" i="12"/>
  <c r="M8" i="12" s="1"/>
  <c r="G105" i="12"/>
  <c r="M109" i="12"/>
  <c r="M38" i="12"/>
  <c r="M37" i="12" s="1"/>
  <c r="G37" i="12"/>
  <c r="M18" i="12"/>
  <c r="M163" i="12"/>
  <c r="M162" i="12" s="1"/>
  <c r="G162" i="12"/>
  <c r="M85" i="12"/>
  <c r="M84" i="12" s="1"/>
  <c r="G84" i="12"/>
  <c r="G155" i="12"/>
  <c r="M156" i="12"/>
  <c r="M155" i="12" s="1"/>
  <c r="M139" i="12"/>
  <c r="M49" i="12"/>
  <c r="M48" i="12" s="1"/>
  <c r="G48" i="12"/>
  <c r="M82" i="12"/>
  <c r="M81" i="12" s="1"/>
  <c r="G81" i="12"/>
  <c r="M123" i="12"/>
  <c r="M105" i="12"/>
  <c r="G39" i="12"/>
  <c r="M40" i="12"/>
  <c r="M39" i="12" s="1"/>
  <c r="M60" i="12"/>
  <c r="M59" i="12" s="1"/>
  <c r="G59" i="12"/>
  <c r="M32" i="12"/>
  <c r="M31" i="12" s="1"/>
  <c r="G31" i="12"/>
  <c r="M99" i="12"/>
  <c r="M98" i="12" s="1"/>
  <c r="G98" i="12"/>
  <c r="G158" i="12"/>
  <c r="M159" i="12"/>
  <c r="M158" i="12" s="1"/>
  <c r="G123" i="12"/>
  <c r="G18" i="12"/>
  <c r="M57" i="12"/>
  <c r="M51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<sst xmlns="http://schemas.openxmlformats.org/spreadsheetml/2006/main" count="715" uniqueCount="367">
  <si>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</si>
  <si>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</si>
  <si>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</si>
  <si>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</si>
  <si>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</si>
  <si>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</si>
  <si>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</si>
  <si>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</si>
  <si>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</si>
  <si>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</si>
  <si>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</si>
  <si>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</si>
  <si>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</si>
  <si>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</si>
  <si>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</si>
  <si>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</si>
  <si>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</si>
  <si>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</si>
  <si>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</si>
  <si>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</si>
  <si>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</si>
  <si>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</si>
  <si>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</si>
  <si>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</si>
  <si>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</si>
  <si>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</si>
  <si>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</si>
  <si>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</si>
  <si>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</si>
  <si>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</si>
  <si>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</si>
  <si>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</si>
  <si>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</si>
  <si>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</si>
  <si>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</si>
  <si>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</si>
  <si>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</si>
  <si>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</si>
  <si>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</si>
  <si>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</si>
  <si>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</si>
  <si>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</si>
  <si>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Na Výsluní 200, 562 01 Ústí nad Orlicí</t>
  </si>
  <si>
    <t>Rozpočet:</t>
  </si>
  <si>
    <t>Misto</t>
  </si>
  <si>
    <t>STAVEBNÍ ÚPRAVY KUCHYNĚ MŠ NA VÝSLUNÍ ÚSTÍ NAD ORLICÍ</t>
  </si>
  <si>
    <t>Město Ústí nad Orlicí</t>
  </si>
  <si>
    <t>Sychrova 16</t>
  </si>
  <si>
    <t>Ústí nad Orlicí</t>
  </si>
  <si>
    <t>56201</t>
  </si>
  <si>
    <t>00279676</t>
  </si>
  <si>
    <t>CZ00279676</t>
  </si>
  <si>
    <t>Vacek Pavel, Ing.</t>
  </si>
  <si>
    <t>Vrbova 655</t>
  </si>
  <si>
    <t>49312570</t>
  </si>
  <si>
    <t>Rozpočet</t>
  </si>
  <si>
    <t>Celkem za stavbu</t>
  </si>
  <si>
    <t>CZK</t>
  </si>
  <si>
    <t xml:space="preserve">Popis rozpočtu:  - </t>
  </si>
  <si>
    <t>V rozpočtu uvedené názvy materiálů, výrobků a systémů jsou projektem navrženým standardem (vzorem), který může být zhotovitelem stavby zaměněn za předpokladu dodržení, případně zlepšení veškerých technických vlastností.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</si>
  <si>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</si>
  <si>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</si>
  <si>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</si>
  <si>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</si>
  <si>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</si>
  <si>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</si>
  <si>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</si>
  <si>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</si>
  <si>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</si>
  <si>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</si>
  <si>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</si>
  <si>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</si>
  <si>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</si>
  <si>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</si>
  <si>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</si>
  <si>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</si>
  <si>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</si>
  <si>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</si>
  <si>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</si>
  <si>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</si>
  <si>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</si>
  <si>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</si>
  <si>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</si>
  <si>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</si>
  <si>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</si>
  <si>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</si>
  <si>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768</t>
  </si>
  <si>
    <t>Gastro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</si>
  <si>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</si>
  <si>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</si>
  <si>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</si>
  <si>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</si>
  <si>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</si>
  <si>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</si>
  <si>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</si>
  <si>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</si>
  <si>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</si>
  <si>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</si>
  <si>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</si>
  <si>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</si>
  <si>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</si>
  <si>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</si>
  <si>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</si>
  <si>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</si>
  <si>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</si>
  <si>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</si>
  <si>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</si>
  <si>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</si>
  <si>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</si>
  <si>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</si>
  <si>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</si>
  <si>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</si>
  <si>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</si>
  <si>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</si>
  <si>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</si>
  <si>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</si>
  <si>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</si>
  <si>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</si>
  <si>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</si>
  <si>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</si>
  <si>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</si>
  <si>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</si>
  <si>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</si>
  <si>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</si>
  <si>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</si>
  <si>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311238142R00</t>
  </si>
  <si>
    <t>Zdivo POROTHERM 17,5 Profi P10, tl. 175 mm</t>
  </si>
  <si>
    <t>m2</t>
  </si>
  <si>
    <t>POL1_0</t>
  </si>
  <si>
    <t>1,66*3,0</t>
  </si>
  <si>
    <t>VV</t>
  </si>
  <si>
    <t>340237211RT2</t>
  </si>
  <si>
    <t>Zazdívka otvorů pl.0,25m2,cihlami tl.zdi do 10 cm, s použitím suché maltové směsi</t>
  </si>
  <si>
    <t>kus</t>
  </si>
  <si>
    <t>342255026R00</t>
  </si>
  <si>
    <t>Příčky z desek Ytong tl. 125 mm</t>
  </si>
  <si>
    <t>Instalační přizdívka za myčkou černého nádobí!</t>
  </si>
  <si>
    <t>POP</t>
  </si>
  <si>
    <t>1,36*3,7</t>
  </si>
  <si>
    <t>317944311RU2</t>
  </si>
  <si>
    <t>Válcované nosníky do č.12 do připravených otvorů, včetně dodávky profilu U č.10</t>
  </si>
  <si>
    <t>t</t>
  </si>
  <si>
    <t>346244381R00</t>
  </si>
  <si>
    <t>Plentování ocelových nosníků výšky do 20 cm</t>
  </si>
  <si>
    <t>2*1,1*0,15</t>
  </si>
  <si>
    <t>417321313R00</t>
  </si>
  <si>
    <t>Ztužující pásy a věnce z betonu železového C 16/20</t>
  </si>
  <si>
    <t>m3</t>
  </si>
  <si>
    <t>0,16*0,175*3,0</t>
  </si>
  <si>
    <t>417351115R00</t>
  </si>
  <si>
    <t>Bednění ztužujících pásů a věnců - zřízení</t>
  </si>
  <si>
    <t>417351116R00</t>
  </si>
  <si>
    <t>Bednění ztužujících pásů a věnců - odstranění</t>
  </si>
  <si>
    <t>417361821R00</t>
  </si>
  <si>
    <t>Výztuž ztužujících pásů a věnců z oceli B500B (10 505)</t>
  </si>
  <si>
    <t>954312303R00</t>
  </si>
  <si>
    <t>Opláštění z SDK,2.str,do 800x800 mm,RBI tl.12,5 mm</t>
  </si>
  <si>
    <t>m</t>
  </si>
  <si>
    <t>Opláštění stávajícího potrubí a VZT potrubí.</t>
  </si>
  <si>
    <t>342263410R00</t>
  </si>
  <si>
    <t>Osazení revizních dvířek do SDK příček, do 0,25 m2</t>
  </si>
  <si>
    <t>553476621R</t>
  </si>
  <si>
    <t>Dvířka revizní do SDK 300x400 mm,tl.12,5 mm, do vlhkého prostředí</t>
  </si>
  <si>
    <t>POL3_0</t>
  </si>
  <si>
    <t>553476620R</t>
  </si>
  <si>
    <t>Dvířka revizní do SDK 250x250 mm,tl.12,5 mm, do vlhkého prostředí</t>
  </si>
  <si>
    <t>416093123R00</t>
  </si>
  <si>
    <t>Čelo podhledu SDK, v.do 500 mm, 1xCD,1xRBI 12,5 mm</t>
  </si>
  <si>
    <t>Obklad SDK mezi stropem a digestoří.</t>
  </si>
  <si>
    <t>612421637R00</t>
  </si>
  <si>
    <t>Omítka vnitřní zdiva, MVC, štuková</t>
  </si>
  <si>
    <t>76+20</t>
  </si>
  <si>
    <t>612401291RT2</t>
  </si>
  <si>
    <t>Omítka malých ploch vnitřních stěn do 0,25 m2, vápennou štukovovou omítkou</t>
  </si>
  <si>
    <t>612421331R00</t>
  </si>
  <si>
    <t>Oprava vápen.omítek stěn do 30 % pl. - štukových</t>
  </si>
  <si>
    <t>611421331R00</t>
  </si>
  <si>
    <t>Oprava váp.omítek stropů do 30% plochy - štukových</t>
  </si>
  <si>
    <t>622397131R00</t>
  </si>
  <si>
    <t>Oprava KZS,plocha do 1 m2, EPS, akrylátová omítka</t>
  </si>
  <si>
    <t>631315621RM1</t>
  </si>
  <si>
    <t>Mazanina betonová tl. 12 - 24 cm C 20/25, z betonu prostého</t>
  </si>
  <si>
    <t>(39,6+8,82+4,2+9,72)*0,15</t>
  </si>
  <si>
    <t>631312621RM1</t>
  </si>
  <si>
    <t>Mazanina betonová tl. 5 - 8 cm C 20/25, z betonu prostého</t>
  </si>
  <si>
    <t>(39,6+8,82+4,2+9,72)*0,08</t>
  </si>
  <si>
    <t>631361921RT5</t>
  </si>
  <si>
    <t>Výztuž mazanin svařovanou sítí, KH 20, drát d 6,0 mm, oko 150 x 150 mm</t>
  </si>
  <si>
    <t>(39,6+8,82+4,2+9,72)*1,15*0,00303</t>
  </si>
  <si>
    <t>631361921RT0</t>
  </si>
  <si>
    <t>Výztuž mazanin svařovanou sítí, KA 17, drát d 4,0 mm, oko 150 x 150 mm</t>
  </si>
  <si>
    <t>(39,6+8,82+4,2+9,72)*1,15*0,00136</t>
  </si>
  <si>
    <t>952902110R00</t>
  </si>
  <si>
    <t>Zametání v místnostech, chodbách, na  schodišti a na půdách</t>
  </si>
  <si>
    <t>952901111R00</t>
  </si>
  <si>
    <t>Vyčištění budov o výšce podlaží do 4 m</t>
  </si>
  <si>
    <t>965081713RT1</t>
  </si>
  <si>
    <t>Bourání dlažeb keramických tl.10 mm, nad 1 m2, ručně, dlaždice keramické</t>
  </si>
  <si>
    <t>kuchyň + hrubá přípravna + předsíň:39,6+8,82+9,72</t>
  </si>
  <si>
    <t>965042141R00</t>
  </si>
  <si>
    <t>Bourání mazanin betonových tl. 10 cm, nad 4 m2</t>
  </si>
  <si>
    <t>bet. mazanina tl. 80 mm:(39,6+4,2+8,82+9,72)*0,08</t>
  </si>
  <si>
    <t>podkladní beton tl. 100 mm:(39,6+4,2+8,82+9,72)*0,1</t>
  </si>
  <si>
    <t>965082933R00</t>
  </si>
  <si>
    <t>Odstranění násypu tl. do 20 cm, plocha nad 2 m2</t>
  </si>
  <si>
    <t>(39,6+4,2+8,82+9,72)*0,13</t>
  </si>
  <si>
    <t>978059531R00</t>
  </si>
  <si>
    <t>Odsekání vnitřních obkladů stěn nad 2 m2</t>
  </si>
  <si>
    <t>kuchyň:1,8*(6,6+6,0)*2</t>
  </si>
  <si>
    <t>odpočty::-1,8*0,8*2-1,2*0,8*3-1,8*0,9</t>
  </si>
  <si>
    <t>hrubá přípravna:1,6*(2,3+2,1+0,4+2,1+1,9+4,2)</t>
  </si>
  <si>
    <t>odpočty::-1,6*0,8*3-1,2*0,6*2</t>
  </si>
  <si>
    <t>předsíň:1,5*(2,4+4,05)*2</t>
  </si>
  <si>
    <t>odpočty::-3*0,8*1,5</t>
  </si>
  <si>
    <t>971033431R00</t>
  </si>
  <si>
    <t>Vybourání otv. zeď cihel. pl.0,25 m2, tl.15cm, MVC</t>
  </si>
  <si>
    <t>971033451R00</t>
  </si>
  <si>
    <t>Vybourání otv. zeď cihel. pl.0,25 m2, tl.45cm, MVC</t>
  </si>
  <si>
    <t>979010001</t>
  </si>
  <si>
    <t>Provizorní zástěna pro oddělení staveniště, od ostatních prostor</t>
  </si>
  <si>
    <t>96806 0002</t>
  </si>
  <si>
    <t>Položení ochranných dřevotřískových desek na , stávající podlahu</t>
  </si>
  <si>
    <t>96806 0001</t>
  </si>
  <si>
    <t>Ochranná fólie stávající podlahy před poškozením</t>
  </si>
  <si>
    <t>974031164R00</t>
  </si>
  <si>
    <t>Vysekání rýh ve zdi cihelné 15 x 15 cm</t>
  </si>
  <si>
    <t>979082111R00</t>
  </si>
  <si>
    <t>Vnitrostaveništní doprava suti do 10 m</t>
  </si>
  <si>
    <t>37,2+5,12+0,304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</si>
  <si>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</si>
  <si>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</si>
  <si>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</si>
  <si>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</si>
  <si>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</si>
  <si>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</si>
  <si>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</si>
  <si>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uložení směsi betonu a cihel skupina 170101 a 170102</t>
  </si>
  <si>
    <t>37,2+5,12</t>
  </si>
  <si>
    <t>979990121R00</t>
  </si>
  <si>
    <t>Poplatek za uložení suti - asfaltové pásy, skupina odpadu 170302</t>
  </si>
  <si>
    <t>998011001R00</t>
  </si>
  <si>
    <t>Přesun hmot pro budovy zděné výšky do 6 m</t>
  </si>
  <si>
    <t>1,45+0,406+6,58+0,015+36,54+0,003+0,003</t>
  </si>
  <si>
    <t>711140101R00</t>
  </si>
  <si>
    <t>Odstranění izolace proti vlhkosti na ploše vodorovné, asfaltové pásy přitavením, 1 vrstva</t>
  </si>
  <si>
    <t>39,6+8,82+4,2+9,72</t>
  </si>
  <si>
    <t>711141559RY2</t>
  </si>
  <si>
    <t>Provedení izolace proti vlhkosti na ploše vodorovné, asfaltovými pásy přitavením, 1 vrstva - včetně dod. Glastek 40 special mineral</t>
  </si>
  <si>
    <t>(39,6+8,82+4,2+9,72)*1,1</t>
  </si>
  <si>
    <t>711199096R00</t>
  </si>
  <si>
    <t>Příplatek za plochu do 10 m2, izolace proti vlhkosti, natěradly a asfaltovými izolačními pásy</t>
  </si>
  <si>
    <t>8,82+4,2+9,72</t>
  </si>
  <si>
    <t>711745567R00</t>
  </si>
  <si>
    <t>Provedení obrácených a zpětných spojů, asfaltový pás natavitelný, rš 500 mm</t>
  </si>
  <si>
    <t>25,2+13,0+4,2+12,9</t>
  </si>
  <si>
    <t>998711201R00</t>
  </si>
  <si>
    <t>Přesun hmot pro izolace proti vodě, výšky do 6 m</t>
  </si>
  <si>
    <t>712871801RZ4</t>
  </si>
  <si>
    <t>Provedení povlakové krytiny střech, samostatné vytažení povlaku, fólie , položená volně, 1 vrstva - včetně dodávky folie 810 tl. 1,5 mm</t>
  </si>
  <si>
    <t>Oprava prostupu kolem vzt zařízení.</t>
  </si>
  <si>
    <t>998712201R00</t>
  </si>
  <si>
    <t>Přesun hmot pro povlakové krytiny, výšky do 6 m</t>
  </si>
  <si>
    <t>713121111R00</t>
  </si>
  <si>
    <t>Montáž tepelné izolace podlah na sucho, jednovrstvá</t>
  </si>
  <si>
    <t>713191100RT9</t>
  </si>
  <si>
    <t>Položení separační fólie, včetně dodávky PE fólie</t>
  </si>
  <si>
    <t>28375768.AR</t>
  </si>
  <si>
    <t>Deska izolační polystyrén samozhášivý EPS 150</t>
  </si>
  <si>
    <t>(39,6+8,82+4,2+9,72)*1,05*0,08</t>
  </si>
  <si>
    <t>998713201R00</t>
  </si>
  <si>
    <t>Přesun hmot pro izolace tepelné, výšky do 6 m</t>
  </si>
  <si>
    <t>768 01</t>
  </si>
  <si>
    <t>Myčka černého nádobí, rozměr koše 550x610 mm, užitná výška 650 mm, objem mycí vany 37 l</t>
  </si>
  <si>
    <t>Technické údaje: 7,5 kW/400 V</t>
  </si>
  <si>
    <t>myčka černého nádobí, rozměr koše 550x610 mm, užitná výška 650 mm, objem mycí vany 37 l, spotřeba vody 3 l/cyklus, elektronický ovládací panel, rotační mycí a oplachová ramena, teplota mycí vody 55 °C a oplachové vody 80 °C, mycí cykly 2’, 4’ a 6’, trvalý mycí cyklus max. 12’, max. teoretický výkon: 30 košů / hod, Systém Termostop, nastavitelný tlak oplachové vody, elektrické připojení: 400 V 3N, automatický cyklus samočištění díky odpadovému čerpadlu, oplachové čerpadlo, které zaručuje perfektní výsledek a kontrolu tlaku vody během oplachování, vestavěný dávkovač mycího prostředku, vestavěný dávkovač oplachového prostředku, vestavěné odpadové čerpadlo.</t>
  </si>
  <si>
    <t>768 02</t>
  </si>
  <si>
    <t>Vstupní stůl myčky 1200x700x900, , s dřezem 600x500x300</t>
  </si>
  <si>
    <t>deska s obvodovým prolisem a odkapní plochou, dole roštová police</t>
  </si>
  <si>
    <t>768 03</t>
  </si>
  <si>
    <t>Odkapový stůl 1000x700x900, dole roštová police</t>
  </si>
  <si>
    <t>768 04</t>
  </si>
  <si>
    <t>Předmývací tlaková sprcha</t>
  </si>
  <si>
    <t>768 05</t>
  </si>
  <si>
    <t>WMK-BNT 1650F</t>
  </si>
  <si>
    <t>Změkčovač vody automat, objemové řízení regenerace</t>
  </si>
  <si>
    <t>76806</t>
  </si>
  <si>
    <t>Montáž myčky černého nádobí</t>
  </si>
  <si>
    <t>76807</t>
  </si>
  <si>
    <t>Montáž vstupního stolu myčky</t>
  </si>
  <si>
    <t>76808</t>
  </si>
  <si>
    <t>Montáž odkapového stolu</t>
  </si>
  <si>
    <t>76809</t>
  </si>
  <si>
    <t>Montáž předmývací tlakové sprchy</t>
  </si>
  <si>
    <t>76810</t>
  </si>
  <si>
    <t>Montáž změkčovače vody</t>
  </si>
  <si>
    <t>76811</t>
  </si>
  <si>
    <t>Nerez prac. stůl 800x850</t>
  </si>
  <si>
    <t>998725201R00</t>
  </si>
  <si>
    <t>Přesun hmot pro zařizovací předměty, výšky do 6 m</t>
  </si>
  <si>
    <t>771101101R00</t>
  </si>
  <si>
    <t>Vysávání podlah prům.vysavačem pro pokládku dlažby</t>
  </si>
  <si>
    <t>771101210R00</t>
  </si>
  <si>
    <t>Penetrace podkladu pod dlažby</t>
  </si>
  <si>
    <t>711212005R00</t>
  </si>
  <si>
    <t>Izolace proti vode a vlhkosti, hydroizolační povlak - stěrka včetně penetrace</t>
  </si>
  <si>
    <t>771575109R00</t>
  </si>
  <si>
    <t>Montáž podlah keram.,hladké, tmel, 30x30 cm</t>
  </si>
  <si>
    <t>771475014R00</t>
  </si>
  <si>
    <t>Obklad soklíků keram.rovných, tmel,výška 10 cm</t>
  </si>
  <si>
    <t>8,2+19,3</t>
  </si>
  <si>
    <t>771479001R00</t>
  </si>
  <si>
    <t>Řezání dlaždic keramických pro soklíky</t>
  </si>
  <si>
    <t>7710001</t>
  </si>
  <si>
    <t>Keramická dlažba 30x30 cm</t>
  </si>
  <si>
    <t>Protiskluznost – Vyhláška MMR 268/2009 Sb., ČSN 74 4505, ČSN 72 191, DIN 51 130, DIN 51 097 – větší než 0,5, R9/A. Dekor a barevnost dle výběru investora!</t>
  </si>
  <si>
    <t>(39,6+8,82+4,2+9,72+27,5*0,1)*1,05</t>
  </si>
  <si>
    <t>998771201R00</t>
  </si>
  <si>
    <t>Přesun hmot pro podlahy z dlaždic, výšky do 6 m</t>
  </si>
  <si>
    <t>781101210R00</t>
  </si>
  <si>
    <t>Penetrace podkladu pod obklady</t>
  </si>
  <si>
    <t>kuchyň:(6,6+6,0)*2*2+(3,0*2+0,2*2)*1,5</t>
  </si>
  <si>
    <t>ostění:1,0*0,2*6</t>
  </si>
  <si>
    <t>odpočty:--0,9*2-0,8*2*2-1,5*1,0*3</t>
  </si>
  <si>
    <t>hrubá příprvna:(2,3+4,2+1,9+2,1+0,4+2,1)*2,0</t>
  </si>
  <si>
    <t>stění:1,0*0,2*4</t>
  </si>
  <si>
    <t>odpočty::-0,8*2*3-1,5*0,2*4</t>
  </si>
  <si>
    <t>781101141R00</t>
  </si>
  <si>
    <t>Hydroizolační stěrka jednovrstvá pod obklady</t>
  </si>
  <si>
    <t>0000</t>
  </si>
  <si>
    <t>pružná hydroizolační cementová stěrka</t>
  </si>
  <si>
    <t>kg</t>
  </si>
  <si>
    <t>781475116R00</t>
  </si>
  <si>
    <t>Obklad vnitřní stěn keramický, do tmele, 30x30 cm</t>
  </si>
  <si>
    <t>781497132R00</t>
  </si>
  <si>
    <t xml:space="preserve">Lišta nerezová rohová k obkladům </t>
  </si>
  <si>
    <t>4*1,5</t>
  </si>
  <si>
    <t>7810001</t>
  </si>
  <si>
    <t>Obkladačky 30x30 cm</t>
  </si>
  <si>
    <t>76,1*1,05</t>
  </si>
  <si>
    <t>998781201R00</t>
  </si>
  <si>
    <t>Přesun hmot pro obklady keramické, výšky do 6 m</t>
  </si>
  <si>
    <t>783201811R00</t>
  </si>
  <si>
    <t>Odstranění nátěrů z kovových konstrukcí oškrábáním</t>
  </si>
  <si>
    <t>783225100R00</t>
  </si>
  <si>
    <t>Nátěr syntetický kovových konstrukcí 2x + 1x email</t>
  </si>
  <si>
    <t>784011222RT2</t>
  </si>
  <si>
    <t>Zakrytí podlah, včetně odstranění, včetně papírové lepenky</t>
  </si>
  <si>
    <t>784161101R00</t>
  </si>
  <si>
    <t>Penetrace podkladu nátěrem HET, A - Grund 1x</t>
  </si>
  <si>
    <t>784165512R00</t>
  </si>
  <si>
    <t>Malba HET Klasik, bílá, bez penetrace, 2 x</t>
  </si>
  <si>
    <t>005122010R</t>
  </si>
  <si>
    <t xml:space="preserve">Provoz objednatele </t>
  </si>
  <si>
    <t>Soubor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</si>
  <si>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</si>
  <si>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</si>
  <si>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</si>
  <si>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</si>
  <si>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</si>
  <si>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</si>
  <si>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Vstupní stůl myčky 1200x700x900, s dřezem 600x500x300,</t>
  </si>
  <si>
    <t/>
  </si>
  <si>
    <t>SUM</t>
  </si>
  <si>
    <t>Poznámky uchazeče k zadání</t>
  </si>
  <si>
    <t>POPUZIV</t>
  </si>
  <si>
    <t>END</t>
  </si>
  <si>
    <t>D 1.1 Architektonické a stavebně technické řešení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</si>
</sst>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19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1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366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54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49</v>
      </c>
      <c r="D13" s="125" t="s">
        <v>48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SUMIF(F50:F67,A16,I50:I67)+SUMIF(F50:F67,"PSU",I50:I67)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SUMIF(F50:F67,A17,I50:I67)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SUMIF(F50:F67,A18,I50:I67)</f>
        <v>0</v>
      </c>
      <c r="J18" s="82"/>
    </row>
    <row r="19" spans="1:10" ht="23.25" customHeight="1" x14ac:dyDescent="0.2">
      <c r="A19" s="194" t="s">
        <v>96</v>
      </c>
      <c r="B19" s="195" t="s">
        <v>26</v>
      </c>
      <c r="C19" s="56"/>
      <c r="D19" s="57"/>
      <c r="E19" s="80"/>
      <c r="F19" s="81"/>
      <c r="G19" s="80"/>
      <c r="H19" s="81"/>
      <c r="I19" s="80">
        <f>SUMIF(F50:F67,A19,I50:I67)</f>
        <v>0</v>
      </c>
      <c r="J19" s="82"/>
    </row>
    <row r="20" spans="1:10" ht="23.25" customHeight="1" x14ac:dyDescent="0.2">
      <c r="A20" s="194" t="s">
        <v>97</v>
      </c>
      <c r="B20" s="195" t="s">
        <v>27</v>
      </c>
      <c r="C20" s="56"/>
      <c r="D20" s="57"/>
      <c r="E20" s="80"/>
      <c r="F20" s="81"/>
      <c r="G20" s="80"/>
      <c r="H20" s="81"/>
      <c r="I20" s="80">
        <f>SUMIF(F50:F67,A20,I50:I67)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45259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55</v>
      </c>
      <c r="C39" s="137" t="s">
        <v>45</v>
      </c>
      <c r="D39" s="138"/>
      <c r="E39" s="138"/>
      <c r="F39" s="146">
        <f>'Rozpočet Pol'!AC168</f>
        <v>0</v>
      </c>
      <c r="G39" s="147">
        <f>'Rozpočet Pol'!AD168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56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58</v>
      </c>
    </row>
    <row r="44" spans="1:52" ht="38.25" x14ac:dyDescent="0.2">
      <c r="B44" s="161" t="s">
        <v>59</v>
      </c>
      <c r="C44" s="161"/>
      <c r="D44" s="161"/>
      <c r="E44" s="161"/>
      <c r="F44" s="161"/>
      <c r="G44" s="161"/>
      <c r="H44" s="161"/>
      <c r="I44" s="161"/>
      <c r="J44" s="161"/>
      <c r="AZ44" s="160" t="str">
        <f>B44</f>
        <v>V rozpočtu uvedené názvy materiálů, výrobků a systémů jsou projektem navrženým standardem (vzorem), který může být zhotovitelem stavby zaměněn za předpokladu dodržení, případně zlepšení veškerých technických vlastností.</v>
      </c>
    </row>
    <row r="47" spans="1:52" ht="15.75" x14ac:dyDescent="0.25">
      <c r="B47" s="162" t="s">
        <v>60</v>
      </c>
    </row>
    <row r="49" spans="1:10" ht="25.5" customHeight="1" x14ac:dyDescent="0.2">
      <c r="A49" s="163"/>
      <c r="B49" s="169" t="s">
        <v>16</v>
      </c>
      <c r="C49" s="169" t="s">
        <v>5</v>
      </c>
      <c r="D49" s="170"/>
      <c r="E49" s="170"/>
      <c r="F49" s="173" t="s">
        <v>61</v>
      </c>
      <c r="G49" s="173"/>
      <c r="H49" s="173"/>
      <c r="I49" s="174" t="s">
        <v>28</v>
      </c>
      <c r="J49" s="174"/>
    </row>
    <row r="50" spans="1:10" ht="25.5" customHeight="1" x14ac:dyDescent="0.2">
      <c r="A50" s="164"/>
      <c r="B50" s="175" t="s">
        <v>62</v>
      </c>
      <c r="C50" s="176" t="s">
        <v>63</v>
      </c>
      <c r="D50" s="177"/>
      <c r="E50" s="177"/>
      <c r="F50" s="181" t="s">
        <v>23</v>
      </c>
      <c r="G50" s="182"/>
      <c r="H50" s="182"/>
      <c r="I50" s="183">
        <f>'Rozpočet Pol'!G8</f>
        <v>0</v>
      </c>
      <c r="J50" s="183"/>
    </row>
    <row r="51" spans="1:10" ht="25.5" customHeight="1" x14ac:dyDescent="0.2">
      <c r="A51" s="164"/>
      <c r="B51" s="167" t="s">
        <v>64</v>
      </c>
      <c r="C51" s="166" t="s">
        <v>65</v>
      </c>
      <c r="D51" s="168"/>
      <c r="E51" s="168"/>
      <c r="F51" s="184" t="s">
        <v>23</v>
      </c>
      <c r="G51" s="185"/>
      <c r="H51" s="185"/>
      <c r="I51" s="186">
        <f>'Rozpočet Pol'!G18</f>
        <v>0</v>
      </c>
      <c r="J51" s="186"/>
    </row>
    <row r="52" spans="1:10" ht="25.5" customHeight="1" x14ac:dyDescent="0.2">
      <c r="A52" s="164"/>
      <c r="B52" s="167" t="s">
        <v>66</v>
      </c>
      <c r="C52" s="166" t="s">
        <v>67</v>
      </c>
      <c r="D52" s="168"/>
      <c r="E52" s="168"/>
      <c r="F52" s="184" t="s">
        <v>23</v>
      </c>
      <c r="G52" s="185"/>
      <c r="H52" s="185"/>
      <c r="I52" s="186">
        <f>'Rozpočet Pol'!G31</f>
        <v>0</v>
      </c>
      <c r="J52" s="186"/>
    </row>
    <row r="53" spans="1:10" ht="25.5" customHeight="1" x14ac:dyDescent="0.2">
      <c r="A53" s="164"/>
      <c r="B53" s="167" t="s">
        <v>68</v>
      </c>
      <c r="C53" s="166" t="s">
        <v>69</v>
      </c>
      <c r="D53" s="168"/>
      <c r="E53" s="168"/>
      <c r="F53" s="184" t="s">
        <v>23</v>
      </c>
      <c r="G53" s="185"/>
      <c r="H53" s="185"/>
      <c r="I53" s="186">
        <f>'Rozpočet Pol'!G37</f>
        <v>0</v>
      </c>
      <c r="J53" s="186"/>
    </row>
    <row r="54" spans="1:10" ht="25.5" customHeight="1" x14ac:dyDescent="0.2">
      <c r="A54" s="164"/>
      <c r="B54" s="167" t="s">
        <v>70</v>
      </c>
      <c r="C54" s="166" t="s">
        <v>71</v>
      </c>
      <c r="D54" s="168"/>
      <c r="E54" s="168"/>
      <c r="F54" s="184" t="s">
        <v>23</v>
      </c>
      <c r="G54" s="185"/>
      <c r="H54" s="185"/>
      <c r="I54" s="186">
        <f>'Rozpočet Pol'!G39</f>
        <v>0</v>
      </c>
      <c r="J54" s="186"/>
    </row>
    <row r="55" spans="1:10" ht="25.5" customHeight="1" x14ac:dyDescent="0.2">
      <c r="A55" s="164"/>
      <c r="B55" s="167" t="s">
        <v>72</v>
      </c>
      <c r="C55" s="166" t="s">
        <v>73</v>
      </c>
      <c r="D55" s="168"/>
      <c r="E55" s="168"/>
      <c r="F55" s="184" t="s">
        <v>23</v>
      </c>
      <c r="G55" s="185"/>
      <c r="H55" s="185"/>
      <c r="I55" s="186">
        <f>'Rozpočet Pol'!G48</f>
        <v>0</v>
      </c>
      <c r="J55" s="186"/>
    </row>
    <row r="56" spans="1:10" ht="25.5" customHeight="1" x14ac:dyDescent="0.2">
      <c r="A56" s="164"/>
      <c r="B56" s="167" t="s">
        <v>74</v>
      </c>
      <c r="C56" s="166" t="s">
        <v>75</v>
      </c>
      <c r="D56" s="168"/>
      <c r="E56" s="168"/>
      <c r="F56" s="184" t="s">
        <v>23</v>
      </c>
      <c r="G56" s="185"/>
      <c r="H56" s="185"/>
      <c r="I56" s="186">
        <f>'Rozpočet Pol'!G51</f>
        <v>0</v>
      </c>
      <c r="J56" s="186"/>
    </row>
    <row r="57" spans="1:10" ht="25.5" customHeight="1" x14ac:dyDescent="0.2">
      <c r="A57" s="164"/>
      <c r="B57" s="167" t="s">
        <v>76</v>
      </c>
      <c r="C57" s="166" t="s">
        <v>77</v>
      </c>
      <c r="D57" s="168"/>
      <c r="E57" s="168"/>
      <c r="F57" s="184" t="s">
        <v>23</v>
      </c>
      <c r="G57" s="185"/>
      <c r="H57" s="185"/>
      <c r="I57" s="186">
        <f>'Rozpočet Pol'!G59</f>
        <v>0</v>
      </c>
      <c r="J57" s="186"/>
    </row>
    <row r="58" spans="1:10" ht="25.5" customHeight="1" x14ac:dyDescent="0.2">
      <c r="A58" s="164"/>
      <c r="B58" s="167" t="s">
        <v>78</v>
      </c>
      <c r="C58" s="166" t="s">
        <v>79</v>
      </c>
      <c r="D58" s="168"/>
      <c r="E58" s="168"/>
      <c r="F58" s="184" t="s">
        <v>23</v>
      </c>
      <c r="G58" s="185"/>
      <c r="H58" s="185"/>
      <c r="I58" s="186">
        <f>'Rozpočet Pol'!G81</f>
        <v>0</v>
      </c>
      <c r="J58" s="186"/>
    </row>
    <row r="59" spans="1:10" ht="25.5" customHeight="1" x14ac:dyDescent="0.2">
      <c r="A59" s="164"/>
      <c r="B59" s="167" t="s">
        <v>80</v>
      </c>
      <c r="C59" s="166" t="s">
        <v>81</v>
      </c>
      <c r="D59" s="168"/>
      <c r="E59" s="168"/>
      <c r="F59" s="184" t="s">
        <v>24</v>
      </c>
      <c r="G59" s="185"/>
      <c r="H59" s="185"/>
      <c r="I59" s="186">
        <f>'Rozpočet Pol'!G84</f>
        <v>0</v>
      </c>
      <c r="J59" s="186"/>
    </row>
    <row r="60" spans="1:10" ht="25.5" customHeight="1" x14ac:dyDescent="0.2">
      <c r="A60" s="164"/>
      <c r="B60" s="167" t="s">
        <v>82</v>
      </c>
      <c r="C60" s="166" t="s">
        <v>83</v>
      </c>
      <c r="D60" s="168"/>
      <c r="E60" s="168"/>
      <c r="F60" s="184" t="s">
        <v>24</v>
      </c>
      <c r="G60" s="185"/>
      <c r="H60" s="185"/>
      <c r="I60" s="186">
        <f>'Rozpočet Pol'!G94</f>
        <v>0</v>
      </c>
      <c r="J60" s="186"/>
    </row>
    <row r="61" spans="1:10" ht="25.5" customHeight="1" x14ac:dyDescent="0.2">
      <c r="A61" s="164"/>
      <c r="B61" s="167" t="s">
        <v>84</v>
      </c>
      <c r="C61" s="166" t="s">
        <v>85</v>
      </c>
      <c r="D61" s="168"/>
      <c r="E61" s="168"/>
      <c r="F61" s="184" t="s">
        <v>24</v>
      </c>
      <c r="G61" s="185"/>
      <c r="H61" s="185"/>
      <c r="I61" s="186">
        <f>'Rozpočet Pol'!G98</f>
        <v>0</v>
      </c>
      <c r="J61" s="186"/>
    </row>
    <row r="62" spans="1:10" ht="25.5" customHeight="1" x14ac:dyDescent="0.2">
      <c r="A62" s="164"/>
      <c r="B62" s="167" t="s">
        <v>86</v>
      </c>
      <c r="C62" s="166" t="s">
        <v>87</v>
      </c>
      <c r="D62" s="168"/>
      <c r="E62" s="168"/>
      <c r="F62" s="184" t="s">
        <v>24</v>
      </c>
      <c r="G62" s="185"/>
      <c r="H62" s="185"/>
      <c r="I62" s="186">
        <f>'Rozpočet Pol'!G105</f>
        <v>0</v>
      </c>
      <c r="J62" s="186"/>
    </row>
    <row r="63" spans="1:10" ht="25.5" customHeight="1" x14ac:dyDescent="0.2">
      <c r="A63" s="164"/>
      <c r="B63" s="167" t="s">
        <v>88</v>
      </c>
      <c r="C63" s="166" t="s">
        <v>89</v>
      </c>
      <c r="D63" s="168"/>
      <c r="E63" s="168"/>
      <c r="F63" s="184" t="s">
        <v>24</v>
      </c>
      <c r="G63" s="185"/>
      <c r="H63" s="185"/>
      <c r="I63" s="186">
        <f>'Rozpočet Pol'!G123</f>
        <v>0</v>
      </c>
      <c r="J63" s="186"/>
    </row>
    <row r="64" spans="1:10" ht="25.5" customHeight="1" x14ac:dyDescent="0.2">
      <c r="A64" s="164"/>
      <c r="B64" s="167" t="s">
        <v>90</v>
      </c>
      <c r="C64" s="166" t="s">
        <v>91</v>
      </c>
      <c r="D64" s="168"/>
      <c r="E64" s="168"/>
      <c r="F64" s="184" t="s">
        <v>24</v>
      </c>
      <c r="G64" s="185"/>
      <c r="H64" s="185"/>
      <c r="I64" s="186">
        <f>'Rozpočet Pol'!G139</f>
        <v>0</v>
      </c>
      <c r="J64" s="186"/>
    </row>
    <row r="65" spans="1:10" ht="25.5" customHeight="1" x14ac:dyDescent="0.2">
      <c r="A65" s="164"/>
      <c r="B65" s="167" t="s">
        <v>92</v>
      </c>
      <c r="C65" s="166" t="s">
        <v>93</v>
      </c>
      <c r="D65" s="168"/>
      <c r="E65" s="168"/>
      <c r="F65" s="184" t="s">
        <v>24</v>
      </c>
      <c r="G65" s="185"/>
      <c r="H65" s="185"/>
      <c r="I65" s="186">
        <f>'Rozpočet Pol'!G155</f>
        <v>0</v>
      </c>
      <c r="J65" s="186"/>
    </row>
    <row r="66" spans="1:10" ht="25.5" customHeight="1" x14ac:dyDescent="0.2">
      <c r="A66" s="164"/>
      <c r="B66" s="167" t="s">
        <v>94</v>
      </c>
      <c r="C66" s="166" t="s">
        <v>95</v>
      </c>
      <c r="D66" s="168"/>
      <c r="E66" s="168"/>
      <c r="F66" s="184" t="s">
        <v>24</v>
      </c>
      <c r="G66" s="185"/>
      <c r="H66" s="185"/>
      <c r="I66" s="186">
        <f>'Rozpočet Pol'!G158</f>
        <v>0</v>
      </c>
      <c r="J66" s="186"/>
    </row>
    <row r="67" spans="1:10" ht="25.5" customHeight="1" x14ac:dyDescent="0.2">
      <c r="A67" s="164"/>
      <c r="B67" s="178" t="s">
        <v>96</v>
      </c>
      <c r="C67" s="179" t="s">
        <v>26</v>
      </c>
      <c r="D67" s="180"/>
      <c r="E67" s="180"/>
      <c r="F67" s="187" t="s">
        <v>96</v>
      </c>
      <c r="G67" s="188"/>
      <c r="H67" s="188"/>
      <c r="I67" s="189">
        <f>'Rozpočet Pol'!G162</f>
        <v>0</v>
      </c>
      <c r="J67" s="189"/>
    </row>
    <row r="68" spans="1:10" ht="25.5" customHeight="1" x14ac:dyDescent="0.2">
      <c r="A68" s="165"/>
      <c r="B68" s="171" t="s">
        <v>1</v>
      </c>
      <c r="C68" s="171"/>
      <c r="D68" s="172"/>
      <c r="E68" s="172"/>
      <c r="F68" s="190"/>
      <c r="G68" s="191"/>
      <c r="H68" s="191"/>
      <c r="I68" s="192">
        <f>SUM(I50:I67)</f>
        <v>0</v>
      </c>
      <c r="J68" s="192"/>
    </row>
    <row r="69" spans="1:10" x14ac:dyDescent="0.2">
      <c r="F69" s="193"/>
      <c r="G69" s="129"/>
      <c r="H69" s="193"/>
      <c r="I69" s="129"/>
      <c r="J69" s="129"/>
    </row>
    <row r="70" spans="1:10" x14ac:dyDescent="0.2">
      <c r="F70" s="193"/>
      <c r="G70" s="129"/>
      <c r="H70" s="193"/>
      <c r="I70" s="129"/>
      <c r="J70" s="129"/>
    </row>
    <row r="71" spans="1:10" x14ac:dyDescent="0.2">
      <c r="F71" s="193"/>
      <c r="G71" s="129"/>
      <c r="H71" s="193"/>
      <c r="I71" s="129"/>
      <c r="J7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D3:J3"/>
    <mergeCell ref="C39:E39"/>
    <mergeCell ref="B40:E40"/>
    <mergeCell ref="B44:J44"/>
    <mergeCell ref="I49:J49"/>
    <mergeCell ref="I50:J50"/>
    <mergeCell ref="C50:E50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8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99</v>
      </c>
    </row>
    <row r="2" spans="1:60" ht="24.95" customHeight="1" x14ac:dyDescent="0.2">
      <c r="A2" s="203" t="s">
        <v>98</v>
      </c>
      <c r="B2" s="197"/>
      <c r="C2" s="198" t="s">
        <v>45</v>
      </c>
      <c r="D2" s="199"/>
      <c r="E2" s="199"/>
      <c r="F2" s="199"/>
      <c r="G2" s="205"/>
      <c r="AE2" t="s">
        <v>100</v>
      </c>
    </row>
    <row r="3" spans="1:60" ht="24.95" customHeight="1" x14ac:dyDescent="0.2">
      <c r="A3" s="204" t="s">
        <v>7</v>
      </c>
      <c r="B3" s="202"/>
      <c r="C3" s="200" t="s">
        <v>42</v>
      </c>
      <c r="D3" s="201"/>
      <c r="E3" s="201"/>
      <c r="F3" s="201"/>
      <c r="G3" s="206"/>
      <c r="AE3" t="s">
        <v>101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102</v>
      </c>
    </row>
    <row r="5" spans="1:60" hidden="1" x14ac:dyDescent="0.2">
      <c r="A5" s="207" t="s">
        <v>103</v>
      </c>
      <c r="B5" s="208"/>
      <c r="C5" s="209"/>
      <c r="D5" s="210"/>
      <c r="E5" s="210"/>
      <c r="F5" s="210"/>
      <c r="G5" s="211"/>
      <c r="AE5" t="s">
        <v>104</v>
      </c>
    </row>
    <row r="7" spans="1:60" ht="38.25" x14ac:dyDescent="0.2">
      <c r="A7" s="217" t="s">
        <v>105</v>
      </c>
      <c r="B7" s="218" t="s">
        <v>106</v>
      </c>
      <c r="C7" s="218" t="s">
        <v>107</v>
      </c>
      <c r="D7" s="217" t="s">
        <v>108</v>
      </c>
      <c r="E7" s="217" t="s">
        <v>109</v>
      </c>
      <c r="F7" s="212" t="s">
        <v>110</v>
      </c>
      <c r="G7" s="238" t="s">
        <v>28</v>
      </c>
      <c r="H7" s="239" t="s">
        <v>29</v>
      </c>
      <c r="I7" s="239" t="s">
        <v>111</v>
      </c>
      <c r="J7" s="239" t="s">
        <v>30</v>
      </c>
      <c r="K7" s="239" t="s">
        <v>112</v>
      </c>
      <c r="L7" s="239" t="s">
        <v>113</v>
      </c>
      <c r="M7" s="239" t="s">
        <v>114</v>
      </c>
      <c r="N7" s="239" t="s">
        <v>115</v>
      </c>
      <c r="O7" s="239" t="s">
        <v>116</v>
      </c>
      <c r="P7" s="239" t="s">
        <v>117</v>
      </c>
      <c r="Q7" s="239" t="s">
        <v>118</v>
      </c>
      <c r="R7" s="239" t="s">
        <v>119</v>
      </c>
      <c r="S7" s="239" t="s">
        <v>120</v>
      </c>
      <c r="T7" s="239" t="s">
        <v>121</v>
      </c>
      <c r="U7" s="220" t="s">
        <v>122</v>
      </c>
    </row>
    <row r="8" spans="1:60" x14ac:dyDescent="0.2">
      <c r="A8" s="240" t="s">
        <v>123</v>
      </c>
      <c r="B8" s="241" t="s">
        <v>62</v>
      </c>
      <c r="C8" s="242" t="s">
        <v>63</v>
      </c>
      <c r="D8" s="219"/>
      <c r="E8" s="243"/>
      <c r="F8" s="244"/>
      <c r="G8" s="244">
        <f>SUMIF(AE9:AE17,"&lt;&gt;NOR",G9:G17)</f>
        <v>0</v>
      </c>
      <c r="H8" s="244"/>
      <c r="I8" s="244">
        <f>SUM(I9:I17)</f>
        <v>0</v>
      </c>
      <c r="J8" s="244"/>
      <c r="K8" s="244">
        <f>SUM(K9:K17)</f>
        <v>0</v>
      </c>
      <c r="L8" s="244"/>
      <c r="M8" s="244">
        <f>SUM(M9:M17)</f>
        <v>0</v>
      </c>
      <c r="N8" s="219"/>
      <c r="O8" s="219">
        <f>SUM(O9:O17)</f>
        <v>1.4509099999999997</v>
      </c>
      <c r="P8" s="219"/>
      <c r="Q8" s="219">
        <f>SUM(Q9:Q17)</f>
        <v>0</v>
      </c>
      <c r="R8" s="219"/>
      <c r="S8" s="219"/>
      <c r="T8" s="240"/>
      <c r="U8" s="219">
        <f>SUM(U9:U17)</f>
        <v>7.8800000000000008</v>
      </c>
      <c r="AE8" t="s">
        <v>124</v>
      </c>
    </row>
    <row r="9" spans="1:60" outlineLevel="1" x14ac:dyDescent="0.2">
      <c r="A9" s="214">
        <v>1</v>
      </c>
      <c r="B9" s="221" t="s">
        <v>125</v>
      </c>
      <c r="C9" s="266" t="s">
        <v>126</v>
      </c>
      <c r="D9" s="223" t="s">
        <v>127</v>
      </c>
      <c r="E9" s="229">
        <v>4.9800000000000004</v>
      </c>
      <c r="F9" s="233">
        <f>H9+J9</f>
        <v>0</v>
      </c>
      <c r="G9" s="234">
        <f>ROUND(E9*F9,2)</f>
        <v>0</v>
      </c>
      <c r="H9" s="234"/>
      <c r="I9" s="234">
        <f>ROUND(E9*H9,2)</f>
        <v>0</v>
      </c>
      <c r="J9" s="234"/>
      <c r="K9" s="234">
        <f>ROUND(E9*J9,2)</f>
        <v>0</v>
      </c>
      <c r="L9" s="234">
        <v>21</v>
      </c>
      <c r="M9" s="234">
        <f>G9*(1+L9/100)</f>
        <v>0</v>
      </c>
      <c r="N9" s="223">
        <v>0.15658</v>
      </c>
      <c r="O9" s="223">
        <f>ROUND(E9*N9,5)</f>
        <v>0.77976999999999996</v>
      </c>
      <c r="P9" s="223">
        <v>0</v>
      </c>
      <c r="Q9" s="223">
        <f>ROUND(E9*P9,5)</f>
        <v>0</v>
      </c>
      <c r="R9" s="223"/>
      <c r="S9" s="223"/>
      <c r="T9" s="224">
        <v>0.49944</v>
      </c>
      <c r="U9" s="223">
        <f>ROUND(E9*T9,2)</f>
        <v>2.4900000000000002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128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1"/>
      <c r="C10" s="267" t="s">
        <v>129</v>
      </c>
      <c r="D10" s="225"/>
      <c r="E10" s="230">
        <v>4.9800000000000004</v>
      </c>
      <c r="F10" s="234"/>
      <c r="G10" s="234"/>
      <c r="H10" s="234"/>
      <c r="I10" s="234"/>
      <c r="J10" s="234"/>
      <c r="K10" s="234"/>
      <c r="L10" s="234"/>
      <c r="M10" s="234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130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>
        <v>2</v>
      </c>
      <c r="B11" s="221" t="s">
        <v>131</v>
      </c>
      <c r="C11" s="266" t="s">
        <v>132</v>
      </c>
      <c r="D11" s="223" t="s">
        <v>133</v>
      </c>
      <c r="E11" s="229">
        <v>5</v>
      </c>
      <c r="F11" s="233">
        <f>H11+J11</f>
        <v>0</v>
      </c>
      <c r="G11" s="234">
        <f>ROUND(E11*F11,2)</f>
        <v>0</v>
      </c>
      <c r="H11" s="234"/>
      <c r="I11" s="234">
        <f>ROUND(E11*H11,2)</f>
        <v>0</v>
      </c>
      <c r="J11" s="234"/>
      <c r="K11" s="234">
        <f>ROUND(E11*J11,2)</f>
        <v>0</v>
      </c>
      <c r="L11" s="234">
        <v>21</v>
      </c>
      <c r="M11" s="234">
        <f>G11*(1+L11/100)</f>
        <v>0</v>
      </c>
      <c r="N11" s="223">
        <v>2.2849999999999999E-2</v>
      </c>
      <c r="O11" s="223">
        <f>ROUND(E11*N11,5)</f>
        <v>0.11425</v>
      </c>
      <c r="P11" s="223">
        <v>0</v>
      </c>
      <c r="Q11" s="223">
        <f>ROUND(E11*P11,5)</f>
        <v>0</v>
      </c>
      <c r="R11" s="223"/>
      <c r="S11" s="223"/>
      <c r="T11" s="224">
        <v>0.36220000000000002</v>
      </c>
      <c r="U11" s="223">
        <f>ROUND(E11*T11,2)</f>
        <v>1.81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128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3</v>
      </c>
      <c r="B12" s="221" t="s">
        <v>134</v>
      </c>
      <c r="C12" s="266" t="s">
        <v>135</v>
      </c>
      <c r="D12" s="223" t="s">
        <v>127</v>
      </c>
      <c r="E12" s="229">
        <v>5.032</v>
      </c>
      <c r="F12" s="233">
        <f>H12+J12</f>
        <v>0</v>
      </c>
      <c r="G12" s="234">
        <f>ROUND(E12*F12,2)</f>
        <v>0</v>
      </c>
      <c r="H12" s="234"/>
      <c r="I12" s="234">
        <f>ROUND(E12*H12,2)</f>
        <v>0</v>
      </c>
      <c r="J12" s="234"/>
      <c r="K12" s="234">
        <f>ROUND(E12*J12,2)</f>
        <v>0</v>
      </c>
      <c r="L12" s="234">
        <v>21</v>
      </c>
      <c r="M12" s="234">
        <f>G12*(1+L12/100)</f>
        <v>0</v>
      </c>
      <c r="N12" s="223">
        <v>9.4030000000000002E-2</v>
      </c>
      <c r="O12" s="223">
        <f>ROUND(E12*N12,5)</f>
        <v>0.47316000000000003</v>
      </c>
      <c r="P12" s="223">
        <v>0</v>
      </c>
      <c r="Q12" s="223">
        <f>ROUND(E12*P12,5)</f>
        <v>0</v>
      </c>
      <c r="R12" s="223"/>
      <c r="S12" s="223"/>
      <c r="T12" s="224">
        <v>0.53500000000000003</v>
      </c>
      <c r="U12" s="223">
        <f>ROUND(E12*T12,2)</f>
        <v>2.69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128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1"/>
      <c r="C13" s="268" t="s">
        <v>136</v>
      </c>
      <c r="D13" s="226"/>
      <c r="E13" s="231"/>
      <c r="F13" s="235"/>
      <c r="G13" s="236"/>
      <c r="H13" s="234"/>
      <c r="I13" s="234"/>
      <c r="J13" s="234"/>
      <c r="K13" s="234"/>
      <c r="L13" s="234"/>
      <c r="M13" s="234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137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6" t="str">
        <f>C13</f>
        <v>Instalační přizdívka za myčkou černého nádobí!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/>
      <c r="B14" s="221"/>
      <c r="C14" s="267" t="s">
        <v>138</v>
      </c>
      <c r="D14" s="225"/>
      <c r="E14" s="230">
        <v>5.032</v>
      </c>
      <c r="F14" s="234"/>
      <c r="G14" s="234"/>
      <c r="H14" s="234"/>
      <c r="I14" s="234"/>
      <c r="J14" s="234"/>
      <c r="K14" s="234"/>
      <c r="L14" s="234"/>
      <c r="M14" s="234"/>
      <c r="N14" s="223"/>
      <c r="O14" s="223"/>
      <c r="P14" s="223"/>
      <c r="Q14" s="223"/>
      <c r="R14" s="223"/>
      <c r="S14" s="223"/>
      <c r="T14" s="224"/>
      <c r="U14" s="223"/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130</v>
      </c>
      <c r="AF14" s="213"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14">
        <v>4</v>
      </c>
      <c r="B15" s="221" t="s">
        <v>139</v>
      </c>
      <c r="C15" s="266" t="s">
        <v>140</v>
      </c>
      <c r="D15" s="223" t="s">
        <v>141</v>
      </c>
      <c r="E15" s="229">
        <v>2.4E-2</v>
      </c>
      <c r="F15" s="233">
        <f>H15+J15</f>
        <v>0</v>
      </c>
      <c r="G15" s="234">
        <f>ROUND(E15*F15,2)</f>
        <v>0</v>
      </c>
      <c r="H15" s="234"/>
      <c r="I15" s="234">
        <f>ROUND(E15*H15,2)</f>
        <v>0</v>
      </c>
      <c r="J15" s="234"/>
      <c r="K15" s="234">
        <f>ROUND(E15*J15,2)</f>
        <v>0</v>
      </c>
      <c r="L15" s="234">
        <v>21</v>
      </c>
      <c r="M15" s="234">
        <f>G15*(1+L15/100)</f>
        <v>0</v>
      </c>
      <c r="N15" s="223">
        <v>1.0900000000000001</v>
      </c>
      <c r="O15" s="223">
        <f>ROUND(E15*N15,5)</f>
        <v>2.6159999999999999E-2</v>
      </c>
      <c r="P15" s="223">
        <v>0</v>
      </c>
      <c r="Q15" s="223">
        <f>ROUND(E15*P15,5)</f>
        <v>0</v>
      </c>
      <c r="R15" s="223"/>
      <c r="S15" s="223"/>
      <c r="T15" s="224">
        <v>20.6</v>
      </c>
      <c r="U15" s="223">
        <f>ROUND(E15*T15,2)</f>
        <v>0.49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128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5</v>
      </c>
      <c r="B16" s="221" t="s">
        <v>142</v>
      </c>
      <c r="C16" s="266" t="s">
        <v>143</v>
      </c>
      <c r="D16" s="223" t="s">
        <v>127</v>
      </c>
      <c r="E16" s="229">
        <v>0.33</v>
      </c>
      <c r="F16" s="233">
        <f>H16+J16</f>
        <v>0</v>
      </c>
      <c r="G16" s="234">
        <f>ROUND(E16*F16,2)</f>
        <v>0</v>
      </c>
      <c r="H16" s="234"/>
      <c r="I16" s="234">
        <f>ROUND(E16*H16,2)</f>
        <v>0</v>
      </c>
      <c r="J16" s="234"/>
      <c r="K16" s="234">
        <f>ROUND(E16*J16,2)</f>
        <v>0</v>
      </c>
      <c r="L16" s="234">
        <v>21</v>
      </c>
      <c r="M16" s="234">
        <f>G16*(1+L16/100)</f>
        <v>0</v>
      </c>
      <c r="N16" s="223">
        <v>0.17444000000000001</v>
      </c>
      <c r="O16" s="223">
        <f>ROUND(E16*N16,5)</f>
        <v>5.7570000000000003E-2</v>
      </c>
      <c r="P16" s="223">
        <v>0</v>
      </c>
      <c r="Q16" s="223">
        <f>ROUND(E16*P16,5)</f>
        <v>0</v>
      </c>
      <c r="R16" s="223"/>
      <c r="S16" s="223"/>
      <c r="T16" s="224">
        <v>1.21</v>
      </c>
      <c r="U16" s="223">
        <f>ROUND(E16*T16,2)</f>
        <v>0.4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128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/>
      <c r="B17" s="221"/>
      <c r="C17" s="267" t="s">
        <v>144</v>
      </c>
      <c r="D17" s="225"/>
      <c r="E17" s="230">
        <v>0.33</v>
      </c>
      <c r="F17" s="234"/>
      <c r="G17" s="234"/>
      <c r="H17" s="234"/>
      <c r="I17" s="234"/>
      <c r="J17" s="234"/>
      <c r="K17" s="234"/>
      <c r="L17" s="234"/>
      <c r="M17" s="234"/>
      <c r="N17" s="223"/>
      <c r="O17" s="223"/>
      <c r="P17" s="223"/>
      <c r="Q17" s="223"/>
      <c r="R17" s="223"/>
      <c r="S17" s="223"/>
      <c r="T17" s="224"/>
      <c r="U17" s="223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130</v>
      </c>
      <c r="AF17" s="213">
        <v>0</v>
      </c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15" t="s">
        <v>123</v>
      </c>
      <c r="B18" s="222" t="s">
        <v>64</v>
      </c>
      <c r="C18" s="269" t="s">
        <v>65</v>
      </c>
      <c r="D18" s="227"/>
      <c r="E18" s="232"/>
      <c r="F18" s="237"/>
      <c r="G18" s="237">
        <f>SUMIF(AE19:AE30,"&lt;&gt;NOR",G19:G30)</f>
        <v>0</v>
      </c>
      <c r="H18" s="237"/>
      <c r="I18" s="237">
        <f>SUM(I19:I30)</f>
        <v>0</v>
      </c>
      <c r="J18" s="237"/>
      <c r="K18" s="237">
        <f>SUM(K19:K30)</f>
        <v>0</v>
      </c>
      <c r="L18" s="237"/>
      <c r="M18" s="237">
        <f>SUM(M19:M30)</f>
        <v>0</v>
      </c>
      <c r="N18" s="227"/>
      <c r="O18" s="227">
        <f>SUM(O19:O30)</f>
        <v>0.40644999999999998</v>
      </c>
      <c r="P18" s="227"/>
      <c r="Q18" s="227">
        <f>SUM(Q19:Q30)</f>
        <v>0</v>
      </c>
      <c r="R18" s="227"/>
      <c r="S18" s="227"/>
      <c r="T18" s="228"/>
      <c r="U18" s="227">
        <f>SUM(U19:U30)</f>
        <v>17.07</v>
      </c>
      <c r="AE18" t="s">
        <v>124</v>
      </c>
    </row>
    <row r="19" spans="1:60" outlineLevel="1" x14ac:dyDescent="0.2">
      <c r="A19" s="214">
        <v>6</v>
      </c>
      <c r="B19" s="221" t="s">
        <v>145</v>
      </c>
      <c r="C19" s="266" t="s">
        <v>146</v>
      </c>
      <c r="D19" s="223" t="s">
        <v>147</v>
      </c>
      <c r="E19" s="229">
        <v>8.4000000000000005E-2</v>
      </c>
      <c r="F19" s="233">
        <f>H19+J19</f>
        <v>0</v>
      </c>
      <c r="G19" s="234">
        <f>ROUND(E19*F19,2)</f>
        <v>0</v>
      </c>
      <c r="H19" s="234"/>
      <c r="I19" s="234">
        <f>ROUND(E19*H19,2)</f>
        <v>0</v>
      </c>
      <c r="J19" s="234"/>
      <c r="K19" s="234">
        <f>ROUND(E19*J19,2)</f>
        <v>0</v>
      </c>
      <c r="L19" s="234">
        <v>21</v>
      </c>
      <c r="M19" s="234">
        <f>G19*(1+L19/100)</f>
        <v>0</v>
      </c>
      <c r="N19" s="223">
        <v>2.5251100000000002</v>
      </c>
      <c r="O19" s="223">
        <f>ROUND(E19*N19,5)</f>
        <v>0.21210999999999999</v>
      </c>
      <c r="P19" s="223">
        <v>0</v>
      </c>
      <c r="Q19" s="223">
        <f>ROUND(E19*P19,5)</f>
        <v>0</v>
      </c>
      <c r="R19" s="223"/>
      <c r="S19" s="223"/>
      <c r="T19" s="224">
        <v>1.448</v>
      </c>
      <c r="U19" s="223">
        <f>ROUND(E19*T19,2)</f>
        <v>0.12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128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1"/>
      <c r="C20" s="267" t="s">
        <v>148</v>
      </c>
      <c r="D20" s="225"/>
      <c r="E20" s="230">
        <v>8.4000000000000005E-2</v>
      </c>
      <c r="F20" s="234"/>
      <c r="G20" s="234"/>
      <c r="H20" s="234"/>
      <c r="I20" s="234"/>
      <c r="J20" s="234"/>
      <c r="K20" s="234"/>
      <c r="L20" s="234"/>
      <c r="M20" s="234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130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7</v>
      </c>
      <c r="B21" s="221" t="s">
        <v>149</v>
      </c>
      <c r="C21" s="266" t="s">
        <v>150</v>
      </c>
      <c r="D21" s="223" t="s">
        <v>127</v>
      </c>
      <c r="E21" s="229">
        <v>1.6</v>
      </c>
      <c r="F21" s="233">
        <f>H21+J21</f>
        <v>0</v>
      </c>
      <c r="G21" s="234">
        <f>ROUND(E21*F21,2)</f>
        <v>0</v>
      </c>
      <c r="H21" s="234"/>
      <c r="I21" s="234">
        <f>ROUND(E21*H21,2)</f>
        <v>0</v>
      </c>
      <c r="J21" s="234"/>
      <c r="K21" s="234">
        <f>ROUND(E21*J21,2)</f>
        <v>0</v>
      </c>
      <c r="L21" s="234">
        <v>21</v>
      </c>
      <c r="M21" s="234">
        <f>G21*(1+L21/100)</f>
        <v>0</v>
      </c>
      <c r="N21" s="223">
        <v>7.8200000000000006E-3</v>
      </c>
      <c r="O21" s="223">
        <f>ROUND(E21*N21,5)</f>
        <v>1.251E-2</v>
      </c>
      <c r="P21" s="223">
        <v>0</v>
      </c>
      <c r="Q21" s="223">
        <f>ROUND(E21*P21,5)</f>
        <v>0</v>
      </c>
      <c r="R21" s="223"/>
      <c r="S21" s="223"/>
      <c r="T21" s="224">
        <v>0.79</v>
      </c>
      <c r="U21" s="223">
        <f>ROUND(E21*T21,2)</f>
        <v>1.26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128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8</v>
      </c>
      <c r="B22" s="221" t="s">
        <v>151</v>
      </c>
      <c r="C22" s="266" t="s">
        <v>152</v>
      </c>
      <c r="D22" s="223" t="s">
        <v>127</v>
      </c>
      <c r="E22" s="229">
        <v>1.6</v>
      </c>
      <c r="F22" s="233">
        <f>H22+J22</f>
        <v>0</v>
      </c>
      <c r="G22" s="234">
        <f>ROUND(E22*F22,2)</f>
        <v>0</v>
      </c>
      <c r="H22" s="234"/>
      <c r="I22" s="234">
        <f>ROUND(E22*H22,2)</f>
        <v>0</v>
      </c>
      <c r="J22" s="234"/>
      <c r="K22" s="234">
        <f>ROUND(E22*J22,2)</f>
        <v>0</v>
      </c>
      <c r="L22" s="234">
        <v>21</v>
      </c>
      <c r="M22" s="234">
        <f>G22*(1+L22/100)</f>
        <v>0</v>
      </c>
      <c r="N22" s="223">
        <v>0</v>
      </c>
      <c r="O22" s="223">
        <f>ROUND(E22*N22,5)</f>
        <v>0</v>
      </c>
      <c r="P22" s="223">
        <v>0</v>
      </c>
      <c r="Q22" s="223">
        <f>ROUND(E22*P22,5)</f>
        <v>0</v>
      </c>
      <c r="R22" s="223"/>
      <c r="S22" s="223"/>
      <c r="T22" s="224">
        <v>0.24</v>
      </c>
      <c r="U22" s="223">
        <f>ROUND(E22*T22,2)</f>
        <v>0.38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128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14">
        <v>9</v>
      </c>
      <c r="B23" s="221" t="s">
        <v>153</v>
      </c>
      <c r="C23" s="266" t="s">
        <v>154</v>
      </c>
      <c r="D23" s="223" t="s">
        <v>141</v>
      </c>
      <c r="E23" s="229">
        <v>0.01</v>
      </c>
      <c r="F23" s="233">
        <f>H23+J23</f>
        <v>0</v>
      </c>
      <c r="G23" s="234">
        <f>ROUND(E23*F23,2)</f>
        <v>0</v>
      </c>
      <c r="H23" s="234"/>
      <c r="I23" s="234">
        <f>ROUND(E23*H23,2)</f>
        <v>0</v>
      </c>
      <c r="J23" s="234"/>
      <c r="K23" s="234">
        <f>ROUND(E23*J23,2)</f>
        <v>0</v>
      </c>
      <c r="L23" s="234">
        <v>21</v>
      </c>
      <c r="M23" s="234">
        <f>G23*(1+L23/100)</f>
        <v>0</v>
      </c>
      <c r="N23" s="223">
        <v>1.0166500000000001</v>
      </c>
      <c r="O23" s="223">
        <f>ROUND(E23*N23,5)</f>
        <v>1.017E-2</v>
      </c>
      <c r="P23" s="223">
        <v>0</v>
      </c>
      <c r="Q23" s="223">
        <f>ROUND(E23*P23,5)</f>
        <v>0</v>
      </c>
      <c r="R23" s="223"/>
      <c r="S23" s="223"/>
      <c r="T23" s="224">
        <v>27.672999999999998</v>
      </c>
      <c r="U23" s="223">
        <f>ROUND(E23*T23,2)</f>
        <v>0.28000000000000003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128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10</v>
      </c>
      <c r="B24" s="221" t="s">
        <v>155</v>
      </c>
      <c r="C24" s="266" t="s">
        <v>156</v>
      </c>
      <c r="D24" s="223" t="s">
        <v>157</v>
      </c>
      <c r="E24" s="229">
        <v>6.6</v>
      </c>
      <c r="F24" s="233">
        <f>H24+J24</f>
        <v>0</v>
      </c>
      <c r="G24" s="234">
        <f>ROUND(E24*F24,2)</f>
        <v>0</v>
      </c>
      <c r="H24" s="234"/>
      <c r="I24" s="234">
        <f>ROUND(E24*H24,2)</f>
        <v>0</v>
      </c>
      <c r="J24" s="234"/>
      <c r="K24" s="234">
        <f>ROUND(E24*J24,2)</f>
        <v>0</v>
      </c>
      <c r="L24" s="234">
        <v>21</v>
      </c>
      <c r="M24" s="234">
        <f>G24*(1+L24/100)</f>
        <v>0</v>
      </c>
      <c r="N24" s="223">
        <v>1.9310000000000001E-2</v>
      </c>
      <c r="O24" s="223">
        <f>ROUND(E24*N24,5)</f>
        <v>0.12745000000000001</v>
      </c>
      <c r="P24" s="223">
        <v>0</v>
      </c>
      <c r="Q24" s="223">
        <f>ROUND(E24*P24,5)</f>
        <v>0</v>
      </c>
      <c r="R24" s="223"/>
      <c r="S24" s="223"/>
      <c r="T24" s="224">
        <v>1.44</v>
      </c>
      <c r="U24" s="223">
        <f>ROUND(E24*T24,2)</f>
        <v>9.5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128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1"/>
      <c r="C25" s="268" t="s">
        <v>158</v>
      </c>
      <c r="D25" s="226"/>
      <c r="E25" s="231"/>
      <c r="F25" s="235"/>
      <c r="G25" s="236"/>
      <c r="H25" s="234"/>
      <c r="I25" s="234"/>
      <c r="J25" s="234"/>
      <c r="K25" s="234"/>
      <c r="L25" s="234"/>
      <c r="M25" s="234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137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6" t="str">
        <f>C25</f>
        <v>Opláštění stávajícího potrubí a VZT potrubí.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11</v>
      </c>
      <c r="B26" s="221" t="s">
        <v>159</v>
      </c>
      <c r="C26" s="266" t="s">
        <v>160</v>
      </c>
      <c r="D26" s="223" t="s">
        <v>133</v>
      </c>
      <c r="E26" s="229">
        <v>3</v>
      </c>
      <c r="F26" s="233">
        <f>H26+J26</f>
        <v>0</v>
      </c>
      <c r="G26" s="234">
        <f>ROUND(E26*F26,2)</f>
        <v>0</v>
      </c>
      <c r="H26" s="234"/>
      <c r="I26" s="234">
        <f>ROUND(E26*H26,2)</f>
        <v>0</v>
      </c>
      <c r="J26" s="234"/>
      <c r="K26" s="234">
        <f>ROUND(E26*J26,2)</f>
        <v>0</v>
      </c>
      <c r="L26" s="234">
        <v>21</v>
      </c>
      <c r="M26" s="234">
        <f>G26*(1+L26/100)</f>
        <v>0</v>
      </c>
      <c r="N26" s="223">
        <v>1.6000000000000001E-4</v>
      </c>
      <c r="O26" s="223">
        <f>ROUND(E26*N26,5)</f>
        <v>4.8000000000000001E-4</v>
      </c>
      <c r="P26" s="223">
        <v>0</v>
      </c>
      <c r="Q26" s="223">
        <f>ROUND(E26*P26,5)</f>
        <v>0</v>
      </c>
      <c r="R26" s="223"/>
      <c r="S26" s="223"/>
      <c r="T26" s="224">
        <v>0.94</v>
      </c>
      <c r="U26" s="223">
        <f>ROUND(E26*T26,2)</f>
        <v>2.82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128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>
        <v>12</v>
      </c>
      <c r="B27" s="221" t="s">
        <v>161</v>
      </c>
      <c r="C27" s="266" t="s">
        <v>162</v>
      </c>
      <c r="D27" s="223" t="s">
        <v>133</v>
      </c>
      <c r="E27" s="229">
        <v>1</v>
      </c>
      <c r="F27" s="233">
        <f>H27+J27</f>
        <v>0</v>
      </c>
      <c r="G27" s="234">
        <f>ROUND(E27*F27,2)</f>
        <v>0</v>
      </c>
      <c r="H27" s="234"/>
      <c r="I27" s="234">
        <f>ROUND(E27*H27,2)</f>
        <v>0</v>
      </c>
      <c r="J27" s="234"/>
      <c r="K27" s="234">
        <f>ROUND(E27*J27,2)</f>
        <v>0</v>
      </c>
      <c r="L27" s="234">
        <v>21</v>
      </c>
      <c r="M27" s="234">
        <f>G27*(1+L27/100)</f>
        <v>0</v>
      </c>
      <c r="N27" s="223">
        <v>2E-3</v>
      </c>
      <c r="O27" s="223">
        <f>ROUND(E27*N27,5)</f>
        <v>2E-3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163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>
        <v>13</v>
      </c>
      <c r="B28" s="221" t="s">
        <v>164</v>
      </c>
      <c r="C28" s="266" t="s">
        <v>165</v>
      </c>
      <c r="D28" s="223" t="s">
        <v>133</v>
      </c>
      <c r="E28" s="229">
        <v>2</v>
      </c>
      <c r="F28" s="233">
        <f>H28+J28</f>
        <v>0</v>
      </c>
      <c r="G28" s="234">
        <f>ROUND(E28*F28,2)</f>
        <v>0</v>
      </c>
      <c r="H28" s="234"/>
      <c r="I28" s="234">
        <f>ROUND(E28*H28,2)</f>
        <v>0</v>
      </c>
      <c r="J28" s="234"/>
      <c r="K28" s="234">
        <f>ROUND(E28*J28,2)</f>
        <v>0</v>
      </c>
      <c r="L28" s="234">
        <v>21</v>
      </c>
      <c r="M28" s="234">
        <f>G28*(1+L28/100)</f>
        <v>0</v>
      </c>
      <c r="N28" s="223">
        <v>1.1999999999999999E-3</v>
      </c>
      <c r="O28" s="223">
        <f>ROUND(E28*N28,5)</f>
        <v>2.3999999999999998E-3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163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14">
        <v>14</v>
      </c>
      <c r="B29" s="221" t="s">
        <v>166</v>
      </c>
      <c r="C29" s="266" t="s">
        <v>167</v>
      </c>
      <c r="D29" s="223" t="s">
        <v>127</v>
      </c>
      <c r="E29" s="229">
        <v>2.85</v>
      </c>
      <c r="F29" s="233">
        <f>H29+J29</f>
        <v>0</v>
      </c>
      <c r="G29" s="234">
        <f>ROUND(E29*F29,2)</f>
        <v>0</v>
      </c>
      <c r="H29" s="234"/>
      <c r="I29" s="234">
        <f>ROUND(E29*H29,2)</f>
        <v>0</v>
      </c>
      <c r="J29" s="234"/>
      <c r="K29" s="234">
        <f>ROUND(E29*J29,2)</f>
        <v>0</v>
      </c>
      <c r="L29" s="234">
        <v>21</v>
      </c>
      <c r="M29" s="234">
        <f>G29*(1+L29/100)</f>
        <v>0</v>
      </c>
      <c r="N29" s="223">
        <v>1.38E-2</v>
      </c>
      <c r="O29" s="223">
        <f>ROUND(E29*N29,5)</f>
        <v>3.9329999999999997E-2</v>
      </c>
      <c r="P29" s="223">
        <v>0</v>
      </c>
      <c r="Q29" s="223">
        <f>ROUND(E29*P29,5)</f>
        <v>0</v>
      </c>
      <c r="R29" s="223"/>
      <c r="S29" s="223"/>
      <c r="T29" s="224">
        <v>0.95</v>
      </c>
      <c r="U29" s="223">
        <f>ROUND(E29*T29,2)</f>
        <v>2.71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128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8" t="s">
        <v>168</v>
      </c>
      <c r="D30" s="226"/>
      <c r="E30" s="231"/>
      <c r="F30" s="235"/>
      <c r="G30" s="236"/>
      <c r="H30" s="234"/>
      <c r="I30" s="234"/>
      <c r="J30" s="234"/>
      <c r="K30" s="234"/>
      <c r="L30" s="234"/>
      <c r="M30" s="234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137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6" t="str">
        <f>C30</f>
        <v>Obklad SDK mezi stropem a digestoří.</v>
      </c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15" t="s">
        <v>123</v>
      </c>
      <c r="B31" s="222" t="s">
        <v>66</v>
      </c>
      <c r="C31" s="269" t="s">
        <v>67</v>
      </c>
      <c r="D31" s="227"/>
      <c r="E31" s="232"/>
      <c r="F31" s="237"/>
      <c r="G31" s="237">
        <f>SUMIF(AE32:AE36,"&lt;&gt;NOR",G32:G36)</f>
        <v>0</v>
      </c>
      <c r="H31" s="237"/>
      <c r="I31" s="237">
        <f>SUM(I32:I36)</f>
        <v>0</v>
      </c>
      <c r="J31" s="237"/>
      <c r="K31" s="237">
        <f>SUM(K32:K36)</f>
        <v>0</v>
      </c>
      <c r="L31" s="237"/>
      <c r="M31" s="237">
        <f>SUM(M32:M36)</f>
        <v>0</v>
      </c>
      <c r="N31" s="227"/>
      <c r="O31" s="227">
        <f>SUM(O32:O36)</f>
        <v>6.5845300000000009</v>
      </c>
      <c r="P31" s="227"/>
      <c r="Q31" s="227">
        <f>SUM(Q32:Q36)</f>
        <v>0</v>
      </c>
      <c r="R31" s="227"/>
      <c r="S31" s="227"/>
      <c r="T31" s="228"/>
      <c r="U31" s="227">
        <f>SUM(U32:U36)</f>
        <v>125.71</v>
      </c>
      <c r="AE31" t="s">
        <v>124</v>
      </c>
    </row>
    <row r="32" spans="1:60" outlineLevel="1" x14ac:dyDescent="0.2">
      <c r="A32" s="214">
        <v>15</v>
      </c>
      <c r="B32" s="221" t="s">
        <v>169</v>
      </c>
      <c r="C32" s="266" t="s">
        <v>170</v>
      </c>
      <c r="D32" s="223" t="s">
        <v>127</v>
      </c>
      <c r="E32" s="229">
        <v>96</v>
      </c>
      <c r="F32" s="233">
        <f>H32+J32</f>
        <v>0</v>
      </c>
      <c r="G32" s="234">
        <f>ROUND(E32*F32,2)</f>
        <v>0</v>
      </c>
      <c r="H32" s="234"/>
      <c r="I32" s="234">
        <f>ROUND(E32*H32,2)</f>
        <v>0</v>
      </c>
      <c r="J32" s="234"/>
      <c r="K32" s="234">
        <f>ROUND(E32*J32,2)</f>
        <v>0</v>
      </c>
      <c r="L32" s="234">
        <v>21</v>
      </c>
      <c r="M32" s="234">
        <f>G32*(1+L32/100)</f>
        <v>0</v>
      </c>
      <c r="N32" s="223">
        <v>4.7660000000000001E-2</v>
      </c>
      <c r="O32" s="223">
        <f>ROUND(E32*N32,5)</f>
        <v>4.5753599999999999</v>
      </c>
      <c r="P32" s="223">
        <v>0</v>
      </c>
      <c r="Q32" s="223">
        <f>ROUND(E32*P32,5)</f>
        <v>0</v>
      </c>
      <c r="R32" s="223"/>
      <c r="S32" s="223"/>
      <c r="T32" s="224">
        <v>0.84</v>
      </c>
      <c r="U32" s="223">
        <f>ROUND(E32*T32,2)</f>
        <v>80.64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128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1"/>
      <c r="C33" s="267" t="s">
        <v>171</v>
      </c>
      <c r="D33" s="225"/>
      <c r="E33" s="230">
        <v>96</v>
      </c>
      <c r="F33" s="234"/>
      <c r="G33" s="234"/>
      <c r="H33" s="234"/>
      <c r="I33" s="234"/>
      <c r="J33" s="234"/>
      <c r="K33" s="234"/>
      <c r="L33" s="234"/>
      <c r="M33" s="234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130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14">
        <v>16</v>
      </c>
      <c r="B34" s="221" t="s">
        <v>172</v>
      </c>
      <c r="C34" s="266" t="s">
        <v>173</v>
      </c>
      <c r="D34" s="223" t="s">
        <v>133</v>
      </c>
      <c r="E34" s="229">
        <v>10</v>
      </c>
      <c r="F34" s="233">
        <f>H34+J34</f>
        <v>0</v>
      </c>
      <c r="G34" s="234">
        <f>ROUND(E34*F34,2)</f>
        <v>0</v>
      </c>
      <c r="H34" s="234"/>
      <c r="I34" s="234">
        <f>ROUND(E34*H34,2)</f>
        <v>0</v>
      </c>
      <c r="J34" s="234"/>
      <c r="K34" s="234">
        <f>ROUND(E34*J34,2)</f>
        <v>0</v>
      </c>
      <c r="L34" s="234">
        <v>21</v>
      </c>
      <c r="M34" s="234">
        <f>G34*(1+L34/100)</f>
        <v>0</v>
      </c>
      <c r="N34" s="223">
        <v>8.6700000000000006E-3</v>
      </c>
      <c r="O34" s="223">
        <f>ROUND(E34*N34,5)</f>
        <v>8.6699999999999999E-2</v>
      </c>
      <c r="P34" s="223">
        <v>0</v>
      </c>
      <c r="Q34" s="223">
        <f>ROUND(E34*P34,5)</f>
        <v>0</v>
      </c>
      <c r="R34" s="223"/>
      <c r="S34" s="223"/>
      <c r="T34" s="224">
        <v>0.35974</v>
      </c>
      <c r="U34" s="223">
        <f>ROUND(E34*T34,2)</f>
        <v>3.6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128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17</v>
      </c>
      <c r="B35" s="221" t="s">
        <v>174</v>
      </c>
      <c r="C35" s="266" t="s">
        <v>175</v>
      </c>
      <c r="D35" s="223" t="s">
        <v>127</v>
      </c>
      <c r="E35" s="229">
        <v>63</v>
      </c>
      <c r="F35" s="233">
        <f>H35+J35</f>
        <v>0</v>
      </c>
      <c r="G35" s="234">
        <f>ROUND(E35*F35,2)</f>
        <v>0</v>
      </c>
      <c r="H35" s="234"/>
      <c r="I35" s="234">
        <f>ROUND(E35*H35,2)</f>
        <v>0</v>
      </c>
      <c r="J35" s="234"/>
      <c r="K35" s="234">
        <f>ROUND(E35*J35,2)</f>
        <v>0</v>
      </c>
      <c r="L35" s="234">
        <v>21</v>
      </c>
      <c r="M35" s="234">
        <f>G35*(1+L35/100)</f>
        <v>0</v>
      </c>
      <c r="N35" s="223">
        <v>1.5740000000000001E-2</v>
      </c>
      <c r="O35" s="223">
        <f>ROUND(E35*N35,5)</f>
        <v>0.99161999999999995</v>
      </c>
      <c r="P35" s="223">
        <v>0</v>
      </c>
      <c r="Q35" s="223">
        <f>ROUND(E35*P35,5)</f>
        <v>0</v>
      </c>
      <c r="R35" s="223"/>
      <c r="S35" s="223"/>
      <c r="T35" s="224">
        <v>0.33481</v>
      </c>
      <c r="U35" s="223">
        <f>ROUND(E35*T35,2)</f>
        <v>21.09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128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14">
        <v>18</v>
      </c>
      <c r="B36" s="221" t="s">
        <v>176</v>
      </c>
      <c r="C36" s="266" t="s">
        <v>177</v>
      </c>
      <c r="D36" s="223" t="s">
        <v>127</v>
      </c>
      <c r="E36" s="229">
        <v>52.65</v>
      </c>
      <c r="F36" s="233">
        <f>H36+J36</f>
        <v>0</v>
      </c>
      <c r="G36" s="234">
        <f>ROUND(E36*F36,2)</f>
        <v>0</v>
      </c>
      <c r="H36" s="234"/>
      <c r="I36" s="234">
        <f>ROUND(E36*H36,2)</f>
        <v>0</v>
      </c>
      <c r="J36" s="234"/>
      <c r="K36" s="234">
        <f>ROUND(E36*J36,2)</f>
        <v>0</v>
      </c>
      <c r="L36" s="234">
        <v>21</v>
      </c>
      <c r="M36" s="234">
        <f>G36*(1+L36/100)</f>
        <v>0</v>
      </c>
      <c r="N36" s="223">
        <v>1.7680000000000001E-2</v>
      </c>
      <c r="O36" s="223">
        <f>ROUND(E36*N36,5)</f>
        <v>0.93084999999999996</v>
      </c>
      <c r="P36" s="223">
        <v>0</v>
      </c>
      <c r="Q36" s="223">
        <f>ROUND(E36*P36,5)</f>
        <v>0</v>
      </c>
      <c r="R36" s="223"/>
      <c r="S36" s="223"/>
      <c r="T36" s="224">
        <v>0.38716</v>
      </c>
      <c r="U36" s="223">
        <f>ROUND(E36*T36,2)</f>
        <v>20.38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128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15" t="s">
        <v>123</v>
      </c>
      <c r="B37" s="222" t="s">
        <v>68</v>
      </c>
      <c r="C37" s="269" t="s">
        <v>69</v>
      </c>
      <c r="D37" s="227"/>
      <c r="E37" s="232"/>
      <c r="F37" s="237"/>
      <c r="G37" s="237">
        <f>SUMIF(AE38:AE38,"&lt;&gt;NOR",G38:G38)</f>
        <v>0</v>
      </c>
      <c r="H37" s="237"/>
      <c r="I37" s="237">
        <f>SUM(I38:I38)</f>
        <v>0</v>
      </c>
      <c r="J37" s="237"/>
      <c r="K37" s="237">
        <f>SUM(K38:K38)</f>
        <v>0</v>
      </c>
      <c r="L37" s="237"/>
      <c r="M37" s="237">
        <f>SUM(M38:M38)</f>
        <v>0</v>
      </c>
      <c r="N37" s="227"/>
      <c r="O37" s="227">
        <f>SUM(O38:O38)</f>
        <v>1.5440000000000001E-2</v>
      </c>
      <c r="P37" s="227"/>
      <c r="Q37" s="227">
        <f>SUM(Q38:Q38)</f>
        <v>0</v>
      </c>
      <c r="R37" s="227"/>
      <c r="S37" s="227"/>
      <c r="T37" s="228"/>
      <c r="U37" s="227">
        <f>SUM(U38:U38)</f>
        <v>1.44</v>
      </c>
      <c r="AE37" t="s">
        <v>124</v>
      </c>
    </row>
    <row r="38" spans="1:60" outlineLevel="1" x14ac:dyDescent="0.2">
      <c r="A38" s="214">
        <v>19</v>
      </c>
      <c r="B38" s="221" t="s">
        <v>178</v>
      </c>
      <c r="C38" s="266" t="s">
        <v>179</v>
      </c>
      <c r="D38" s="223" t="s">
        <v>133</v>
      </c>
      <c r="E38" s="229">
        <v>1</v>
      </c>
      <c r="F38" s="233">
        <f>H38+J38</f>
        <v>0</v>
      </c>
      <c r="G38" s="234">
        <f>ROUND(E38*F38,2)</f>
        <v>0</v>
      </c>
      <c r="H38" s="234"/>
      <c r="I38" s="234">
        <f>ROUND(E38*H38,2)</f>
        <v>0</v>
      </c>
      <c r="J38" s="234"/>
      <c r="K38" s="234">
        <f>ROUND(E38*J38,2)</f>
        <v>0</v>
      </c>
      <c r="L38" s="234">
        <v>21</v>
      </c>
      <c r="M38" s="234">
        <f>G38*(1+L38/100)</f>
        <v>0</v>
      </c>
      <c r="N38" s="223">
        <v>1.5440000000000001E-2</v>
      </c>
      <c r="O38" s="223">
        <f>ROUND(E38*N38,5)</f>
        <v>1.5440000000000001E-2</v>
      </c>
      <c r="P38" s="223">
        <v>0</v>
      </c>
      <c r="Q38" s="223">
        <f>ROUND(E38*P38,5)</f>
        <v>0</v>
      </c>
      <c r="R38" s="223"/>
      <c r="S38" s="223"/>
      <c r="T38" s="224">
        <v>1.4350000000000001</v>
      </c>
      <c r="U38" s="223">
        <f>ROUND(E38*T38,2)</f>
        <v>1.44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128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15" t="s">
        <v>123</v>
      </c>
      <c r="B39" s="222" t="s">
        <v>70</v>
      </c>
      <c r="C39" s="269" t="s">
        <v>71</v>
      </c>
      <c r="D39" s="227"/>
      <c r="E39" s="232"/>
      <c r="F39" s="237"/>
      <c r="G39" s="237">
        <f>SUMIF(AE40:AE47,"&lt;&gt;NOR",G40:G47)</f>
        <v>0</v>
      </c>
      <c r="H39" s="237"/>
      <c r="I39" s="237">
        <f>SUM(I40:I47)</f>
        <v>0</v>
      </c>
      <c r="J39" s="237"/>
      <c r="K39" s="237">
        <f>SUM(K40:K47)</f>
        <v>0</v>
      </c>
      <c r="L39" s="237"/>
      <c r="M39" s="237">
        <f>SUM(M40:M47)</f>
        <v>0</v>
      </c>
      <c r="N39" s="227"/>
      <c r="O39" s="227">
        <f>SUM(O40:O47)</f>
        <v>36.539240000000007</v>
      </c>
      <c r="P39" s="227"/>
      <c r="Q39" s="227">
        <f>SUM(Q40:Q47)</f>
        <v>0</v>
      </c>
      <c r="R39" s="227"/>
      <c r="S39" s="227"/>
      <c r="T39" s="228"/>
      <c r="U39" s="227">
        <f>SUM(U40:U47)</f>
        <v>42.49</v>
      </c>
      <c r="AE39" t="s">
        <v>124</v>
      </c>
    </row>
    <row r="40" spans="1:60" ht="22.5" outlineLevel="1" x14ac:dyDescent="0.2">
      <c r="A40" s="214">
        <v>20</v>
      </c>
      <c r="B40" s="221" t="s">
        <v>180</v>
      </c>
      <c r="C40" s="266" t="s">
        <v>181</v>
      </c>
      <c r="D40" s="223" t="s">
        <v>147</v>
      </c>
      <c r="E40" s="229">
        <v>9.3510000000000009</v>
      </c>
      <c r="F40" s="233">
        <f>H40+J40</f>
        <v>0</v>
      </c>
      <c r="G40" s="234">
        <f>ROUND(E40*F40,2)</f>
        <v>0</v>
      </c>
      <c r="H40" s="234"/>
      <c r="I40" s="234">
        <f>ROUND(E40*H40,2)</f>
        <v>0</v>
      </c>
      <c r="J40" s="234"/>
      <c r="K40" s="234">
        <f>ROUND(E40*J40,2)</f>
        <v>0</v>
      </c>
      <c r="L40" s="234">
        <v>21</v>
      </c>
      <c r="M40" s="234">
        <f>G40*(1+L40/100)</f>
        <v>0</v>
      </c>
      <c r="N40" s="223">
        <v>2.5249999999999999</v>
      </c>
      <c r="O40" s="223">
        <f>ROUND(E40*N40,5)</f>
        <v>23.611280000000001</v>
      </c>
      <c r="P40" s="223">
        <v>0</v>
      </c>
      <c r="Q40" s="223">
        <f>ROUND(E40*P40,5)</f>
        <v>0</v>
      </c>
      <c r="R40" s="223"/>
      <c r="S40" s="223"/>
      <c r="T40" s="224">
        <v>2.3170000000000002</v>
      </c>
      <c r="U40" s="223">
        <f>ROUND(E40*T40,2)</f>
        <v>21.67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128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1"/>
      <c r="C41" s="267" t="s">
        <v>182</v>
      </c>
      <c r="D41" s="225"/>
      <c r="E41" s="230">
        <v>9.3510000000000009</v>
      </c>
      <c r="F41" s="234"/>
      <c r="G41" s="234"/>
      <c r="H41" s="234"/>
      <c r="I41" s="234"/>
      <c r="J41" s="234"/>
      <c r="K41" s="234"/>
      <c r="L41" s="234"/>
      <c r="M41" s="234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130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14">
        <v>21</v>
      </c>
      <c r="B42" s="221" t="s">
        <v>183</v>
      </c>
      <c r="C42" s="266" t="s">
        <v>184</v>
      </c>
      <c r="D42" s="223" t="s">
        <v>147</v>
      </c>
      <c r="E42" s="229">
        <v>4.9871999999999996</v>
      </c>
      <c r="F42" s="233">
        <f>H42+J42</f>
        <v>0</v>
      </c>
      <c r="G42" s="234">
        <f>ROUND(E42*F42,2)</f>
        <v>0</v>
      </c>
      <c r="H42" s="234"/>
      <c r="I42" s="234">
        <f>ROUND(E42*H42,2)</f>
        <v>0</v>
      </c>
      <c r="J42" s="234"/>
      <c r="K42" s="234">
        <f>ROUND(E42*J42,2)</f>
        <v>0</v>
      </c>
      <c r="L42" s="234">
        <v>21</v>
      </c>
      <c r="M42" s="234">
        <f>G42*(1+L42/100)</f>
        <v>0</v>
      </c>
      <c r="N42" s="223">
        <v>2.5249999999999999</v>
      </c>
      <c r="O42" s="223">
        <f>ROUND(E42*N42,5)</f>
        <v>12.59268</v>
      </c>
      <c r="P42" s="223">
        <v>0</v>
      </c>
      <c r="Q42" s="223">
        <f>ROUND(E42*P42,5)</f>
        <v>0</v>
      </c>
      <c r="R42" s="223"/>
      <c r="S42" s="223"/>
      <c r="T42" s="224">
        <v>3.2130000000000001</v>
      </c>
      <c r="U42" s="223">
        <f>ROUND(E42*T42,2)</f>
        <v>16.02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128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/>
      <c r="B43" s="221"/>
      <c r="C43" s="267" t="s">
        <v>185</v>
      </c>
      <c r="D43" s="225"/>
      <c r="E43" s="230">
        <v>4.9871999999999996</v>
      </c>
      <c r="F43" s="234"/>
      <c r="G43" s="234"/>
      <c r="H43" s="234"/>
      <c r="I43" s="234"/>
      <c r="J43" s="234"/>
      <c r="K43" s="234"/>
      <c r="L43" s="234"/>
      <c r="M43" s="234"/>
      <c r="N43" s="223"/>
      <c r="O43" s="223"/>
      <c r="P43" s="223"/>
      <c r="Q43" s="223"/>
      <c r="R43" s="223"/>
      <c r="S43" s="223"/>
      <c r="T43" s="224"/>
      <c r="U43" s="223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130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14">
        <v>22</v>
      </c>
      <c r="B44" s="221" t="s">
        <v>186</v>
      </c>
      <c r="C44" s="266" t="s">
        <v>187</v>
      </c>
      <c r="D44" s="223" t="s">
        <v>141</v>
      </c>
      <c r="E44" s="229">
        <v>0.21722373</v>
      </c>
      <c r="F44" s="233">
        <f>H44+J44</f>
        <v>0</v>
      </c>
      <c r="G44" s="234">
        <f>ROUND(E44*F44,2)</f>
        <v>0</v>
      </c>
      <c r="H44" s="234"/>
      <c r="I44" s="234">
        <f>ROUND(E44*H44,2)</f>
        <v>0</v>
      </c>
      <c r="J44" s="234"/>
      <c r="K44" s="234">
        <f>ROUND(E44*J44,2)</f>
        <v>0</v>
      </c>
      <c r="L44" s="234">
        <v>21</v>
      </c>
      <c r="M44" s="234">
        <f>G44*(1+L44/100)</f>
        <v>0</v>
      </c>
      <c r="N44" s="223">
        <v>1.0662499999999999</v>
      </c>
      <c r="O44" s="223">
        <f>ROUND(E44*N44,5)</f>
        <v>0.23161000000000001</v>
      </c>
      <c r="P44" s="223">
        <v>0</v>
      </c>
      <c r="Q44" s="223">
        <f>ROUND(E44*P44,5)</f>
        <v>0</v>
      </c>
      <c r="R44" s="223"/>
      <c r="S44" s="223"/>
      <c r="T44" s="224">
        <v>15.231</v>
      </c>
      <c r="U44" s="223">
        <f>ROUND(E44*T44,2)</f>
        <v>3.31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128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1"/>
      <c r="C45" s="267" t="s">
        <v>188</v>
      </c>
      <c r="D45" s="225"/>
      <c r="E45" s="230">
        <v>0.21722373</v>
      </c>
      <c r="F45" s="234"/>
      <c r="G45" s="234"/>
      <c r="H45" s="234"/>
      <c r="I45" s="234"/>
      <c r="J45" s="234"/>
      <c r="K45" s="234"/>
      <c r="L45" s="234"/>
      <c r="M45" s="234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130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14">
        <v>23</v>
      </c>
      <c r="B46" s="221" t="s">
        <v>189</v>
      </c>
      <c r="C46" s="266" t="s">
        <v>190</v>
      </c>
      <c r="D46" s="223" t="s">
        <v>141</v>
      </c>
      <c r="E46" s="229">
        <v>9.7499760000000005E-2</v>
      </c>
      <c r="F46" s="233">
        <f>H46+J46</f>
        <v>0</v>
      </c>
      <c r="G46" s="234">
        <f>ROUND(E46*F46,2)</f>
        <v>0</v>
      </c>
      <c r="H46" s="234"/>
      <c r="I46" s="234">
        <f>ROUND(E46*H46,2)</f>
        <v>0</v>
      </c>
      <c r="J46" s="234"/>
      <c r="K46" s="234">
        <f>ROUND(E46*J46,2)</f>
        <v>0</v>
      </c>
      <c r="L46" s="234">
        <v>21</v>
      </c>
      <c r="M46" s="234">
        <f>G46*(1+L46/100)</f>
        <v>0</v>
      </c>
      <c r="N46" s="223">
        <v>1.06325</v>
      </c>
      <c r="O46" s="223">
        <f>ROUND(E46*N46,5)</f>
        <v>0.10367</v>
      </c>
      <c r="P46" s="223">
        <v>0</v>
      </c>
      <c r="Q46" s="223">
        <f>ROUND(E46*P46,5)</f>
        <v>0</v>
      </c>
      <c r="R46" s="223"/>
      <c r="S46" s="223"/>
      <c r="T46" s="224">
        <v>15.231</v>
      </c>
      <c r="U46" s="223">
        <f>ROUND(E46*T46,2)</f>
        <v>1.49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128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1"/>
      <c r="C47" s="267" t="s">
        <v>191</v>
      </c>
      <c r="D47" s="225"/>
      <c r="E47" s="230">
        <v>9.7499760000000005E-2</v>
      </c>
      <c r="F47" s="234"/>
      <c r="G47" s="234"/>
      <c r="H47" s="234"/>
      <c r="I47" s="234"/>
      <c r="J47" s="234"/>
      <c r="K47" s="234"/>
      <c r="L47" s="234"/>
      <c r="M47" s="234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130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15" t="s">
        <v>123</v>
      </c>
      <c r="B48" s="222" t="s">
        <v>72</v>
      </c>
      <c r="C48" s="269" t="s">
        <v>73</v>
      </c>
      <c r="D48" s="227"/>
      <c r="E48" s="232"/>
      <c r="F48" s="237"/>
      <c r="G48" s="237">
        <f>SUMIF(AE49:AE50,"&lt;&gt;NOR",G49:G50)</f>
        <v>0</v>
      </c>
      <c r="H48" s="237"/>
      <c r="I48" s="237">
        <f>SUM(I49:I50)</f>
        <v>0</v>
      </c>
      <c r="J48" s="237"/>
      <c r="K48" s="237">
        <f>SUM(K49:K50)</f>
        <v>0</v>
      </c>
      <c r="L48" s="237"/>
      <c r="M48" s="237">
        <f>SUM(M49:M50)</f>
        <v>0</v>
      </c>
      <c r="N48" s="227"/>
      <c r="O48" s="227">
        <f>SUM(O49:O50)</f>
        <v>3.0400000000000002E-3</v>
      </c>
      <c r="P48" s="227"/>
      <c r="Q48" s="227">
        <f>SUM(Q49:Q50)</f>
        <v>0</v>
      </c>
      <c r="R48" s="227"/>
      <c r="S48" s="227"/>
      <c r="T48" s="228"/>
      <c r="U48" s="227">
        <f>SUM(U49:U50)</f>
        <v>24.55</v>
      </c>
      <c r="AE48" t="s">
        <v>124</v>
      </c>
    </row>
    <row r="49" spans="1:60" ht="22.5" outlineLevel="1" x14ac:dyDescent="0.2">
      <c r="A49" s="214">
        <v>24</v>
      </c>
      <c r="B49" s="221" t="s">
        <v>192</v>
      </c>
      <c r="C49" s="266" t="s">
        <v>193</v>
      </c>
      <c r="D49" s="223" t="s">
        <v>127</v>
      </c>
      <c r="E49" s="229">
        <v>76</v>
      </c>
      <c r="F49" s="233">
        <f>H49+J49</f>
        <v>0</v>
      </c>
      <c r="G49" s="234">
        <f>ROUND(E49*F49,2)</f>
        <v>0</v>
      </c>
      <c r="H49" s="234"/>
      <c r="I49" s="234">
        <f>ROUND(E49*H49,2)</f>
        <v>0</v>
      </c>
      <c r="J49" s="234"/>
      <c r="K49" s="234">
        <f>ROUND(E49*J49,2)</f>
        <v>0</v>
      </c>
      <c r="L49" s="234">
        <v>21</v>
      </c>
      <c r="M49" s="234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1.4999999999999999E-2</v>
      </c>
      <c r="U49" s="223">
        <f>ROUND(E49*T49,2)</f>
        <v>1.1399999999999999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128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25</v>
      </c>
      <c r="B50" s="221" t="s">
        <v>194</v>
      </c>
      <c r="C50" s="266" t="s">
        <v>195</v>
      </c>
      <c r="D50" s="223" t="s">
        <v>127</v>
      </c>
      <c r="E50" s="229">
        <v>76</v>
      </c>
      <c r="F50" s="233">
        <f>H50+J50</f>
        <v>0</v>
      </c>
      <c r="G50" s="234">
        <f>ROUND(E50*F50,2)</f>
        <v>0</v>
      </c>
      <c r="H50" s="234"/>
      <c r="I50" s="234">
        <f>ROUND(E50*H50,2)</f>
        <v>0</v>
      </c>
      <c r="J50" s="234"/>
      <c r="K50" s="234">
        <f>ROUND(E50*J50,2)</f>
        <v>0</v>
      </c>
      <c r="L50" s="234">
        <v>21</v>
      </c>
      <c r="M50" s="234">
        <f>G50*(1+L50/100)</f>
        <v>0</v>
      </c>
      <c r="N50" s="223">
        <v>4.0000000000000003E-5</v>
      </c>
      <c r="O50" s="223">
        <f>ROUND(E50*N50,5)</f>
        <v>3.0400000000000002E-3</v>
      </c>
      <c r="P50" s="223">
        <v>0</v>
      </c>
      <c r="Q50" s="223">
        <f>ROUND(E50*P50,5)</f>
        <v>0</v>
      </c>
      <c r="R50" s="223"/>
      <c r="S50" s="223"/>
      <c r="T50" s="224">
        <v>0.308</v>
      </c>
      <c r="U50" s="223">
        <f>ROUND(E50*T50,2)</f>
        <v>23.41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128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215" t="s">
        <v>123</v>
      </c>
      <c r="B51" s="222" t="s">
        <v>74</v>
      </c>
      <c r="C51" s="269" t="s">
        <v>75</v>
      </c>
      <c r="D51" s="227"/>
      <c r="E51" s="232"/>
      <c r="F51" s="237"/>
      <c r="G51" s="237">
        <f>SUMIF(AE52:AE58,"&lt;&gt;NOR",G52:G58)</f>
        <v>0</v>
      </c>
      <c r="H51" s="237"/>
      <c r="I51" s="237">
        <f>SUM(I52:I58)</f>
        <v>0</v>
      </c>
      <c r="J51" s="237"/>
      <c r="K51" s="237">
        <f>SUM(K52:K58)</f>
        <v>0</v>
      </c>
      <c r="L51" s="237"/>
      <c r="M51" s="237">
        <f>SUM(M52:M58)</f>
        <v>0</v>
      </c>
      <c r="N51" s="227"/>
      <c r="O51" s="227">
        <f>SUM(O52:O58)</f>
        <v>0</v>
      </c>
      <c r="P51" s="227"/>
      <c r="Q51" s="227">
        <f>SUM(Q52:Q58)</f>
        <v>37.195320000000002</v>
      </c>
      <c r="R51" s="227"/>
      <c r="S51" s="227"/>
      <c r="T51" s="228"/>
      <c r="U51" s="227">
        <f>SUM(U52:U58)</f>
        <v>102.63</v>
      </c>
      <c r="AE51" t="s">
        <v>124</v>
      </c>
    </row>
    <row r="52" spans="1:60" ht="22.5" outlineLevel="1" x14ac:dyDescent="0.2">
      <c r="A52" s="214">
        <v>26</v>
      </c>
      <c r="B52" s="221" t="s">
        <v>196</v>
      </c>
      <c r="C52" s="266" t="s">
        <v>197</v>
      </c>
      <c r="D52" s="223" t="s">
        <v>127</v>
      </c>
      <c r="E52" s="229">
        <v>58.14</v>
      </c>
      <c r="F52" s="233">
        <f>H52+J52</f>
        <v>0</v>
      </c>
      <c r="G52" s="234">
        <f>ROUND(E52*F52,2)</f>
        <v>0</v>
      </c>
      <c r="H52" s="234"/>
      <c r="I52" s="234">
        <f>ROUND(E52*H52,2)</f>
        <v>0</v>
      </c>
      <c r="J52" s="234"/>
      <c r="K52" s="234">
        <f>ROUND(E52*J52,2)</f>
        <v>0</v>
      </c>
      <c r="L52" s="234">
        <v>21</v>
      </c>
      <c r="M52" s="234">
        <f>G52*(1+L52/100)</f>
        <v>0</v>
      </c>
      <c r="N52" s="223">
        <v>0</v>
      </c>
      <c r="O52" s="223">
        <f>ROUND(E52*N52,5)</f>
        <v>0</v>
      </c>
      <c r="P52" s="223">
        <v>0.02</v>
      </c>
      <c r="Q52" s="223">
        <f>ROUND(E52*P52,5)</f>
        <v>1.1628000000000001</v>
      </c>
      <c r="R52" s="223"/>
      <c r="S52" s="223"/>
      <c r="T52" s="224">
        <v>0.23</v>
      </c>
      <c r="U52" s="223">
        <f>ROUND(E52*T52,2)</f>
        <v>13.37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128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/>
      <c r="B53" s="221"/>
      <c r="C53" s="267" t="s">
        <v>198</v>
      </c>
      <c r="D53" s="225"/>
      <c r="E53" s="230">
        <v>58.14</v>
      </c>
      <c r="F53" s="234"/>
      <c r="G53" s="234"/>
      <c r="H53" s="234"/>
      <c r="I53" s="234"/>
      <c r="J53" s="234"/>
      <c r="K53" s="234"/>
      <c r="L53" s="234"/>
      <c r="M53" s="234"/>
      <c r="N53" s="223"/>
      <c r="O53" s="223"/>
      <c r="P53" s="223"/>
      <c r="Q53" s="223"/>
      <c r="R53" s="223"/>
      <c r="S53" s="223"/>
      <c r="T53" s="224"/>
      <c r="U53" s="223"/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130</v>
      </c>
      <c r="AF53" s="213">
        <v>0</v>
      </c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27</v>
      </c>
      <c r="B54" s="221" t="s">
        <v>199</v>
      </c>
      <c r="C54" s="266" t="s">
        <v>200</v>
      </c>
      <c r="D54" s="223" t="s">
        <v>147</v>
      </c>
      <c r="E54" s="229">
        <v>11.2212</v>
      </c>
      <c r="F54" s="233">
        <f>H54+J54</f>
        <v>0</v>
      </c>
      <c r="G54" s="234">
        <f>ROUND(E54*F54,2)</f>
        <v>0</v>
      </c>
      <c r="H54" s="234"/>
      <c r="I54" s="234">
        <f>ROUND(E54*H54,2)</f>
        <v>0</v>
      </c>
      <c r="J54" s="234"/>
      <c r="K54" s="234">
        <f>ROUND(E54*J54,2)</f>
        <v>0</v>
      </c>
      <c r="L54" s="234">
        <v>21</v>
      </c>
      <c r="M54" s="234">
        <f>G54*(1+L54/100)</f>
        <v>0</v>
      </c>
      <c r="N54" s="223">
        <v>0</v>
      </c>
      <c r="O54" s="223">
        <f>ROUND(E54*N54,5)</f>
        <v>0</v>
      </c>
      <c r="P54" s="223">
        <v>2.2000000000000002</v>
      </c>
      <c r="Q54" s="223">
        <f>ROUND(E54*P54,5)</f>
        <v>24.686640000000001</v>
      </c>
      <c r="R54" s="223"/>
      <c r="S54" s="223"/>
      <c r="T54" s="224">
        <v>7.1950000000000003</v>
      </c>
      <c r="U54" s="223">
        <f>ROUND(E54*T54,2)</f>
        <v>80.739999999999995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128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/>
      <c r="B55" s="221"/>
      <c r="C55" s="267" t="s">
        <v>201</v>
      </c>
      <c r="D55" s="225"/>
      <c r="E55" s="230">
        <v>4.9871999999999996</v>
      </c>
      <c r="F55" s="234"/>
      <c r="G55" s="234"/>
      <c r="H55" s="234"/>
      <c r="I55" s="234"/>
      <c r="J55" s="234"/>
      <c r="K55" s="234"/>
      <c r="L55" s="234"/>
      <c r="M55" s="234"/>
      <c r="N55" s="223"/>
      <c r="O55" s="223"/>
      <c r="P55" s="223"/>
      <c r="Q55" s="223"/>
      <c r="R55" s="223"/>
      <c r="S55" s="223"/>
      <c r="T55" s="224"/>
      <c r="U55" s="223"/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130</v>
      </c>
      <c r="AF55" s="213">
        <v>0</v>
      </c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/>
      <c r="B56" s="221"/>
      <c r="C56" s="267" t="s">
        <v>202</v>
      </c>
      <c r="D56" s="225"/>
      <c r="E56" s="230">
        <v>6.234</v>
      </c>
      <c r="F56" s="234"/>
      <c r="G56" s="234"/>
      <c r="H56" s="234"/>
      <c r="I56" s="234"/>
      <c r="J56" s="234"/>
      <c r="K56" s="234"/>
      <c r="L56" s="234"/>
      <c r="M56" s="234"/>
      <c r="N56" s="223"/>
      <c r="O56" s="223"/>
      <c r="P56" s="223"/>
      <c r="Q56" s="223"/>
      <c r="R56" s="223"/>
      <c r="S56" s="223"/>
      <c r="T56" s="224"/>
      <c r="U56" s="223"/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130</v>
      </c>
      <c r="AF56" s="213">
        <v>0</v>
      </c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28</v>
      </c>
      <c r="B57" s="221" t="s">
        <v>203</v>
      </c>
      <c r="C57" s="266" t="s">
        <v>204</v>
      </c>
      <c r="D57" s="223" t="s">
        <v>147</v>
      </c>
      <c r="E57" s="229">
        <v>8.1042000000000005</v>
      </c>
      <c r="F57" s="233">
        <f>H57+J57</f>
        <v>0</v>
      </c>
      <c r="G57" s="234">
        <f>ROUND(E57*F57,2)</f>
        <v>0</v>
      </c>
      <c r="H57" s="234"/>
      <c r="I57" s="234">
        <f>ROUND(E57*H57,2)</f>
        <v>0</v>
      </c>
      <c r="J57" s="234"/>
      <c r="K57" s="234">
        <f>ROUND(E57*J57,2)</f>
        <v>0</v>
      </c>
      <c r="L57" s="234">
        <v>21</v>
      </c>
      <c r="M57" s="234">
        <f>G57*(1+L57/100)</f>
        <v>0</v>
      </c>
      <c r="N57" s="223">
        <v>0</v>
      </c>
      <c r="O57" s="223">
        <f>ROUND(E57*N57,5)</f>
        <v>0</v>
      </c>
      <c r="P57" s="223">
        <v>1.4</v>
      </c>
      <c r="Q57" s="223">
        <f>ROUND(E57*P57,5)</f>
        <v>11.345879999999999</v>
      </c>
      <c r="R57" s="223"/>
      <c r="S57" s="223"/>
      <c r="T57" s="224">
        <v>1.0509999999999999</v>
      </c>
      <c r="U57" s="223">
        <f>ROUND(E57*T57,2)</f>
        <v>8.52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128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/>
      <c r="B58" s="221"/>
      <c r="C58" s="267" t="s">
        <v>205</v>
      </c>
      <c r="D58" s="225"/>
      <c r="E58" s="230">
        <v>8.1042000000000005</v>
      </c>
      <c r="F58" s="234"/>
      <c r="G58" s="234"/>
      <c r="H58" s="234"/>
      <c r="I58" s="234"/>
      <c r="J58" s="234"/>
      <c r="K58" s="234"/>
      <c r="L58" s="234"/>
      <c r="M58" s="234"/>
      <c r="N58" s="223"/>
      <c r="O58" s="223"/>
      <c r="P58" s="223"/>
      <c r="Q58" s="223"/>
      <c r="R58" s="223"/>
      <c r="S58" s="223"/>
      <c r="T58" s="224"/>
      <c r="U58" s="223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130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15" t="s">
        <v>123</v>
      </c>
      <c r="B59" s="222" t="s">
        <v>76</v>
      </c>
      <c r="C59" s="269" t="s">
        <v>77</v>
      </c>
      <c r="D59" s="227"/>
      <c r="E59" s="232"/>
      <c r="F59" s="237"/>
      <c r="G59" s="237">
        <f>SUMIF(AE60:AE80,"&lt;&gt;NOR",G60:G80)</f>
        <v>0</v>
      </c>
      <c r="H59" s="237"/>
      <c r="I59" s="237">
        <f>SUM(I60:I80)</f>
        <v>0</v>
      </c>
      <c r="J59" s="237"/>
      <c r="K59" s="237">
        <f>SUM(K60:K80)</f>
        <v>0</v>
      </c>
      <c r="L59" s="237"/>
      <c r="M59" s="237">
        <f>SUM(M60:M80)</f>
        <v>0</v>
      </c>
      <c r="N59" s="227"/>
      <c r="O59" s="227">
        <f>SUM(O60:O80)</f>
        <v>3.4299999999999999E-3</v>
      </c>
      <c r="P59" s="227"/>
      <c r="Q59" s="227">
        <f>SUM(Q60:Q80)</f>
        <v>5.2109999999999994</v>
      </c>
      <c r="R59" s="227"/>
      <c r="S59" s="227"/>
      <c r="T59" s="228"/>
      <c r="U59" s="227">
        <f>SUM(U60:U80)</f>
        <v>89.95</v>
      </c>
      <c r="AE59" t="s">
        <v>124</v>
      </c>
    </row>
    <row r="60" spans="1:60" outlineLevel="1" x14ac:dyDescent="0.2">
      <c r="A60" s="214">
        <v>29</v>
      </c>
      <c r="B60" s="221" t="s">
        <v>206</v>
      </c>
      <c r="C60" s="266" t="s">
        <v>207</v>
      </c>
      <c r="D60" s="223" t="s">
        <v>127</v>
      </c>
      <c r="E60" s="229">
        <v>69.25</v>
      </c>
      <c r="F60" s="233">
        <f>H60+J60</f>
        <v>0</v>
      </c>
      <c r="G60" s="234">
        <f>ROUND(E60*F60,2)</f>
        <v>0</v>
      </c>
      <c r="H60" s="234"/>
      <c r="I60" s="234">
        <f>ROUND(E60*H60,2)</f>
        <v>0</v>
      </c>
      <c r="J60" s="234"/>
      <c r="K60" s="234">
        <f>ROUND(E60*J60,2)</f>
        <v>0</v>
      </c>
      <c r="L60" s="234">
        <v>21</v>
      </c>
      <c r="M60" s="234">
        <f>G60*(1+L60/100)</f>
        <v>0</v>
      </c>
      <c r="N60" s="223">
        <v>0</v>
      </c>
      <c r="O60" s="223">
        <f>ROUND(E60*N60,5)</f>
        <v>0</v>
      </c>
      <c r="P60" s="223">
        <v>6.8000000000000005E-2</v>
      </c>
      <c r="Q60" s="223">
        <f>ROUND(E60*P60,5)</f>
        <v>4.7089999999999996</v>
      </c>
      <c r="R60" s="223"/>
      <c r="S60" s="223"/>
      <c r="T60" s="224">
        <v>0.3</v>
      </c>
      <c r="U60" s="223">
        <f>ROUND(E60*T60,2)</f>
        <v>20.78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128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/>
      <c r="B61" s="221"/>
      <c r="C61" s="267" t="s">
        <v>208</v>
      </c>
      <c r="D61" s="225"/>
      <c r="E61" s="230">
        <v>45.36</v>
      </c>
      <c r="F61" s="234"/>
      <c r="G61" s="234"/>
      <c r="H61" s="234"/>
      <c r="I61" s="234"/>
      <c r="J61" s="234"/>
      <c r="K61" s="234"/>
      <c r="L61" s="234"/>
      <c r="M61" s="234"/>
      <c r="N61" s="223"/>
      <c r="O61" s="223"/>
      <c r="P61" s="223"/>
      <c r="Q61" s="223"/>
      <c r="R61" s="223"/>
      <c r="S61" s="223"/>
      <c r="T61" s="224"/>
      <c r="U61" s="223"/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130</v>
      </c>
      <c r="AF61" s="213">
        <v>0</v>
      </c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/>
      <c r="B62" s="221"/>
      <c r="C62" s="267" t="s">
        <v>209</v>
      </c>
      <c r="D62" s="225"/>
      <c r="E62" s="230">
        <v>-7.38</v>
      </c>
      <c r="F62" s="234"/>
      <c r="G62" s="234"/>
      <c r="H62" s="234"/>
      <c r="I62" s="234"/>
      <c r="J62" s="234"/>
      <c r="K62" s="234"/>
      <c r="L62" s="234"/>
      <c r="M62" s="234"/>
      <c r="N62" s="223"/>
      <c r="O62" s="223"/>
      <c r="P62" s="223"/>
      <c r="Q62" s="223"/>
      <c r="R62" s="223"/>
      <c r="S62" s="223"/>
      <c r="T62" s="224"/>
      <c r="U62" s="223"/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130</v>
      </c>
      <c r="AF62" s="213">
        <v>0</v>
      </c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/>
      <c r="B63" s="221"/>
      <c r="C63" s="267" t="s">
        <v>210</v>
      </c>
      <c r="D63" s="225"/>
      <c r="E63" s="230">
        <v>20.8</v>
      </c>
      <c r="F63" s="234"/>
      <c r="G63" s="234"/>
      <c r="H63" s="234"/>
      <c r="I63" s="234"/>
      <c r="J63" s="234"/>
      <c r="K63" s="234"/>
      <c r="L63" s="234"/>
      <c r="M63" s="234"/>
      <c r="N63" s="223"/>
      <c r="O63" s="223"/>
      <c r="P63" s="223"/>
      <c r="Q63" s="223"/>
      <c r="R63" s="223"/>
      <c r="S63" s="223"/>
      <c r="T63" s="224"/>
      <c r="U63" s="223"/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130</v>
      </c>
      <c r="AF63" s="213">
        <v>0</v>
      </c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/>
      <c r="B64" s="221"/>
      <c r="C64" s="267" t="s">
        <v>211</v>
      </c>
      <c r="D64" s="225"/>
      <c r="E64" s="230">
        <v>-5.28</v>
      </c>
      <c r="F64" s="234"/>
      <c r="G64" s="234"/>
      <c r="H64" s="234"/>
      <c r="I64" s="234"/>
      <c r="J64" s="234"/>
      <c r="K64" s="234"/>
      <c r="L64" s="234"/>
      <c r="M64" s="234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130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/>
      <c r="B65" s="221"/>
      <c r="C65" s="267" t="s">
        <v>212</v>
      </c>
      <c r="D65" s="225"/>
      <c r="E65" s="230">
        <v>19.350000000000001</v>
      </c>
      <c r="F65" s="234"/>
      <c r="G65" s="234"/>
      <c r="H65" s="234"/>
      <c r="I65" s="234"/>
      <c r="J65" s="234"/>
      <c r="K65" s="234"/>
      <c r="L65" s="234"/>
      <c r="M65" s="234"/>
      <c r="N65" s="223"/>
      <c r="O65" s="223"/>
      <c r="P65" s="223"/>
      <c r="Q65" s="223"/>
      <c r="R65" s="223"/>
      <c r="S65" s="223"/>
      <c r="T65" s="224"/>
      <c r="U65" s="223"/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130</v>
      </c>
      <c r="AF65" s="213">
        <v>0</v>
      </c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/>
      <c r="B66" s="221"/>
      <c r="C66" s="267" t="s">
        <v>213</v>
      </c>
      <c r="D66" s="225"/>
      <c r="E66" s="230">
        <v>-3.6</v>
      </c>
      <c r="F66" s="234"/>
      <c r="G66" s="234"/>
      <c r="H66" s="234"/>
      <c r="I66" s="234"/>
      <c r="J66" s="234"/>
      <c r="K66" s="234"/>
      <c r="L66" s="234"/>
      <c r="M66" s="234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130</v>
      </c>
      <c r="AF66" s="213">
        <v>0</v>
      </c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30</v>
      </c>
      <c r="B67" s="221" t="s">
        <v>214</v>
      </c>
      <c r="C67" s="266" t="s">
        <v>215</v>
      </c>
      <c r="D67" s="223" t="s">
        <v>133</v>
      </c>
      <c r="E67" s="229">
        <v>3</v>
      </c>
      <c r="F67" s="233">
        <f>H67+J67</f>
        <v>0</v>
      </c>
      <c r="G67" s="234">
        <f>ROUND(E67*F67,2)</f>
        <v>0</v>
      </c>
      <c r="H67" s="234"/>
      <c r="I67" s="234">
        <f>ROUND(E67*H67,2)</f>
        <v>0</v>
      </c>
      <c r="J67" s="234"/>
      <c r="K67" s="234">
        <f>ROUND(E67*J67,2)</f>
        <v>0</v>
      </c>
      <c r="L67" s="234">
        <v>21</v>
      </c>
      <c r="M67" s="234">
        <f>G67*(1+L67/100)</f>
        <v>0</v>
      </c>
      <c r="N67" s="223">
        <v>3.4000000000000002E-4</v>
      </c>
      <c r="O67" s="223">
        <f>ROUND(E67*N67,5)</f>
        <v>1.0200000000000001E-3</v>
      </c>
      <c r="P67" s="223">
        <v>6.9000000000000006E-2</v>
      </c>
      <c r="Q67" s="223">
        <f>ROUND(E67*P67,5)</f>
        <v>0.20699999999999999</v>
      </c>
      <c r="R67" s="223"/>
      <c r="S67" s="223"/>
      <c r="T67" s="224">
        <v>0.21299999999999999</v>
      </c>
      <c r="U67" s="223">
        <f>ROUND(E67*T67,2)</f>
        <v>0.64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128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31</v>
      </c>
      <c r="B68" s="221" t="s">
        <v>216</v>
      </c>
      <c r="C68" s="266" t="s">
        <v>217</v>
      </c>
      <c r="D68" s="223" t="s">
        <v>133</v>
      </c>
      <c r="E68" s="229">
        <v>1</v>
      </c>
      <c r="F68" s="233">
        <f>H68+J68</f>
        <v>0</v>
      </c>
      <c r="G68" s="234">
        <f>ROUND(E68*F68,2)</f>
        <v>0</v>
      </c>
      <c r="H68" s="234"/>
      <c r="I68" s="234">
        <f>ROUND(E68*H68,2)</f>
        <v>0</v>
      </c>
      <c r="J68" s="234"/>
      <c r="K68" s="234">
        <f>ROUND(E68*J68,2)</f>
        <v>0</v>
      </c>
      <c r="L68" s="234">
        <v>21</v>
      </c>
      <c r="M68" s="234">
        <f>G68*(1+L68/100)</f>
        <v>0</v>
      </c>
      <c r="N68" s="223">
        <v>1.33E-3</v>
      </c>
      <c r="O68" s="223">
        <f>ROUND(E68*N68,5)</f>
        <v>1.33E-3</v>
      </c>
      <c r="P68" s="223">
        <v>0.20699999999999999</v>
      </c>
      <c r="Q68" s="223">
        <f>ROUND(E68*P68,5)</f>
        <v>0.20699999999999999</v>
      </c>
      <c r="R68" s="223"/>
      <c r="S68" s="223"/>
      <c r="T68" s="224">
        <v>1.538</v>
      </c>
      <c r="U68" s="223">
        <f>ROUND(E68*T68,2)</f>
        <v>1.54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128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14">
        <v>32</v>
      </c>
      <c r="B69" s="221" t="s">
        <v>218</v>
      </c>
      <c r="C69" s="266" t="s">
        <v>219</v>
      </c>
      <c r="D69" s="223" t="s">
        <v>127</v>
      </c>
      <c r="E69" s="229">
        <v>4.5</v>
      </c>
      <c r="F69" s="233">
        <f>H69+J69</f>
        <v>0</v>
      </c>
      <c r="G69" s="234">
        <f>ROUND(E69*F69,2)</f>
        <v>0</v>
      </c>
      <c r="H69" s="234"/>
      <c r="I69" s="234">
        <f>ROUND(E69*H69,2)</f>
        <v>0</v>
      </c>
      <c r="J69" s="234"/>
      <c r="K69" s="234">
        <f>ROUND(E69*J69,2)</f>
        <v>0</v>
      </c>
      <c r="L69" s="234">
        <v>21</v>
      </c>
      <c r="M69" s="234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0</v>
      </c>
      <c r="U69" s="223">
        <f>ROUND(E69*T69,2)</f>
        <v>0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128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14">
        <v>33</v>
      </c>
      <c r="B70" s="221" t="s">
        <v>220</v>
      </c>
      <c r="C70" s="266" t="s">
        <v>221</v>
      </c>
      <c r="D70" s="223" t="s">
        <v>127</v>
      </c>
      <c r="E70" s="229">
        <v>27.25</v>
      </c>
      <c r="F70" s="233">
        <f>H70+J70</f>
        <v>0</v>
      </c>
      <c r="G70" s="234">
        <f>ROUND(E70*F70,2)</f>
        <v>0</v>
      </c>
      <c r="H70" s="234"/>
      <c r="I70" s="234">
        <f>ROUND(E70*H70,2)</f>
        <v>0</v>
      </c>
      <c r="J70" s="234"/>
      <c r="K70" s="234">
        <f>ROUND(E70*J70,2)</f>
        <v>0</v>
      </c>
      <c r="L70" s="234">
        <v>21</v>
      </c>
      <c r="M70" s="234">
        <f>G70*(1+L70/100)</f>
        <v>0</v>
      </c>
      <c r="N70" s="223">
        <v>0</v>
      </c>
      <c r="O70" s="223">
        <f>ROUND(E70*N70,5)</f>
        <v>0</v>
      </c>
      <c r="P70" s="223">
        <v>0</v>
      </c>
      <c r="Q70" s="223">
        <f>ROUND(E70*P70,5)</f>
        <v>0</v>
      </c>
      <c r="R70" s="223"/>
      <c r="S70" s="223"/>
      <c r="T70" s="224">
        <v>0</v>
      </c>
      <c r="U70" s="223">
        <f>ROUND(E70*T70,2)</f>
        <v>0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128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>
        <v>34</v>
      </c>
      <c r="B71" s="221" t="s">
        <v>222</v>
      </c>
      <c r="C71" s="266" t="s">
        <v>223</v>
      </c>
      <c r="D71" s="223" t="s">
        <v>127</v>
      </c>
      <c r="E71" s="229">
        <v>27.25</v>
      </c>
      <c r="F71" s="233">
        <f>H71+J71</f>
        <v>0</v>
      </c>
      <c r="G71" s="234">
        <f>ROUND(E71*F71,2)</f>
        <v>0</v>
      </c>
      <c r="H71" s="234"/>
      <c r="I71" s="234">
        <f>ROUND(E71*H71,2)</f>
        <v>0</v>
      </c>
      <c r="J71" s="234"/>
      <c r="K71" s="234">
        <f>ROUND(E71*J71,2)</f>
        <v>0</v>
      </c>
      <c r="L71" s="234">
        <v>21</v>
      </c>
      <c r="M71" s="234">
        <f>G71*(1+L71/100)</f>
        <v>0</v>
      </c>
      <c r="N71" s="223">
        <v>0</v>
      </c>
      <c r="O71" s="223">
        <f>ROUND(E71*N71,5)</f>
        <v>0</v>
      </c>
      <c r="P71" s="223">
        <v>0</v>
      </c>
      <c r="Q71" s="223">
        <f>ROUND(E71*P71,5)</f>
        <v>0</v>
      </c>
      <c r="R71" s="223"/>
      <c r="S71" s="223"/>
      <c r="T71" s="224">
        <v>0</v>
      </c>
      <c r="U71" s="223">
        <f>ROUND(E71*T71,2)</f>
        <v>0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128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35</v>
      </c>
      <c r="B72" s="221" t="s">
        <v>224</v>
      </c>
      <c r="C72" s="266" t="s">
        <v>225</v>
      </c>
      <c r="D72" s="223" t="s">
        <v>157</v>
      </c>
      <c r="E72" s="229">
        <v>2.2000000000000002</v>
      </c>
      <c r="F72" s="233">
        <f>H72+J72</f>
        <v>0</v>
      </c>
      <c r="G72" s="234">
        <f>ROUND(E72*F72,2)</f>
        <v>0</v>
      </c>
      <c r="H72" s="234"/>
      <c r="I72" s="234">
        <f>ROUND(E72*H72,2)</f>
        <v>0</v>
      </c>
      <c r="J72" s="234"/>
      <c r="K72" s="234">
        <f>ROUND(E72*J72,2)</f>
        <v>0</v>
      </c>
      <c r="L72" s="234">
        <v>21</v>
      </c>
      <c r="M72" s="234">
        <f>G72*(1+L72/100)</f>
        <v>0</v>
      </c>
      <c r="N72" s="223">
        <v>4.8999999999999998E-4</v>
      </c>
      <c r="O72" s="223">
        <f>ROUND(E72*N72,5)</f>
        <v>1.08E-3</v>
      </c>
      <c r="P72" s="223">
        <v>0.04</v>
      </c>
      <c r="Q72" s="223">
        <f>ROUND(E72*P72,5)</f>
        <v>8.7999999999999995E-2</v>
      </c>
      <c r="R72" s="223"/>
      <c r="S72" s="223"/>
      <c r="T72" s="224">
        <v>0.66800000000000004</v>
      </c>
      <c r="U72" s="223">
        <f>ROUND(E72*T72,2)</f>
        <v>1.47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128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36</v>
      </c>
      <c r="B73" s="221" t="s">
        <v>226</v>
      </c>
      <c r="C73" s="266" t="s">
        <v>227</v>
      </c>
      <c r="D73" s="223" t="s">
        <v>141</v>
      </c>
      <c r="E73" s="229">
        <v>42.624000000000002</v>
      </c>
      <c r="F73" s="233">
        <f>H73+J73</f>
        <v>0</v>
      </c>
      <c r="G73" s="234">
        <f>ROUND(E73*F73,2)</f>
        <v>0</v>
      </c>
      <c r="H73" s="234"/>
      <c r="I73" s="234">
        <f>ROUND(E73*H73,2)</f>
        <v>0</v>
      </c>
      <c r="J73" s="234"/>
      <c r="K73" s="234">
        <f>ROUND(E73*J73,2)</f>
        <v>0</v>
      </c>
      <c r="L73" s="234">
        <v>21</v>
      </c>
      <c r="M73" s="234">
        <f>G73*(1+L73/100)</f>
        <v>0</v>
      </c>
      <c r="N73" s="223">
        <v>0</v>
      </c>
      <c r="O73" s="223">
        <f>ROUND(E73*N73,5)</f>
        <v>0</v>
      </c>
      <c r="P73" s="223">
        <v>0</v>
      </c>
      <c r="Q73" s="223">
        <f>ROUND(E73*P73,5)</f>
        <v>0</v>
      </c>
      <c r="R73" s="223"/>
      <c r="S73" s="223"/>
      <c r="T73" s="224">
        <v>0.94199999999999995</v>
      </c>
      <c r="U73" s="223">
        <f>ROUND(E73*T73,2)</f>
        <v>40.15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128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/>
      <c r="B74" s="221"/>
      <c r="C74" s="267" t="s">
        <v>228</v>
      </c>
      <c r="D74" s="225"/>
      <c r="E74" s="230">
        <v>42.624000000000002</v>
      </c>
      <c r="F74" s="234"/>
      <c r="G74" s="234"/>
      <c r="H74" s="234"/>
      <c r="I74" s="234"/>
      <c r="J74" s="234"/>
      <c r="K74" s="234"/>
      <c r="L74" s="234"/>
      <c r="M74" s="234"/>
      <c r="N74" s="223"/>
      <c r="O74" s="223"/>
      <c r="P74" s="223"/>
      <c r="Q74" s="223"/>
      <c r="R74" s="223"/>
      <c r="S74" s="223"/>
      <c r="T74" s="224"/>
      <c r="U74" s="223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130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37</v>
      </c>
      <c r="B75" s="221" t="s">
        <v>229</v>
      </c>
      <c r="C75" s="266" t="s">
        <v>230</v>
      </c>
      <c r="D75" s="223" t="s">
        <v>141</v>
      </c>
      <c r="E75" s="229">
        <v>42.624000000000002</v>
      </c>
      <c r="F75" s="233">
        <f>H75+J75</f>
        <v>0</v>
      </c>
      <c r="G75" s="234">
        <f>ROUND(E75*F75,2)</f>
        <v>0</v>
      </c>
      <c r="H75" s="234"/>
      <c r="I75" s="234">
        <f>ROUND(E75*H75,2)</f>
        <v>0</v>
      </c>
      <c r="J75" s="234"/>
      <c r="K75" s="234">
        <f>ROUND(E75*J75,2)</f>
        <v>0</v>
      </c>
      <c r="L75" s="234">
        <v>21</v>
      </c>
      <c r="M75" s="234">
        <f>G75*(1+L75/100)</f>
        <v>0</v>
      </c>
      <c r="N75" s="223">
        <v>0</v>
      </c>
      <c r="O75" s="223">
        <f>ROUND(E75*N75,5)</f>
        <v>0</v>
      </c>
      <c r="P75" s="223">
        <v>0</v>
      </c>
      <c r="Q75" s="223">
        <f>ROUND(E75*P75,5)</f>
        <v>0</v>
      </c>
      <c r="R75" s="223"/>
      <c r="S75" s="223"/>
      <c r="T75" s="224">
        <v>0.105</v>
      </c>
      <c r="U75" s="223">
        <f>ROUND(E75*T75,2)</f>
        <v>4.4800000000000004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128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38</v>
      </c>
      <c r="B76" s="221" t="s">
        <v>231</v>
      </c>
      <c r="C76" s="266" t="s">
        <v>232</v>
      </c>
      <c r="D76" s="223" t="s">
        <v>141</v>
      </c>
      <c r="E76" s="229">
        <v>42.624000000000002</v>
      </c>
      <c r="F76" s="233">
        <f>H76+J76</f>
        <v>0</v>
      </c>
      <c r="G76" s="234">
        <f>ROUND(E76*F76,2)</f>
        <v>0</v>
      </c>
      <c r="H76" s="234"/>
      <c r="I76" s="234">
        <f>ROUND(E76*H76,2)</f>
        <v>0</v>
      </c>
      <c r="J76" s="234"/>
      <c r="K76" s="234">
        <f>ROUND(E76*J76,2)</f>
        <v>0</v>
      </c>
      <c r="L76" s="234">
        <v>21</v>
      </c>
      <c r="M76" s="234">
        <f>G76*(1+L76/100)</f>
        <v>0</v>
      </c>
      <c r="N76" s="223">
        <v>0</v>
      </c>
      <c r="O76" s="223">
        <f>ROUND(E76*N76,5)</f>
        <v>0</v>
      </c>
      <c r="P76" s="223">
        <v>0</v>
      </c>
      <c r="Q76" s="223">
        <f>ROUND(E76*P76,5)</f>
        <v>0</v>
      </c>
      <c r="R76" s="223"/>
      <c r="S76" s="223"/>
      <c r="T76" s="224">
        <v>0.49</v>
      </c>
      <c r="U76" s="223">
        <f>ROUND(E76*T76,2)</f>
        <v>20.89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128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39</v>
      </c>
      <c r="B77" s="221" t="s">
        <v>233</v>
      </c>
      <c r="C77" s="266" t="s">
        <v>234</v>
      </c>
      <c r="D77" s="223" t="s">
        <v>141</v>
      </c>
      <c r="E77" s="229">
        <v>426.24</v>
      </c>
      <c r="F77" s="233">
        <f>H77+J77</f>
        <v>0</v>
      </c>
      <c r="G77" s="234">
        <f>ROUND(E77*F77,2)</f>
        <v>0</v>
      </c>
      <c r="H77" s="234"/>
      <c r="I77" s="234">
        <f>ROUND(E77*H77,2)</f>
        <v>0</v>
      </c>
      <c r="J77" s="234"/>
      <c r="K77" s="234">
        <f>ROUND(E77*J77,2)</f>
        <v>0</v>
      </c>
      <c r="L77" s="234">
        <v>21</v>
      </c>
      <c r="M77" s="234">
        <f>G77*(1+L77/100)</f>
        <v>0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0</v>
      </c>
      <c r="U77" s="223">
        <f>ROUND(E77*T77,2)</f>
        <v>0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128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14">
        <v>40</v>
      </c>
      <c r="B78" s="221" t="s">
        <v>235</v>
      </c>
      <c r="C78" s="266" t="s">
        <v>236</v>
      </c>
      <c r="D78" s="223" t="s">
        <v>141</v>
      </c>
      <c r="E78" s="229">
        <v>42.32</v>
      </c>
      <c r="F78" s="233">
        <f>H78+J78</f>
        <v>0</v>
      </c>
      <c r="G78" s="234">
        <f>ROUND(E78*F78,2)</f>
        <v>0</v>
      </c>
      <c r="H78" s="234"/>
      <c r="I78" s="234">
        <f>ROUND(E78*H78,2)</f>
        <v>0</v>
      </c>
      <c r="J78" s="234"/>
      <c r="K78" s="234">
        <f>ROUND(E78*J78,2)</f>
        <v>0</v>
      </c>
      <c r="L78" s="234">
        <v>21</v>
      </c>
      <c r="M78" s="234">
        <f>G78*(1+L78/100)</f>
        <v>0</v>
      </c>
      <c r="N78" s="223">
        <v>0</v>
      </c>
      <c r="O78" s="223">
        <f>ROUND(E78*N78,5)</f>
        <v>0</v>
      </c>
      <c r="P78" s="223">
        <v>0</v>
      </c>
      <c r="Q78" s="223">
        <f>ROUND(E78*P78,5)</f>
        <v>0</v>
      </c>
      <c r="R78" s="223"/>
      <c r="S78" s="223"/>
      <c r="T78" s="224">
        <v>0</v>
      </c>
      <c r="U78" s="223">
        <f>ROUND(E78*T78,2)</f>
        <v>0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128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/>
      <c r="B79" s="221"/>
      <c r="C79" s="267" t="s">
        <v>237</v>
      </c>
      <c r="D79" s="225"/>
      <c r="E79" s="230">
        <v>42.32</v>
      </c>
      <c r="F79" s="234"/>
      <c r="G79" s="234"/>
      <c r="H79" s="234"/>
      <c r="I79" s="234"/>
      <c r="J79" s="234"/>
      <c r="K79" s="234"/>
      <c r="L79" s="234"/>
      <c r="M79" s="234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130</v>
      </c>
      <c r="AF79" s="213">
        <v>0</v>
      </c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14">
        <v>41</v>
      </c>
      <c r="B80" s="221" t="s">
        <v>238</v>
      </c>
      <c r="C80" s="266" t="s">
        <v>239</v>
      </c>
      <c r="D80" s="223" t="s">
        <v>141</v>
      </c>
      <c r="E80" s="229">
        <v>0.30399999999999999</v>
      </c>
      <c r="F80" s="233">
        <f>H80+J80</f>
        <v>0</v>
      </c>
      <c r="G80" s="234">
        <f>ROUND(E80*F80,2)</f>
        <v>0</v>
      </c>
      <c r="H80" s="234"/>
      <c r="I80" s="234">
        <f>ROUND(E80*H80,2)</f>
        <v>0</v>
      </c>
      <c r="J80" s="234"/>
      <c r="K80" s="234">
        <f>ROUND(E80*J80,2)</f>
        <v>0</v>
      </c>
      <c r="L80" s="234">
        <v>21</v>
      </c>
      <c r="M80" s="234">
        <f>G80*(1+L80/100)</f>
        <v>0</v>
      </c>
      <c r="N80" s="223">
        <v>0</v>
      </c>
      <c r="O80" s="223">
        <f>ROUND(E80*N80,5)</f>
        <v>0</v>
      </c>
      <c r="P80" s="223">
        <v>0</v>
      </c>
      <c r="Q80" s="223">
        <f>ROUND(E80*P80,5)</f>
        <v>0</v>
      </c>
      <c r="R80" s="223"/>
      <c r="S80" s="223"/>
      <c r="T80" s="224">
        <v>0</v>
      </c>
      <c r="U80" s="223">
        <f>ROUND(E80*T80,2)</f>
        <v>0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128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">
      <c r="A81" s="215" t="s">
        <v>123</v>
      </c>
      <c r="B81" s="222" t="s">
        <v>78</v>
      </c>
      <c r="C81" s="269" t="s">
        <v>79</v>
      </c>
      <c r="D81" s="227"/>
      <c r="E81" s="232"/>
      <c r="F81" s="237"/>
      <c r="G81" s="237">
        <f>SUMIF(AE82:AE83,"&lt;&gt;NOR",G82:G83)</f>
        <v>0</v>
      </c>
      <c r="H81" s="237"/>
      <c r="I81" s="237">
        <f>SUM(I82:I83)</f>
        <v>0</v>
      </c>
      <c r="J81" s="237"/>
      <c r="K81" s="237">
        <f>SUM(K82:K83)</f>
        <v>0</v>
      </c>
      <c r="L81" s="237"/>
      <c r="M81" s="237">
        <f>SUM(M82:M83)</f>
        <v>0</v>
      </c>
      <c r="N81" s="227"/>
      <c r="O81" s="227">
        <f>SUM(O82:O83)</f>
        <v>0</v>
      </c>
      <c r="P81" s="227"/>
      <c r="Q81" s="227">
        <f>SUM(Q82:Q83)</f>
        <v>0</v>
      </c>
      <c r="R81" s="227"/>
      <c r="S81" s="227"/>
      <c r="T81" s="228"/>
      <c r="U81" s="227">
        <f>SUM(U82:U83)</f>
        <v>38.340000000000003</v>
      </c>
      <c r="AE81" t="s">
        <v>124</v>
      </c>
    </row>
    <row r="82" spans="1:60" outlineLevel="1" x14ac:dyDescent="0.2">
      <c r="A82" s="214">
        <v>42</v>
      </c>
      <c r="B82" s="221" t="s">
        <v>240</v>
      </c>
      <c r="C82" s="266" t="s">
        <v>241</v>
      </c>
      <c r="D82" s="223" t="s">
        <v>141</v>
      </c>
      <c r="E82" s="229">
        <v>44.997</v>
      </c>
      <c r="F82" s="233">
        <f>H82+J82</f>
        <v>0</v>
      </c>
      <c r="G82" s="234">
        <f>ROUND(E82*F82,2)</f>
        <v>0</v>
      </c>
      <c r="H82" s="234"/>
      <c r="I82" s="234">
        <f>ROUND(E82*H82,2)</f>
        <v>0</v>
      </c>
      <c r="J82" s="234"/>
      <c r="K82" s="234">
        <f>ROUND(E82*J82,2)</f>
        <v>0</v>
      </c>
      <c r="L82" s="234">
        <v>21</v>
      </c>
      <c r="M82" s="234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0.85199999999999998</v>
      </c>
      <c r="U82" s="223">
        <f>ROUND(E82*T82,2)</f>
        <v>38.340000000000003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128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/>
      <c r="B83" s="221"/>
      <c r="C83" s="267" t="s">
        <v>242</v>
      </c>
      <c r="D83" s="225"/>
      <c r="E83" s="230">
        <v>44.997</v>
      </c>
      <c r="F83" s="234"/>
      <c r="G83" s="234"/>
      <c r="H83" s="234"/>
      <c r="I83" s="234"/>
      <c r="J83" s="234"/>
      <c r="K83" s="234"/>
      <c r="L83" s="234"/>
      <c r="M83" s="234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130</v>
      </c>
      <c r="AF83" s="213">
        <v>0</v>
      </c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x14ac:dyDescent="0.2">
      <c r="A84" s="215" t="s">
        <v>123</v>
      </c>
      <c r="B84" s="222" t="s">
        <v>80</v>
      </c>
      <c r="C84" s="269" t="s">
        <v>81</v>
      </c>
      <c r="D84" s="227"/>
      <c r="E84" s="232"/>
      <c r="F84" s="237"/>
      <c r="G84" s="237">
        <f>SUMIF(AE85:AE93,"&lt;&gt;NOR",G85:G93)</f>
        <v>0</v>
      </c>
      <c r="H84" s="237"/>
      <c r="I84" s="237">
        <f>SUM(I85:I93)</f>
        <v>0</v>
      </c>
      <c r="J84" s="237"/>
      <c r="K84" s="237">
        <f>SUM(K85:K93)</f>
        <v>0</v>
      </c>
      <c r="L84" s="237"/>
      <c r="M84" s="237">
        <f>SUM(M85:M93)</f>
        <v>0</v>
      </c>
      <c r="N84" s="227"/>
      <c r="O84" s="227">
        <f>SUM(O85:O93)</f>
        <v>0.39494000000000001</v>
      </c>
      <c r="P84" s="227"/>
      <c r="Q84" s="227">
        <f>SUM(Q85:Q93)</f>
        <v>0.30359999999999998</v>
      </c>
      <c r="R84" s="227"/>
      <c r="S84" s="227"/>
      <c r="T84" s="228"/>
      <c r="U84" s="227">
        <f>SUM(U85:U93)</f>
        <v>33.51</v>
      </c>
      <c r="AE84" t="s">
        <v>124</v>
      </c>
    </row>
    <row r="85" spans="1:60" ht="22.5" outlineLevel="1" x14ac:dyDescent="0.2">
      <c r="A85" s="214">
        <v>43</v>
      </c>
      <c r="B85" s="221" t="s">
        <v>243</v>
      </c>
      <c r="C85" s="266" t="s">
        <v>244</v>
      </c>
      <c r="D85" s="223" t="s">
        <v>127</v>
      </c>
      <c r="E85" s="229">
        <v>62.34</v>
      </c>
      <c r="F85" s="233">
        <f>H85+J85</f>
        <v>0</v>
      </c>
      <c r="G85" s="234">
        <f>ROUND(E85*F85,2)</f>
        <v>0</v>
      </c>
      <c r="H85" s="234"/>
      <c r="I85" s="234">
        <f>ROUND(E85*H85,2)</f>
        <v>0</v>
      </c>
      <c r="J85" s="234"/>
      <c r="K85" s="234">
        <f>ROUND(E85*J85,2)</f>
        <v>0</v>
      </c>
      <c r="L85" s="234">
        <v>21</v>
      </c>
      <c r="M85" s="234">
        <f>G85*(1+L85/100)</f>
        <v>0</v>
      </c>
      <c r="N85" s="223">
        <v>0</v>
      </c>
      <c r="O85" s="223">
        <f>ROUND(E85*N85,5)</f>
        <v>0</v>
      </c>
      <c r="P85" s="223">
        <v>4.8700000000000002E-3</v>
      </c>
      <c r="Q85" s="223">
        <f>ROUND(E85*P85,5)</f>
        <v>0.30359999999999998</v>
      </c>
      <c r="R85" s="223"/>
      <c r="S85" s="223"/>
      <c r="T85" s="224">
        <v>4.1000000000000002E-2</v>
      </c>
      <c r="U85" s="223">
        <f>ROUND(E85*T85,2)</f>
        <v>2.56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128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1"/>
      <c r="C86" s="267" t="s">
        <v>245</v>
      </c>
      <c r="D86" s="225"/>
      <c r="E86" s="230">
        <v>62.34</v>
      </c>
      <c r="F86" s="234"/>
      <c r="G86" s="234"/>
      <c r="H86" s="234"/>
      <c r="I86" s="234"/>
      <c r="J86" s="234"/>
      <c r="K86" s="234"/>
      <c r="L86" s="234"/>
      <c r="M86" s="234"/>
      <c r="N86" s="223"/>
      <c r="O86" s="223"/>
      <c r="P86" s="223"/>
      <c r="Q86" s="223"/>
      <c r="R86" s="223"/>
      <c r="S86" s="223"/>
      <c r="T86" s="224"/>
      <c r="U86" s="223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130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33.75" outlineLevel="1" x14ac:dyDescent="0.2">
      <c r="A87" s="214">
        <v>44</v>
      </c>
      <c r="B87" s="221" t="s">
        <v>246</v>
      </c>
      <c r="C87" s="266" t="s">
        <v>247</v>
      </c>
      <c r="D87" s="223" t="s">
        <v>127</v>
      </c>
      <c r="E87" s="229">
        <v>68.573999999999998</v>
      </c>
      <c r="F87" s="233">
        <f>H87+J87</f>
        <v>0</v>
      </c>
      <c r="G87" s="234">
        <f>ROUND(E87*F87,2)</f>
        <v>0</v>
      </c>
      <c r="H87" s="234"/>
      <c r="I87" s="234">
        <f>ROUND(E87*H87,2)</f>
        <v>0</v>
      </c>
      <c r="J87" s="234"/>
      <c r="K87" s="234">
        <f>ROUND(E87*J87,2)</f>
        <v>0</v>
      </c>
      <c r="L87" s="234">
        <v>21</v>
      </c>
      <c r="M87" s="234">
        <f>G87*(1+L87/100)</f>
        <v>0</v>
      </c>
      <c r="N87" s="223">
        <v>5.5900000000000004E-3</v>
      </c>
      <c r="O87" s="223">
        <f>ROUND(E87*N87,5)</f>
        <v>0.38333</v>
      </c>
      <c r="P87" s="223">
        <v>0</v>
      </c>
      <c r="Q87" s="223">
        <f>ROUND(E87*P87,5)</f>
        <v>0</v>
      </c>
      <c r="R87" s="223"/>
      <c r="S87" s="223"/>
      <c r="T87" s="224">
        <v>0.22991</v>
      </c>
      <c r="U87" s="223">
        <f>ROUND(E87*T87,2)</f>
        <v>15.77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128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/>
      <c r="B88" s="221"/>
      <c r="C88" s="267" t="s">
        <v>248</v>
      </c>
      <c r="D88" s="225"/>
      <c r="E88" s="230">
        <v>68.573999999999998</v>
      </c>
      <c r="F88" s="234"/>
      <c r="G88" s="234"/>
      <c r="H88" s="234"/>
      <c r="I88" s="234"/>
      <c r="J88" s="234"/>
      <c r="K88" s="234"/>
      <c r="L88" s="234"/>
      <c r="M88" s="234"/>
      <c r="N88" s="223"/>
      <c r="O88" s="223"/>
      <c r="P88" s="223"/>
      <c r="Q88" s="223"/>
      <c r="R88" s="223"/>
      <c r="S88" s="223"/>
      <c r="T88" s="224"/>
      <c r="U88" s="223"/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130</v>
      </c>
      <c r="AF88" s="213">
        <v>0</v>
      </c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14">
        <v>45</v>
      </c>
      <c r="B89" s="221" t="s">
        <v>249</v>
      </c>
      <c r="C89" s="266" t="s">
        <v>250</v>
      </c>
      <c r="D89" s="223" t="s">
        <v>127</v>
      </c>
      <c r="E89" s="229">
        <v>22.74</v>
      </c>
      <c r="F89" s="233">
        <f>H89+J89</f>
        <v>0</v>
      </c>
      <c r="G89" s="234">
        <f>ROUND(E89*F89,2)</f>
        <v>0</v>
      </c>
      <c r="H89" s="234"/>
      <c r="I89" s="234">
        <f>ROUND(E89*H89,2)</f>
        <v>0</v>
      </c>
      <c r="J89" s="234"/>
      <c r="K89" s="234">
        <f>ROUND(E89*J89,2)</f>
        <v>0</v>
      </c>
      <c r="L89" s="234">
        <v>21</v>
      </c>
      <c r="M89" s="234">
        <f>G89*(1+L89/100)</f>
        <v>0</v>
      </c>
      <c r="N89" s="223">
        <v>0</v>
      </c>
      <c r="O89" s="223">
        <f>ROUND(E89*N89,5)</f>
        <v>0</v>
      </c>
      <c r="P89" s="223">
        <v>0</v>
      </c>
      <c r="Q89" s="223">
        <f>ROUND(E89*P89,5)</f>
        <v>0</v>
      </c>
      <c r="R89" s="223"/>
      <c r="S89" s="223"/>
      <c r="T89" s="224">
        <v>1.0999999999999999E-2</v>
      </c>
      <c r="U89" s="223">
        <f>ROUND(E89*T89,2)</f>
        <v>0.25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128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1"/>
      <c r="C90" s="267" t="s">
        <v>251</v>
      </c>
      <c r="D90" s="225"/>
      <c r="E90" s="230">
        <v>22.74</v>
      </c>
      <c r="F90" s="234"/>
      <c r="G90" s="234"/>
      <c r="H90" s="234"/>
      <c r="I90" s="234"/>
      <c r="J90" s="234"/>
      <c r="K90" s="234"/>
      <c r="L90" s="234"/>
      <c r="M90" s="234"/>
      <c r="N90" s="223"/>
      <c r="O90" s="223"/>
      <c r="P90" s="223"/>
      <c r="Q90" s="223"/>
      <c r="R90" s="223"/>
      <c r="S90" s="223"/>
      <c r="T90" s="224"/>
      <c r="U90" s="223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130</v>
      </c>
      <c r="AF90" s="213">
        <v>0</v>
      </c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14">
        <v>46</v>
      </c>
      <c r="B91" s="221" t="s">
        <v>252</v>
      </c>
      <c r="C91" s="266" t="s">
        <v>253</v>
      </c>
      <c r="D91" s="223" t="s">
        <v>157</v>
      </c>
      <c r="E91" s="229">
        <v>55.3</v>
      </c>
      <c r="F91" s="233">
        <f>H91+J91</f>
        <v>0</v>
      </c>
      <c r="G91" s="234">
        <f>ROUND(E91*F91,2)</f>
        <v>0</v>
      </c>
      <c r="H91" s="234"/>
      <c r="I91" s="234">
        <f>ROUND(E91*H91,2)</f>
        <v>0</v>
      </c>
      <c r="J91" s="234"/>
      <c r="K91" s="234">
        <f>ROUND(E91*J91,2)</f>
        <v>0</v>
      </c>
      <c r="L91" s="234">
        <v>21</v>
      </c>
      <c r="M91" s="234">
        <f>G91*(1+L91/100)</f>
        <v>0</v>
      </c>
      <c r="N91" s="223">
        <v>2.1000000000000001E-4</v>
      </c>
      <c r="O91" s="223">
        <f>ROUND(E91*N91,5)</f>
        <v>1.1610000000000001E-2</v>
      </c>
      <c r="P91" s="223">
        <v>0</v>
      </c>
      <c r="Q91" s="223">
        <f>ROUND(E91*P91,5)</f>
        <v>0</v>
      </c>
      <c r="R91" s="223"/>
      <c r="S91" s="223"/>
      <c r="T91" s="224">
        <v>0.27</v>
      </c>
      <c r="U91" s="223">
        <f>ROUND(E91*T91,2)</f>
        <v>14.93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128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1"/>
      <c r="C92" s="267" t="s">
        <v>254</v>
      </c>
      <c r="D92" s="225"/>
      <c r="E92" s="230">
        <v>55.3</v>
      </c>
      <c r="F92" s="234"/>
      <c r="G92" s="234"/>
      <c r="H92" s="234"/>
      <c r="I92" s="234"/>
      <c r="J92" s="234"/>
      <c r="K92" s="234"/>
      <c r="L92" s="234"/>
      <c r="M92" s="234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130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47</v>
      </c>
      <c r="B93" s="221" t="s">
        <v>255</v>
      </c>
      <c r="C93" s="266" t="s">
        <v>256</v>
      </c>
      <c r="D93" s="223" t="s">
        <v>0</v>
      </c>
      <c r="E93" s="229">
        <v>359.26</v>
      </c>
      <c r="F93" s="233">
        <f>H93+J93</f>
        <v>0</v>
      </c>
      <c r="G93" s="234">
        <f>ROUND(E93*F93,2)</f>
        <v>0</v>
      </c>
      <c r="H93" s="234"/>
      <c r="I93" s="234">
        <f>ROUND(E93*H93,2)</f>
        <v>0</v>
      </c>
      <c r="J93" s="234"/>
      <c r="K93" s="234">
        <f>ROUND(E93*J93,2)</f>
        <v>0</v>
      </c>
      <c r="L93" s="234">
        <v>21</v>
      </c>
      <c r="M93" s="234">
        <f>G93*(1+L93/100)</f>
        <v>0</v>
      </c>
      <c r="N93" s="223">
        <v>0</v>
      </c>
      <c r="O93" s="223">
        <f>ROUND(E93*N93,5)</f>
        <v>0</v>
      </c>
      <c r="P93" s="223">
        <v>0</v>
      </c>
      <c r="Q93" s="223">
        <f>ROUND(E93*P93,5)</f>
        <v>0</v>
      </c>
      <c r="R93" s="223"/>
      <c r="S93" s="223"/>
      <c r="T93" s="224">
        <v>0</v>
      </c>
      <c r="U93" s="223">
        <f>ROUND(E93*T93,2)</f>
        <v>0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128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15" t="s">
        <v>123</v>
      </c>
      <c r="B94" s="222" t="s">
        <v>82</v>
      </c>
      <c r="C94" s="269" t="s">
        <v>83</v>
      </c>
      <c r="D94" s="227"/>
      <c r="E94" s="232"/>
      <c r="F94" s="237"/>
      <c r="G94" s="237">
        <f>SUMIF(AE95:AE97,"&lt;&gt;NOR",G95:G97)</f>
        <v>0</v>
      </c>
      <c r="H94" s="237"/>
      <c r="I94" s="237">
        <f>SUM(I95:I97)</f>
        <v>0</v>
      </c>
      <c r="J94" s="237"/>
      <c r="K94" s="237">
        <f>SUM(K95:K97)</f>
        <v>0</v>
      </c>
      <c r="L94" s="237"/>
      <c r="M94" s="237">
        <f>SUM(M95:M97)</f>
        <v>0</v>
      </c>
      <c r="N94" s="227"/>
      <c r="O94" s="227">
        <f>SUM(O95:O97)</f>
        <v>4.0200000000000001E-3</v>
      </c>
      <c r="P94" s="227"/>
      <c r="Q94" s="227">
        <f>SUM(Q95:Q97)</f>
        <v>0</v>
      </c>
      <c r="R94" s="227"/>
      <c r="S94" s="227"/>
      <c r="T94" s="228"/>
      <c r="U94" s="227">
        <f>SUM(U95:U97)</f>
        <v>0.51</v>
      </c>
      <c r="AE94" t="s">
        <v>124</v>
      </c>
    </row>
    <row r="95" spans="1:60" ht="33.75" outlineLevel="1" x14ac:dyDescent="0.2">
      <c r="A95" s="214">
        <v>48</v>
      </c>
      <c r="B95" s="221" t="s">
        <v>257</v>
      </c>
      <c r="C95" s="266" t="s">
        <v>258</v>
      </c>
      <c r="D95" s="223" t="s">
        <v>127</v>
      </c>
      <c r="E95" s="229">
        <v>1.5</v>
      </c>
      <c r="F95" s="233">
        <f>H95+J95</f>
        <v>0</v>
      </c>
      <c r="G95" s="234">
        <f>ROUND(E95*F95,2)</f>
        <v>0</v>
      </c>
      <c r="H95" s="234"/>
      <c r="I95" s="234">
        <f>ROUND(E95*H95,2)</f>
        <v>0</v>
      </c>
      <c r="J95" s="234"/>
      <c r="K95" s="234">
        <f>ROUND(E95*J95,2)</f>
        <v>0</v>
      </c>
      <c r="L95" s="234">
        <v>21</v>
      </c>
      <c r="M95" s="234">
        <f>G95*(1+L95/100)</f>
        <v>0</v>
      </c>
      <c r="N95" s="223">
        <v>2.6800000000000001E-3</v>
      </c>
      <c r="O95" s="223">
        <f>ROUND(E95*N95,5)</f>
        <v>4.0200000000000001E-3</v>
      </c>
      <c r="P95" s="223">
        <v>0</v>
      </c>
      <c r="Q95" s="223">
        <f>ROUND(E95*P95,5)</f>
        <v>0</v>
      </c>
      <c r="R95" s="223"/>
      <c r="S95" s="223"/>
      <c r="T95" s="224">
        <v>0.34</v>
      </c>
      <c r="U95" s="223">
        <f>ROUND(E95*T95,2)</f>
        <v>0.51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128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/>
      <c r="B96" s="221"/>
      <c r="C96" s="268" t="s">
        <v>259</v>
      </c>
      <c r="D96" s="226"/>
      <c r="E96" s="231"/>
      <c r="F96" s="235"/>
      <c r="G96" s="236"/>
      <c r="H96" s="234"/>
      <c r="I96" s="234"/>
      <c r="J96" s="234"/>
      <c r="K96" s="234"/>
      <c r="L96" s="234"/>
      <c r="M96" s="234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137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6" t="str">
        <f>C96</f>
        <v>Oprava prostupu kolem vzt zařízení.</v>
      </c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>
        <v>49</v>
      </c>
      <c r="B97" s="221" t="s">
        <v>260</v>
      </c>
      <c r="C97" s="266" t="s">
        <v>261</v>
      </c>
      <c r="D97" s="223" t="s">
        <v>0</v>
      </c>
      <c r="E97" s="229">
        <v>7.39</v>
      </c>
      <c r="F97" s="233">
        <f>H97+J97</f>
        <v>0</v>
      </c>
      <c r="G97" s="234">
        <f>ROUND(E97*F97,2)</f>
        <v>0</v>
      </c>
      <c r="H97" s="234"/>
      <c r="I97" s="234">
        <f>ROUND(E97*H97,2)</f>
        <v>0</v>
      </c>
      <c r="J97" s="234"/>
      <c r="K97" s="234">
        <f>ROUND(E97*J97,2)</f>
        <v>0</v>
      </c>
      <c r="L97" s="234">
        <v>21</v>
      </c>
      <c r="M97" s="234">
        <f>G97*(1+L97/100)</f>
        <v>0</v>
      </c>
      <c r="N97" s="223">
        <v>0</v>
      </c>
      <c r="O97" s="223">
        <f>ROUND(E97*N97,5)</f>
        <v>0</v>
      </c>
      <c r="P97" s="223">
        <v>0</v>
      </c>
      <c r="Q97" s="223">
        <f>ROUND(E97*P97,5)</f>
        <v>0</v>
      </c>
      <c r="R97" s="223"/>
      <c r="S97" s="223"/>
      <c r="T97" s="224">
        <v>0</v>
      </c>
      <c r="U97" s="223">
        <f>ROUND(E97*T97,2)</f>
        <v>0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128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15" t="s">
        <v>123</v>
      </c>
      <c r="B98" s="222" t="s">
        <v>84</v>
      </c>
      <c r="C98" s="269" t="s">
        <v>85</v>
      </c>
      <c r="D98" s="227"/>
      <c r="E98" s="232"/>
      <c r="F98" s="237"/>
      <c r="G98" s="237">
        <f>SUMIF(AE99:AE104,"&lt;&gt;NOR",G99:G104)</f>
        <v>0</v>
      </c>
      <c r="H98" s="237"/>
      <c r="I98" s="237">
        <f>SUM(I99:I104)</f>
        <v>0</v>
      </c>
      <c r="J98" s="237"/>
      <c r="K98" s="237">
        <f>SUM(K99:K104)</f>
        <v>0</v>
      </c>
      <c r="L98" s="237"/>
      <c r="M98" s="237">
        <f>SUM(M99:M104)</f>
        <v>0</v>
      </c>
      <c r="N98" s="227"/>
      <c r="O98" s="227">
        <f>SUM(O99:O104)</f>
        <v>0.13153000000000001</v>
      </c>
      <c r="P98" s="227"/>
      <c r="Q98" s="227">
        <f>SUM(Q99:Q104)</f>
        <v>0</v>
      </c>
      <c r="R98" s="227"/>
      <c r="S98" s="227"/>
      <c r="T98" s="228"/>
      <c r="U98" s="227">
        <f>SUM(U99:U104)</f>
        <v>9.3500000000000014</v>
      </c>
      <c r="AE98" t="s">
        <v>124</v>
      </c>
    </row>
    <row r="99" spans="1:60" ht="22.5" outlineLevel="1" x14ac:dyDescent="0.2">
      <c r="A99" s="214">
        <v>50</v>
      </c>
      <c r="B99" s="221" t="s">
        <v>262</v>
      </c>
      <c r="C99" s="266" t="s">
        <v>263</v>
      </c>
      <c r="D99" s="223" t="s">
        <v>127</v>
      </c>
      <c r="E99" s="229">
        <v>62.34</v>
      </c>
      <c r="F99" s="233">
        <f>H99+J99</f>
        <v>0</v>
      </c>
      <c r="G99" s="234">
        <f>ROUND(E99*F99,2)</f>
        <v>0</v>
      </c>
      <c r="H99" s="234"/>
      <c r="I99" s="234">
        <f>ROUND(E99*H99,2)</f>
        <v>0</v>
      </c>
      <c r="J99" s="234"/>
      <c r="K99" s="234">
        <f>ROUND(E99*J99,2)</f>
        <v>0</v>
      </c>
      <c r="L99" s="234">
        <v>21</v>
      </c>
      <c r="M99" s="234">
        <f>G99*(1+L99/100)</f>
        <v>0</v>
      </c>
      <c r="N99" s="223">
        <v>0</v>
      </c>
      <c r="O99" s="223">
        <f>ROUND(E99*N99,5)</f>
        <v>0</v>
      </c>
      <c r="P99" s="223">
        <v>0</v>
      </c>
      <c r="Q99" s="223">
        <f>ROUND(E99*P99,5)</f>
        <v>0</v>
      </c>
      <c r="R99" s="223"/>
      <c r="S99" s="223"/>
      <c r="T99" s="224">
        <v>0.08</v>
      </c>
      <c r="U99" s="223">
        <f>ROUND(E99*T99,2)</f>
        <v>4.99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128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/>
      <c r="B100" s="221"/>
      <c r="C100" s="267" t="s">
        <v>245</v>
      </c>
      <c r="D100" s="225"/>
      <c r="E100" s="230">
        <v>62.34</v>
      </c>
      <c r="F100" s="234"/>
      <c r="G100" s="234"/>
      <c r="H100" s="234"/>
      <c r="I100" s="234"/>
      <c r="J100" s="234"/>
      <c r="K100" s="234"/>
      <c r="L100" s="234"/>
      <c r="M100" s="234"/>
      <c r="N100" s="223"/>
      <c r="O100" s="223"/>
      <c r="P100" s="223"/>
      <c r="Q100" s="223"/>
      <c r="R100" s="223"/>
      <c r="S100" s="223"/>
      <c r="T100" s="224"/>
      <c r="U100" s="22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130</v>
      </c>
      <c r="AF100" s="213">
        <v>0</v>
      </c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>
        <v>51</v>
      </c>
      <c r="B101" s="221" t="s">
        <v>264</v>
      </c>
      <c r="C101" s="266" t="s">
        <v>265</v>
      </c>
      <c r="D101" s="223" t="s">
        <v>127</v>
      </c>
      <c r="E101" s="229">
        <v>62.34</v>
      </c>
      <c r="F101" s="233">
        <f>H101+J101</f>
        <v>0</v>
      </c>
      <c r="G101" s="234">
        <f>ROUND(E101*F101,2)</f>
        <v>0</v>
      </c>
      <c r="H101" s="234"/>
      <c r="I101" s="234">
        <f>ROUND(E101*H101,2)</f>
        <v>0</v>
      </c>
      <c r="J101" s="234"/>
      <c r="K101" s="234">
        <f>ROUND(E101*J101,2)</f>
        <v>0</v>
      </c>
      <c r="L101" s="234">
        <v>21</v>
      </c>
      <c r="M101" s="234">
        <f>G101*(1+L101/100)</f>
        <v>0</v>
      </c>
      <c r="N101" s="223">
        <v>1.0000000000000001E-5</v>
      </c>
      <c r="O101" s="223">
        <f>ROUND(E101*N101,5)</f>
        <v>6.2E-4</v>
      </c>
      <c r="P101" s="223">
        <v>0</v>
      </c>
      <c r="Q101" s="223">
        <f>ROUND(E101*P101,5)</f>
        <v>0</v>
      </c>
      <c r="R101" s="223"/>
      <c r="S101" s="223"/>
      <c r="T101" s="224">
        <v>7.0000000000000007E-2</v>
      </c>
      <c r="U101" s="223">
        <f>ROUND(E101*T101,2)</f>
        <v>4.3600000000000003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128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>
        <v>52</v>
      </c>
      <c r="B102" s="221" t="s">
        <v>266</v>
      </c>
      <c r="C102" s="266" t="s">
        <v>267</v>
      </c>
      <c r="D102" s="223" t="s">
        <v>147</v>
      </c>
      <c r="E102" s="229">
        <v>5.2365599999999999</v>
      </c>
      <c r="F102" s="233">
        <f>H102+J102</f>
        <v>0</v>
      </c>
      <c r="G102" s="234">
        <f>ROUND(E102*F102,2)</f>
        <v>0</v>
      </c>
      <c r="H102" s="234"/>
      <c r="I102" s="234">
        <f>ROUND(E102*H102,2)</f>
        <v>0</v>
      </c>
      <c r="J102" s="234"/>
      <c r="K102" s="234">
        <f>ROUND(E102*J102,2)</f>
        <v>0</v>
      </c>
      <c r="L102" s="234">
        <v>21</v>
      </c>
      <c r="M102" s="234">
        <f>G102*(1+L102/100)</f>
        <v>0</v>
      </c>
      <c r="N102" s="223">
        <v>2.5000000000000001E-2</v>
      </c>
      <c r="O102" s="223">
        <f>ROUND(E102*N102,5)</f>
        <v>0.13091</v>
      </c>
      <c r="P102" s="223">
        <v>0</v>
      </c>
      <c r="Q102" s="223">
        <f>ROUND(E102*P102,5)</f>
        <v>0</v>
      </c>
      <c r="R102" s="223"/>
      <c r="S102" s="223"/>
      <c r="T102" s="224">
        <v>0</v>
      </c>
      <c r="U102" s="223">
        <f>ROUND(E102*T102,2)</f>
        <v>0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163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/>
      <c r="B103" s="221"/>
      <c r="C103" s="267" t="s">
        <v>268</v>
      </c>
      <c r="D103" s="225"/>
      <c r="E103" s="230">
        <v>5.2365599999999999</v>
      </c>
      <c r="F103" s="234"/>
      <c r="G103" s="234"/>
      <c r="H103" s="234"/>
      <c r="I103" s="234"/>
      <c r="J103" s="234"/>
      <c r="K103" s="234"/>
      <c r="L103" s="234"/>
      <c r="M103" s="234"/>
      <c r="N103" s="223"/>
      <c r="O103" s="223"/>
      <c r="P103" s="223"/>
      <c r="Q103" s="223"/>
      <c r="R103" s="223"/>
      <c r="S103" s="223"/>
      <c r="T103" s="224"/>
      <c r="U103" s="22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130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>
        <v>53</v>
      </c>
      <c r="B104" s="221" t="s">
        <v>269</v>
      </c>
      <c r="C104" s="266" t="s">
        <v>270</v>
      </c>
      <c r="D104" s="223" t="s">
        <v>0</v>
      </c>
      <c r="E104" s="229">
        <v>275.04000000000002</v>
      </c>
      <c r="F104" s="233">
        <f>H104+J104</f>
        <v>0</v>
      </c>
      <c r="G104" s="234">
        <f>ROUND(E104*F104,2)</f>
        <v>0</v>
      </c>
      <c r="H104" s="234"/>
      <c r="I104" s="234">
        <f>ROUND(E104*H104,2)</f>
        <v>0</v>
      </c>
      <c r="J104" s="234"/>
      <c r="K104" s="234">
        <f>ROUND(E104*J104,2)</f>
        <v>0</v>
      </c>
      <c r="L104" s="234">
        <v>21</v>
      </c>
      <c r="M104" s="234">
        <f>G104*(1+L104/100)</f>
        <v>0</v>
      </c>
      <c r="N104" s="223">
        <v>0</v>
      </c>
      <c r="O104" s="223">
        <f>ROUND(E104*N104,5)</f>
        <v>0</v>
      </c>
      <c r="P104" s="223">
        <v>0</v>
      </c>
      <c r="Q104" s="223">
        <f>ROUND(E104*P104,5)</f>
        <v>0</v>
      </c>
      <c r="R104" s="223"/>
      <c r="S104" s="223"/>
      <c r="T104" s="224">
        <v>0</v>
      </c>
      <c r="U104" s="223">
        <f>ROUND(E104*T104,2)</f>
        <v>0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128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">
      <c r="A105" s="215" t="s">
        <v>123</v>
      </c>
      <c r="B105" s="222" t="s">
        <v>86</v>
      </c>
      <c r="C105" s="269" t="s">
        <v>87</v>
      </c>
      <c r="D105" s="227"/>
      <c r="E105" s="232"/>
      <c r="F105" s="237"/>
      <c r="G105" s="237">
        <f>SUMIF(AE106:AE122,"&lt;&gt;NOR",G106:G122)</f>
        <v>0</v>
      </c>
      <c r="H105" s="237"/>
      <c r="I105" s="237">
        <f>SUM(I106:I122)</f>
        <v>0</v>
      </c>
      <c r="J105" s="237"/>
      <c r="K105" s="237">
        <f>SUM(K106:K122)</f>
        <v>0</v>
      </c>
      <c r="L105" s="237"/>
      <c r="M105" s="237">
        <f>SUM(M106:M122)</f>
        <v>0</v>
      </c>
      <c r="N105" s="227"/>
      <c r="O105" s="227">
        <f>SUM(O106:O122)</f>
        <v>0</v>
      </c>
      <c r="P105" s="227"/>
      <c r="Q105" s="227">
        <f>SUM(Q106:Q122)</f>
        <v>0</v>
      </c>
      <c r="R105" s="227"/>
      <c r="S105" s="227"/>
      <c r="T105" s="228"/>
      <c r="U105" s="227">
        <f>SUM(U106:U122)</f>
        <v>0</v>
      </c>
      <c r="AE105" t="s">
        <v>124</v>
      </c>
    </row>
    <row r="106" spans="1:60" ht="22.5" outlineLevel="1" x14ac:dyDescent="0.2">
      <c r="A106" s="214">
        <v>54</v>
      </c>
      <c r="B106" s="221" t="s">
        <v>271</v>
      </c>
      <c r="C106" s="266" t="s">
        <v>272</v>
      </c>
      <c r="D106" s="223" t="s">
        <v>133</v>
      </c>
      <c r="E106" s="229">
        <v>1</v>
      </c>
      <c r="F106" s="233">
        <f>H106+J106</f>
        <v>0</v>
      </c>
      <c r="G106" s="234">
        <f>ROUND(E106*F106,2)</f>
        <v>0</v>
      </c>
      <c r="H106" s="234"/>
      <c r="I106" s="234">
        <f>ROUND(E106*H106,2)</f>
        <v>0</v>
      </c>
      <c r="J106" s="234"/>
      <c r="K106" s="234">
        <f>ROUND(E106*J106,2)</f>
        <v>0</v>
      </c>
      <c r="L106" s="234">
        <v>21</v>
      </c>
      <c r="M106" s="234">
        <f>G106*(1+L106/100)</f>
        <v>0</v>
      </c>
      <c r="N106" s="223">
        <v>0</v>
      </c>
      <c r="O106" s="223">
        <f>ROUND(E106*N106,5)</f>
        <v>0</v>
      </c>
      <c r="P106" s="223">
        <v>0</v>
      </c>
      <c r="Q106" s="223">
        <f>ROUND(E106*P106,5)</f>
        <v>0</v>
      </c>
      <c r="R106" s="223"/>
      <c r="S106" s="223"/>
      <c r="T106" s="224">
        <v>0</v>
      </c>
      <c r="U106" s="223">
        <f>ROUND(E106*T106,2)</f>
        <v>0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163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14"/>
      <c r="B107" s="221"/>
      <c r="C107" s="268" t="s">
        <v>273</v>
      </c>
      <c r="D107" s="226"/>
      <c r="E107" s="231"/>
      <c r="F107" s="235"/>
      <c r="G107" s="236"/>
      <c r="H107" s="234"/>
      <c r="I107" s="234"/>
      <c r="J107" s="234"/>
      <c r="K107" s="234"/>
      <c r="L107" s="234"/>
      <c r="M107" s="234"/>
      <c r="N107" s="223"/>
      <c r="O107" s="223"/>
      <c r="P107" s="223"/>
      <c r="Q107" s="223"/>
      <c r="R107" s="223"/>
      <c r="S107" s="223"/>
      <c r="T107" s="224"/>
      <c r="U107" s="22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137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6" t="str">
        <f>C107</f>
        <v>Technické údaje: 7,5 kW/400 V</v>
      </c>
      <c r="BB107" s="213"/>
      <c r="BC107" s="213"/>
      <c r="BD107" s="213"/>
      <c r="BE107" s="213"/>
      <c r="BF107" s="213"/>
      <c r="BG107" s="213"/>
      <c r="BH107" s="213"/>
    </row>
    <row r="108" spans="1:60" ht="78.75" outlineLevel="1" x14ac:dyDescent="0.2">
      <c r="A108" s="214"/>
      <c r="B108" s="221"/>
      <c r="C108" s="268" t="s">
        <v>274</v>
      </c>
      <c r="D108" s="226"/>
      <c r="E108" s="231"/>
      <c r="F108" s="235"/>
      <c r="G108" s="236"/>
      <c r="H108" s="234"/>
      <c r="I108" s="234"/>
      <c r="J108" s="234"/>
      <c r="K108" s="234"/>
      <c r="L108" s="234"/>
      <c r="M108" s="234"/>
      <c r="N108" s="223"/>
      <c r="O108" s="223"/>
      <c r="P108" s="223"/>
      <c r="Q108" s="223"/>
      <c r="R108" s="223"/>
      <c r="S108" s="223"/>
      <c r="T108" s="224"/>
      <c r="U108" s="22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137</v>
      </c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6" t="str">
        <f>C108</f>
        <v>myčka černého nádobí, rozměr koše 550x610 mm, užitná výška 650 mm, objem mycí vany 37 l, spotřeba vody 3 l/cyklus, elektronický ovládací panel, rotační mycí a oplachová ramena, teplota mycí vody 55 °C a oplachové vody 80 °C, mycí cykly 2’, 4’ a 6’, trvalý mycí cyklus max. 12’, max. teoretický výkon: 30 košů / hod, Systém Termostop, nastavitelný tlak oplachové vody, elektrické připojení: 400 V 3N, automatický cyklus samočištění díky odpadovému čerpadlu, oplachové čerpadlo, které zaručuje perfektní výsledek a kontrolu tlaku vody během oplachování, vestavěný dávkovač mycího prostředku, vestavěný dávkovač oplachového prostředku, vestavěné odpadové čerpadlo.</v>
      </c>
      <c r="BB108" s="213"/>
      <c r="BC108" s="213"/>
      <c r="BD108" s="213"/>
      <c r="BE108" s="213"/>
      <c r="BF108" s="213"/>
      <c r="BG108" s="213"/>
      <c r="BH108" s="213"/>
    </row>
    <row r="109" spans="1:60" ht="22.5" outlineLevel="1" x14ac:dyDescent="0.2">
      <c r="A109" s="214">
        <v>55</v>
      </c>
      <c r="B109" s="221" t="s">
        <v>275</v>
      </c>
      <c r="C109" s="266" t="s">
        <v>276</v>
      </c>
      <c r="D109" s="223" t="s">
        <v>133</v>
      </c>
      <c r="E109" s="229">
        <v>1</v>
      </c>
      <c r="F109" s="233">
        <f>H109+J109</f>
        <v>0</v>
      </c>
      <c r="G109" s="234">
        <f>ROUND(E109*F109,2)</f>
        <v>0</v>
      </c>
      <c r="H109" s="234"/>
      <c r="I109" s="234">
        <f>ROUND(E109*H109,2)</f>
        <v>0</v>
      </c>
      <c r="J109" s="234"/>
      <c r="K109" s="234">
        <f>ROUND(E109*J109,2)</f>
        <v>0</v>
      </c>
      <c r="L109" s="234">
        <v>21</v>
      </c>
      <c r="M109" s="234">
        <f>G109*(1+L109/100)</f>
        <v>0</v>
      </c>
      <c r="N109" s="223">
        <v>0</v>
      </c>
      <c r="O109" s="223">
        <f>ROUND(E109*N109,5)</f>
        <v>0</v>
      </c>
      <c r="P109" s="223">
        <v>0</v>
      </c>
      <c r="Q109" s="223">
        <f>ROUND(E109*P109,5)</f>
        <v>0</v>
      </c>
      <c r="R109" s="223"/>
      <c r="S109" s="223"/>
      <c r="T109" s="224">
        <v>0</v>
      </c>
      <c r="U109" s="223">
        <f>ROUND(E109*T109,2)</f>
        <v>0</v>
      </c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163</v>
      </c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/>
      <c r="B110" s="221"/>
      <c r="C110" s="268" t="s">
        <v>360</v>
      </c>
      <c r="D110" s="226"/>
      <c r="E110" s="231"/>
      <c r="F110" s="235"/>
      <c r="G110" s="236"/>
      <c r="H110" s="234"/>
      <c r="I110" s="234"/>
      <c r="J110" s="234"/>
      <c r="K110" s="234"/>
      <c r="L110" s="234"/>
      <c r="M110" s="234"/>
      <c r="N110" s="223"/>
      <c r="O110" s="223"/>
      <c r="P110" s="223"/>
      <c r="Q110" s="223"/>
      <c r="R110" s="223"/>
      <c r="S110" s="223"/>
      <c r="T110" s="224"/>
      <c r="U110" s="22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137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6" t="str">
        <f>C110</f>
        <v>Vstupní stůl myčky 1200x700x900, s dřezem 600x500x300,</v>
      </c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/>
      <c r="B111" s="221"/>
      <c r="C111" s="268" t="s">
        <v>277</v>
      </c>
      <c r="D111" s="226"/>
      <c r="E111" s="231"/>
      <c r="F111" s="235"/>
      <c r="G111" s="236"/>
      <c r="H111" s="234"/>
      <c r="I111" s="234"/>
      <c r="J111" s="234"/>
      <c r="K111" s="234"/>
      <c r="L111" s="234"/>
      <c r="M111" s="234"/>
      <c r="N111" s="223"/>
      <c r="O111" s="223"/>
      <c r="P111" s="223"/>
      <c r="Q111" s="223"/>
      <c r="R111" s="223"/>
      <c r="S111" s="223"/>
      <c r="T111" s="224"/>
      <c r="U111" s="223"/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137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6" t="str">
        <f>C111</f>
        <v>deska s obvodovým prolisem a odkapní plochou, dole roštová police</v>
      </c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>
        <v>56</v>
      </c>
      <c r="B112" s="221" t="s">
        <v>278</v>
      </c>
      <c r="C112" s="266" t="s">
        <v>279</v>
      </c>
      <c r="D112" s="223" t="s">
        <v>133</v>
      </c>
      <c r="E112" s="229">
        <v>1</v>
      </c>
      <c r="F112" s="233">
        <f>H112+J112</f>
        <v>0</v>
      </c>
      <c r="G112" s="234">
        <f>ROUND(E112*F112,2)</f>
        <v>0</v>
      </c>
      <c r="H112" s="234"/>
      <c r="I112" s="234">
        <f>ROUND(E112*H112,2)</f>
        <v>0</v>
      </c>
      <c r="J112" s="234"/>
      <c r="K112" s="234">
        <f>ROUND(E112*J112,2)</f>
        <v>0</v>
      </c>
      <c r="L112" s="234">
        <v>21</v>
      </c>
      <c r="M112" s="234">
        <f>G112*(1+L112/100)</f>
        <v>0</v>
      </c>
      <c r="N112" s="223">
        <v>0</v>
      </c>
      <c r="O112" s="223">
        <f>ROUND(E112*N112,5)</f>
        <v>0</v>
      </c>
      <c r="P112" s="223">
        <v>0</v>
      </c>
      <c r="Q112" s="223">
        <f>ROUND(E112*P112,5)</f>
        <v>0</v>
      </c>
      <c r="R112" s="223"/>
      <c r="S112" s="223"/>
      <c r="T112" s="224">
        <v>0</v>
      </c>
      <c r="U112" s="223">
        <f>ROUND(E112*T112,2)</f>
        <v>0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163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>
        <v>57</v>
      </c>
      <c r="B113" s="221" t="s">
        <v>280</v>
      </c>
      <c r="C113" s="266" t="s">
        <v>281</v>
      </c>
      <c r="D113" s="223" t="s">
        <v>133</v>
      </c>
      <c r="E113" s="229">
        <v>1</v>
      </c>
      <c r="F113" s="233">
        <f>H113+J113</f>
        <v>0</v>
      </c>
      <c r="G113" s="234">
        <f>ROUND(E113*F113,2)</f>
        <v>0</v>
      </c>
      <c r="H113" s="234"/>
      <c r="I113" s="234">
        <f>ROUND(E113*H113,2)</f>
        <v>0</v>
      </c>
      <c r="J113" s="234"/>
      <c r="K113" s="234">
        <f>ROUND(E113*J113,2)</f>
        <v>0</v>
      </c>
      <c r="L113" s="234">
        <v>21</v>
      </c>
      <c r="M113" s="234">
        <f>G113*(1+L113/100)</f>
        <v>0</v>
      </c>
      <c r="N113" s="223">
        <v>0</v>
      </c>
      <c r="O113" s="223">
        <f>ROUND(E113*N113,5)</f>
        <v>0</v>
      </c>
      <c r="P113" s="223">
        <v>0</v>
      </c>
      <c r="Q113" s="223">
        <f>ROUND(E113*P113,5)</f>
        <v>0</v>
      </c>
      <c r="R113" s="223"/>
      <c r="S113" s="223"/>
      <c r="T113" s="224">
        <v>0</v>
      </c>
      <c r="U113" s="223">
        <f>ROUND(E113*T113,2)</f>
        <v>0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163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>
        <v>58</v>
      </c>
      <c r="B114" s="221" t="s">
        <v>282</v>
      </c>
      <c r="C114" s="266" t="s">
        <v>283</v>
      </c>
      <c r="D114" s="223" t="s">
        <v>133</v>
      </c>
      <c r="E114" s="229">
        <v>1</v>
      </c>
      <c r="F114" s="233">
        <f>H114+J114</f>
        <v>0</v>
      </c>
      <c r="G114" s="234">
        <f>ROUND(E114*F114,2)</f>
        <v>0</v>
      </c>
      <c r="H114" s="234"/>
      <c r="I114" s="234">
        <f>ROUND(E114*H114,2)</f>
        <v>0</v>
      </c>
      <c r="J114" s="234"/>
      <c r="K114" s="234">
        <f>ROUND(E114*J114,2)</f>
        <v>0</v>
      </c>
      <c r="L114" s="234">
        <v>21</v>
      </c>
      <c r="M114" s="234">
        <f>G114*(1+L114/100)</f>
        <v>0</v>
      </c>
      <c r="N114" s="223">
        <v>0</v>
      </c>
      <c r="O114" s="223">
        <f>ROUND(E114*N114,5)</f>
        <v>0</v>
      </c>
      <c r="P114" s="223">
        <v>0</v>
      </c>
      <c r="Q114" s="223">
        <f>ROUND(E114*P114,5)</f>
        <v>0</v>
      </c>
      <c r="R114" s="223"/>
      <c r="S114" s="223"/>
      <c r="T114" s="224">
        <v>0</v>
      </c>
      <c r="U114" s="223">
        <f>ROUND(E114*T114,2)</f>
        <v>0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163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1"/>
      <c r="C115" s="268" t="s">
        <v>284</v>
      </c>
      <c r="D115" s="226"/>
      <c r="E115" s="231"/>
      <c r="F115" s="235"/>
      <c r="G115" s="236"/>
      <c r="H115" s="234"/>
      <c r="I115" s="234"/>
      <c r="J115" s="234"/>
      <c r="K115" s="234"/>
      <c r="L115" s="234"/>
      <c r="M115" s="234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137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6" t="str">
        <f>C115</f>
        <v>Změkčovač vody automat, objemové řízení regenerace</v>
      </c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>
        <v>59</v>
      </c>
      <c r="B116" s="221" t="s">
        <v>285</v>
      </c>
      <c r="C116" s="266" t="s">
        <v>286</v>
      </c>
      <c r="D116" s="223" t="s">
        <v>133</v>
      </c>
      <c r="E116" s="229">
        <v>1</v>
      </c>
      <c r="F116" s="233">
        <f>H116+J116</f>
        <v>0</v>
      </c>
      <c r="G116" s="234">
        <f>ROUND(E116*F116,2)</f>
        <v>0</v>
      </c>
      <c r="H116" s="234"/>
      <c r="I116" s="234">
        <f>ROUND(E116*H116,2)</f>
        <v>0</v>
      </c>
      <c r="J116" s="234"/>
      <c r="K116" s="234">
        <f>ROUND(E116*J116,2)</f>
        <v>0</v>
      </c>
      <c r="L116" s="234">
        <v>21</v>
      </c>
      <c r="M116" s="234">
        <f>G116*(1+L116/100)</f>
        <v>0</v>
      </c>
      <c r="N116" s="223">
        <v>0</v>
      </c>
      <c r="O116" s="223">
        <f>ROUND(E116*N116,5)</f>
        <v>0</v>
      </c>
      <c r="P116" s="223">
        <v>0</v>
      </c>
      <c r="Q116" s="223">
        <f>ROUND(E116*P116,5)</f>
        <v>0</v>
      </c>
      <c r="R116" s="223"/>
      <c r="S116" s="223"/>
      <c r="T116" s="224">
        <v>0</v>
      </c>
      <c r="U116" s="223">
        <f>ROUND(E116*T116,2)</f>
        <v>0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128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>
        <v>60</v>
      </c>
      <c r="B117" s="221" t="s">
        <v>287</v>
      </c>
      <c r="C117" s="266" t="s">
        <v>288</v>
      </c>
      <c r="D117" s="223" t="s">
        <v>133</v>
      </c>
      <c r="E117" s="229">
        <v>1</v>
      </c>
      <c r="F117" s="233">
        <f>H117+J117</f>
        <v>0</v>
      </c>
      <c r="G117" s="234">
        <f>ROUND(E117*F117,2)</f>
        <v>0</v>
      </c>
      <c r="H117" s="234"/>
      <c r="I117" s="234">
        <f>ROUND(E117*H117,2)</f>
        <v>0</v>
      </c>
      <c r="J117" s="234"/>
      <c r="K117" s="234">
        <f>ROUND(E117*J117,2)</f>
        <v>0</v>
      </c>
      <c r="L117" s="234">
        <v>21</v>
      </c>
      <c r="M117" s="234">
        <f>G117*(1+L117/100)</f>
        <v>0</v>
      </c>
      <c r="N117" s="223">
        <v>0</v>
      </c>
      <c r="O117" s="223">
        <f>ROUND(E117*N117,5)</f>
        <v>0</v>
      </c>
      <c r="P117" s="223">
        <v>0</v>
      </c>
      <c r="Q117" s="223">
        <f>ROUND(E117*P117,5)</f>
        <v>0</v>
      </c>
      <c r="R117" s="223"/>
      <c r="S117" s="223"/>
      <c r="T117" s="224">
        <v>0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128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>
        <v>61</v>
      </c>
      <c r="B118" s="221" t="s">
        <v>289</v>
      </c>
      <c r="C118" s="266" t="s">
        <v>290</v>
      </c>
      <c r="D118" s="223" t="s">
        <v>133</v>
      </c>
      <c r="E118" s="229">
        <v>1</v>
      </c>
      <c r="F118" s="233">
        <f>H118+J118</f>
        <v>0</v>
      </c>
      <c r="G118" s="234">
        <f>ROUND(E118*F118,2)</f>
        <v>0</v>
      </c>
      <c r="H118" s="234"/>
      <c r="I118" s="234">
        <f>ROUND(E118*H118,2)</f>
        <v>0</v>
      </c>
      <c r="J118" s="234"/>
      <c r="K118" s="234">
        <f>ROUND(E118*J118,2)</f>
        <v>0</v>
      </c>
      <c r="L118" s="234">
        <v>21</v>
      </c>
      <c r="M118" s="234">
        <f>G118*(1+L118/100)</f>
        <v>0</v>
      </c>
      <c r="N118" s="223">
        <v>0</v>
      </c>
      <c r="O118" s="223">
        <f>ROUND(E118*N118,5)</f>
        <v>0</v>
      </c>
      <c r="P118" s="223">
        <v>0</v>
      </c>
      <c r="Q118" s="223">
        <f>ROUND(E118*P118,5)</f>
        <v>0</v>
      </c>
      <c r="R118" s="223"/>
      <c r="S118" s="223"/>
      <c r="T118" s="224">
        <v>0</v>
      </c>
      <c r="U118" s="223">
        <f>ROUND(E118*T118,2)</f>
        <v>0</v>
      </c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128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14">
        <v>62</v>
      </c>
      <c r="B119" s="221" t="s">
        <v>291</v>
      </c>
      <c r="C119" s="266" t="s">
        <v>292</v>
      </c>
      <c r="D119" s="223" t="s">
        <v>133</v>
      </c>
      <c r="E119" s="229">
        <v>1</v>
      </c>
      <c r="F119" s="233">
        <f>H119+J119</f>
        <v>0</v>
      </c>
      <c r="G119" s="234">
        <f>ROUND(E119*F119,2)</f>
        <v>0</v>
      </c>
      <c r="H119" s="234"/>
      <c r="I119" s="234">
        <f>ROUND(E119*H119,2)</f>
        <v>0</v>
      </c>
      <c r="J119" s="234"/>
      <c r="K119" s="234">
        <f>ROUND(E119*J119,2)</f>
        <v>0</v>
      </c>
      <c r="L119" s="234">
        <v>21</v>
      </c>
      <c r="M119" s="234">
        <f>G119*(1+L119/100)</f>
        <v>0</v>
      </c>
      <c r="N119" s="223">
        <v>0</v>
      </c>
      <c r="O119" s="223">
        <f>ROUND(E119*N119,5)</f>
        <v>0</v>
      </c>
      <c r="P119" s="223">
        <v>0</v>
      </c>
      <c r="Q119" s="223">
        <f>ROUND(E119*P119,5)</f>
        <v>0</v>
      </c>
      <c r="R119" s="223"/>
      <c r="S119" s="223"/>
      <c r="T119" s="224">
        <v>0</v>
      </c>
      <c r="U119" s="223">
        <f>ROUND(E119*T119,2)</f>
        <v>0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128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>
        <v>63</v>
      </c>
      <c r="B120" s="221" t="s">
        <v>293</v>
      </c>
      <c r="C120" s="266" t="s">
        <v>294</v>
      </c>
      <c r="D120" s="223" t="s">
        <v>133</v>
      </c>
      <c r="E120" s="229">
        <v>1</v>
      </c>
      <c r="F120" s="233">
        <f>H120+J120</f>
        <v>0</v>
      </c>
      <c r="G120" s="234">
        <f>ROUND(E120*F120,2)</f>
        <v>0</v>
      </c>
      <c r="H120" s="234"/>
      <c r="I120" s="234">
        <f>ROUND(E120*H120,2)</f>
        <v>0</v>
      </c>
      <c r="J120" s="234"/>
      <c r="K120" s="234">
        <f>ROUND(E120*J120,2)</f>
        <v>0</v>
      </c>
      <c r="L120" s="234">
        <v>21</v>
      </c>
      <c r="M120" s="234">
        <f>G120*(1+L120/100)</f>
        <v>0</v>
      </c>
      <c r="N120" s="223">
        <v>0</v>
      </c>
      <c r="O120" s="223">
        <f>ROUND(E120*N120,5)</f>
        <v>0</v>
      </c>
      <c r="P120" s="223">
        <v>0</v>
      </c>
      <c r="Q120" s="223">
        <f>ROUND(E120*P120,5)</f>
        <v>0</v>
      </c>
      <c r="R120" s="223"/>
      <c r="S120" s="223"/>
      <c r="T120" s="224">
        <v>0</v>
      </c>
      <c r="U120" s="223">
        <f>ROUND(E120*T120,2)</f>
        <v>0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128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>
        <v>64</v>
      </c>
      <c r="B121" s="221" t="s">
        <v>295</v>
      </c>
      <c r="C121" s="266" t="s">
        <v>296</v>
      </c>
      <c r="D121" s="223" t="s">
        <v>133</v>
      </c>
      <c r="E121" s="229">
        <v>1</v>
      </c>
      <c r="F121" s="233">
        <f>H121+J121</f>
        <v>0</v>
      </c>
      <c r="G121" s="234">
        <f>ROUND(E121*F121,2)</f>
        <v>0</v>
      </c>
      <c r="H121" s="234"/>
      <c r="I121" s="234">
        <f>ROUND(E121*H121,2)</f>
        <v>0</v>
      </c>
      <c r="J121" s="234"/>
      <c r="K121" s="234">
        <f>ROUND(E121*J121,2)</f>
        <v>0</v>
      </c>
      <c r="L121" s="234">
        <v>21</v>
      </c>
      <c r="M121" s="234">
        <f>G121*(1+L121/100)</f>
        <v>0</v>
      </c>
      <c r="N121" s="223">
        <v>0</v>
      </c>
      <c r="O121" s="223">
        <f>ROUND(E121*N121,5)</f>
        <v>0</v>
      </c>
      <c r="P121" s="223">
        <v>0</v>
      </c>
      <c r="Q121" s="223">
        <f>ROUND(E121*P121,5)</f>
        <v>0</v>
      </c>
      <c r="R121" s="223"/>
      <c r="S121" s="223"/>
      <c r="T121" s="224">
        <v>0</v>
      </c>
      <c r="U121" s="223">
        <f>ROUND(E121*T121,2)</f>
        <v>0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128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>
        <v>65</v>
      </c>
      <c r="B122" s="221" t="s">
        <v>297</v>
      </c>
      <c r="C122" s="266" t="s">
        <v>298</v>
      </c>
      <c r="D122" s="223" t="s">
        <v>0</v>
      </c>
      <c r="E122" s="229">
        <v>2588.6999999999998</v>
      </c>
      <c r="F122" s="233">
        <f>H122+J122</f>
        <v>0</v>
      </c>
      <c r="G122" s="234">
        <f>ROUND(E122*F122,2)</f>
        <v>0</v>
      </c>
      <c r="H122" s="234"/>
      <c r="I122" s="234">
        <f>ROUND(E122*H122,2)</f>
        <v>0</v>
      </c>
      <c r="J122" s="234"/>
      <c r="K122" s="234">
        <f>ROUND(E122*J122,2)</f>
        <v>0</v>
      </c>
      <c r="L122" s="234">
        <v>21</v>
      </c>
      <c r="M122" s="234">
        <f>G122*(1+L122/100)</f>
        <v>0</v>
      </c>
      <c r="N122" s="223">
        <v>0</v>
      </c>
      <c r="O122" s="223">
        <f>ROUND(E122*N122,5)</f>
        <v>0</v>
      </c>
      <c r="P122" s="223">
        <v>0</v>
      </c>
      <c r="Q122" s="223">
        <f>ROUND(E122*P122,5)</f>
        <v>0</v>
      </c>
      <c r="R122" s="223"/>
      <c r="S122" s="223"/>
      <c r="T122" s="224">
        <v>0</v>
      </c>
      <c r="U122" s="223">
        <f>ROUND(E122*T122,2)</f>
        <v>0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128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15" t="s">
        <v>123</v>
      </c>
      <c r="B123" s="222" t="s">
        <v>88</v>
      </c>
      <c r="C123" s="269" t="s">
        <v>89</v>
      </c>
      <c r="D123" s="227"/>
      <c r="E123" s="232"/>
      <c r="F123" s="237"/>
      <c r="G123" s="237">
        <f>SUMIF(AE124:AE138,"&lt;&gt;NOR",G124:G138)</f>
        <v>0</v>
      </c>
      <c r="H123" s="237"/>
      <c r="I123" s="237">
        <f>SUM(I124:I138)</f>
        <v>0</v>
      </c>
      <c r="J123" s="237"/>
      <c r="K123" s="237">
        <f>SUM(K124:K138)</f>
        <v>0</v>
      </c>
      <c r="L123" s="237"/>
      <c r="M123" s="237">
        <f>SUM(M124:M138)</f>
        <v>0</v>
      </c>
      <c r="N123" s="227"/>
      <c r="O123" s="227">
        <f>SUM(O124:O138)</f>
        <v>0.53744000000000003</v>
      </c>
      <c r="P123" s="227"/>
      <c r="Q123" s="227">
        <f>SUM(Q124:Q138)</f>
        <v>0</v>
      </c>
      <c r="R123" s="227"/>
      <c r="S123" s="227"/>
      <c r="T123" s="228"/>
      <c r="U123" s="227">
        <f>SUM(U124:U138)</f>
        <v>105.73999999999998</v>
      </c>
      <c r="AE123" t="s">
        <v>124</v>
      </c>
    </row>
    <row r="124" spans="1:60" ht="22.5" outlineLevel="1" x14ac:dyDescent="0.2">
      <c r="A124" s="214">
        <v>66</v>
      </c>
      <c r="B124" s="221" t="s">
        <v>299</v>
      </c>
      <c r="C124" s="266" t="s">
        <v>300</v>
      </c>
      <c r="D124" s="223" t="s">
        <v>127</v>
      </c>
      <c r="E124" s="229">
        <v>62.34</v>
      </c>
      <c r="F124" s="233">
        <f>H124+J124</f>
        <v>0</v>
      </c>
      <c r="G124" s="234">
        <f>ROUND(E124*F124,2)</f>
        <v>0</v>
      </c>
      <c r="H124" s="234"/>
      <c r="I124" s="234">
        <f>ROUND(E124*H124,2)</f>
        <v>0</v>
      </c>
      <c r="J124" s="234"/>
      <c r="K124" s="234">
        <f>ROUND(E124*J124,2)</f>
        <v>0</v>
      </c>
      <c r="L124" s="234">
        <v>21</v>
      </c>
      <c r="M124" s="234">
        <f>G124*(1+L124/100)</f>
        <v>0</v>
      </c>
      <c r="N124" s="223">
        <v>0</v>
      </c>
      <c r="O124" s="223">
        <f>ROUND(E124*N124,5)</f>
        <v>0</v>
      </c>
      <c r="P124" s="223">
        <v>0</v>
      </c>
      <c r="Q124" s="223">
        <f>ROUND(E124*P124,5)</f>
        <v>0</v>
      </c>
      <c r="R124" s="223"/>
      <c r="S124" s="223"/>
      <c r="T124" s="224">
        <v>1.6E-2</v>
      </c>
      <c r="U124" s="223">
        <f>ROUND(E124*T124,2)</f>
        <v>1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128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/>
      <c r="B125" s="221"/>
      <c r="C125" s="267" t="s">
        <v>245</v>
      </c>
      <c r="D125" s="225"/>
      <c r="E125" s="230">
        <v>62.34</v>
      </c>
      <c r="F125" s="234"/>
      <c r="G125" s="234"/>
      <c r="H125" s="234"/>
      <c r="I125" s="234"/>
      <c r="J125" s="234"/>
      <c r="K125" s="234"/>
      <c r="L125" s="234"/>
      <c r="M125" s="234"/>
      <c r="N125" s="223"/>
      <c r="O125" s="223"/>
      <c r="P125" s="223"/>
      <c r="Q125" s="223"/>
      <c r="R125" s="223"/>
      <c r="S125" s="223"/>
      <c r="T125" s="224"/>
      <c r="U125" s="223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130</v>
      </c>
      <c r="AF125" s="213">
        <v>0</v>
      </c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>
        <v>67</v>
      </c>
      <c r="B126" s="221" t="s">
        <v>301</v>
      </c>
      <c r="C126" s="266" t="s">
        <v>302</v>
      </c>
      <c r="D126" s="223" t="s">
        <v>127</v>
      </c>
      <c r="E126" s="229">
        <v>62.34</v>
      </c>
      <c r="F126" s="233">
        <f>H126+J126</f>
        <v>0</v>
      </c>
      <c r="G126" s="234">
        <f>ROUND(E126*F126,2)</f>
        <v>0</v>
      </c>
      <c r="H126" s="234"/>
      <c r="I126" s="234">
        <f>ROUND(E126*H126,2)</f>
        <v>0</v>
      </c>
      <c r="J126" s="234"/>
      <c r="K126" s="234">
        <f>ROUND(E126*J126,2)</f>
        <v>0</v>
      </c>
      <c r="L126" s="234">
        <v>21</v>
      </c>
      <c r="M126" s="234">
        <f>G126*(1+L126/100)</f>
        <v>0</v>
      </c>
      <c r="N126" s="223">
        <v>2.1000000000000001E-4</v>
      </c>
      <c r="O126" s="223">
        <f>ROUND(E126*N126,5)</f>
        <v>1.3089999999999999E-2</v>
      </c>
      <c r="P126" s="223">
        <v>0</v>
      </c>
      <c r="Q126" s="223">
        <f>ROUND(E126*P126,5)</f>
        <v>0</v>
      </c>
      <c r="R126" s="223"/>
      <c r="S126" s="223"/>
      <c r="T126" s="224">
        <v>0.05</v>
      </c>
      <c r="U126" s="223">
        <f>ROUND(E126*T126,2)</f>
        <v>3.12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128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/>
      <c r="B127" s="221"/>
      <c r="C127" s="267" t="s">
        <v>245</v>
      </c>
      <c r="D127" s="225"/>
      <c r="E127" s="230">
        <v>62.34</v>
      </c>
      <c r="F127" s="234"/>
      <c r="G127" s="234"/>
      <c r="H127" s="234"/>
      <c r="I127" s="234"/>
      <c r="J127" s="234"/>
      <c r="K127" s="234"/>
      <c r="L127" s="234"/>
      <c r="M127" s="234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130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14">
        <v>68</v>
      </c>
      <c r="B128" s="221" t="s">
        <v>303</v>
      </c>
      <c r="C128" s="266" t="s">
        <v>304</v>
      </c>
      <c r="D128" s="223" t="s">
        <v>127</v>
      </c>
      <c r="E128" s="229">
        <v>62.34</v>
      </c>
      <c r="F128" s="233">
        <f>H128+J128</f>
        <v>0</v>
      </c>
      <c r="G128" s="234">
        <f>ROUND(E128*F128,2)</f>
        <v>0</v>
      </c>
      <c r="H128" s="234"/>
      <c r="I128" s="234">
        <f>ROUND(E128*H128,2)</f>
        <v>0</v>
      </c>
      <c r="J128" s="234"/>
      <c r="K128" s="234">
        <f>ROUND(E128*J128,2)</f>
        <v>0</v>
      </c>
      <c r="L128" s="234">
        <v>21</v>
      </c>
      <c r="M128" s="234">
        <f>G128*(1+L128/100)</f>
        <v>0</v>
      </c>
      <c r="N128" s="223">
        <v>3.2299999999999998E-3</v>
      </c>
      <c r="O128" s="223">
        <f>ROUND(E128*N128,5)</f>
        <v>0.20136000000000001</v>
      </c>
      <c r="P128" s="223">
        <v>0</v>
      </c>
      <c r="Q128" s="223">
        <f>ROUND(E128*P128,5)</f>
        <v>0</v>
      </c>
      <c r="R128" s="223"/>
      <c r="S128" s="223"/>
      <c r="T128" s="224">
        <v>0.48</v>
      </c>
      <c r="U128" s="223">
        <f>ROUND(E128*T128,2)</f>
        <v>29.92</v>
      </c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128</v>
      </c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/>
      <c r="B129" s="221"/>
      <c r="C129" s="267" t="s">
        <v>245</v>
      </c>
      <c r="D129" s="225"/>
      <c r="E129" s="230">
        <v>62.34</v>
      </c>
      <c r="F129" s="234"/>
      <c r="G129" s="234"/>
      <c r="H129" s="234"/>
      <c r="I129" s="234"/>
      <c r="J129" s="234"/>
      <c r="K129" s="234"/>
      <c r="L129" s="234"/>
      <c r="M129" s="234"/>
      <c r="N129" s="223"/>
      <c r="O129" s="223"/>
      <c r="P129" s="223"/>
      <c r="Q129" s="223"/>
      <c r="R129" s="223"/>
      <c r="S129" s="223"/>
      <c r="T129" s="224"/>
      <c r="U129" s="22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130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>
        <v>69</v>
      </c>
      <c r="B130" s="221" t="s">
        <v>305</v>
      </c>
      <c r="C130" s="266" t="s">
        <v>306</v>
      </c>
      <c r="D130" s="223" t="s">
        <v>127</v>
      </c>
      <c r="E130" s="229">
        <v>62.34</v>
      </c>
      <c r="F130" s="233">
        <f>H130+J130</f>
        <v>0</v>
      </c>
      <c r="G130" s="234">
        <f>ROUND(E130*F130,2)</f>
        <v>0</v>
      </c>
      <c r="H130" s="234"/>
      <c r="I130" s="234">
        <f>ROUND(E130*H130,2)</f>
        <v>0</v>
      </c>
      <c r="J130" s="234"/>
      <c r="K130" s="234">
        <f>ROUND(E130*J130,2)</f>
        <v>0</v>
      </c>
      <c r="L130" s="234">
        <v>21</v>
      </c>
      <c r="M130" s="234">
        <f>G130*(1+L130/100)</f>
        <v>0</v>
      </c>
      <c r="N130" s="223">
        <v>5.0400000000000002E-3</v>
      </c>
      <c r="O130" s="223">
        <f>ROUND(E130*N130,5)</f>
        <v>0.31419000000000002</v>
      </c>
      <c r="P130" s="223">
        <v>0</v>
      </c>
      <c r="Q130" s="223">
        <f>ROUND(E130*P130,5)</f>
        <v>0</v>
      </c>
      <c r="R130" s="223"/>
      <c r="S130" s="223"/>
      <c r="T130" s="224">
        <v>0.97799999999999998</v>
      </c>
      <c r="U130" s="223">
        <f>ROUND(E130*T130,2)</f>
        <v>60.97</v>
      </c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128</v>
      </c>
      <c r="AF130" s="213"/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/>
      <c r="B131" s="221"/>
      <c r="C131" s="267" t="s">
        <v>245</v>
      </c>
      <c r="D131" s="225"/>
      <c r="E131" s="230">
        <v>62.34</v>
      </c>
      <c r="F131" s="234"/>
      <c r="G131" s="234"/>
      <c r="H131" s="234"/>
      <c r="I131" s="234"/>
      <c r="J131" s="234"/>
      <c r="K131" s="234"/>
      <c r="L131" s="234"/>
      <c r="M131" s="234"/>
      <c r="N131" s="223"/>
      <c r="O131" s="223"/>
      <c r="P131" s="223"/>
      <c r="Q131" s="223"/>
      <c r="R131" s="223"/>
      <c r="S131" s="223"/>
      <c r="T131" s="224"/>
      <c r="U131" s="22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130</v>
      </c>
      <c r="AF131" s="213">
        <v>0</v>
      </c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14">
        <v>70</v>
      </c>
      <c r="B132" s="221" t="s">
        <v>307</v>
      </c>
      <c r="C132" s="266" t="s">
        <v>308</v>
      </c>
      <c r="D132" s="223" t="s">
        <v>157</v>
      </c>
      <c r="E132" s="229">
        <v>27.5</v>
      </c>
      <c r="F132" s="233">
        <f>H132+J132</f>
        <v>0</v>
      </c>
      <c r="G132" s="234">
        <f>ROUND(E132*F132,2)</f>
        <v>0</v>
      </c>
      <c r="H132" s="234"/>
      <c r="I132" s="234">
        <f>ROUND(E132*H132,2)</f>
        <v>0</v>
      </c>
      <c r="J132" s="234"/>
      <c r="K132" s="234">
        <f>ROUND(E132*J132,2)</f>
        <v>0</v>
      </c>
      <c r="L132" s="234">
        <v>21</v>
      </c>
      <c r="M132" s="234">
        <f>G132*(1+L132/100)</f>
        <v>0</v>
      </c>
      <c r="N132" s="223">
        <v>3.2000000000000003E-4</v>
      </c>
      <c r="O132" s="223">
        <f>ROUND(E132*N132,5)</f>
        <v>8.8000000000000005E-3</v>
      </c>
      <c r="P132" s="223">
        <v>0</v>
      </c>
      <c r="Q132" s="223">
        <f>ROUND(E132*P132,5)</f>
        <v>0</v>
      </c>
      <c r="R132" s="223"/>
      <c r="S132" s="223"/>
      <c r="T132" s="224">
        <v>0.23599999999999999</v>
      </c>
      <c r="U132" s="223">
        <f>ROUND(E132*T132,2)</f>
        <v>6.49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128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14"/>
      <c r="B133" s="221"/>
      <c r="C133" s="267" t="s">
        <v>309</v>
      </c>
      <c r="D133" s="225"/>
      <c r="E133" s="230">
        <v>27.5</v>
      </c>
      <c r="F133" s="234"/>
      <c r="G133" s="234"/>
      <c r="H133" s="234"/>
      <c r="I133" s="234"/>
      <c r="J133" s="234"/>
      <c r="K133" s="234"/>
      <c r="L133" s="234"/>
      <c r="M133" s="234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130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14">
        <v>71</v>
      </c>
      <c r="B134" s="221" t="s">
        <v>310</v>
      </c>
      <c r="C134" s="266" t="s">
        <v>311</v>
      </c>
      <c r="D134" s="223" t="s">
        <v>157</v>
      </c>
      <c r="E134" s="229">
        <v>27.5</v>
      </c>
      <c r="F134" s="233">
        <f>H134+J134</f>
        <v>0</v>
      </c>
      <c r="G134" s="234">
        <f>ROUND(E134*F134,2)</f>
        <v>0</v>
      </c>
      <c r="H134" s="234"/>
      <c r="I134" s="234">
        <f>ROUND(E134*H134,2)</f>
        <v>0</v>
      </c>
      <c r="J134" s="234"/>
      <c r="K134" s="234">
        <f>ROUND(E134*J134,2)</f>
        <v>0</v>
      </c>
      <c r="L134" s="234">
        <v>21</v>
      </c>
      <c r="M134" s="234">
        <f>G134*(1+L134/100)</f>
        <v>0</v>
      </c>
      <c r="N134" s="223">
        <v>0</v>
      </c>
      <c r="O134" s="223">
        <f>ROUND(E134*N134,5)</f>
        <v>0</v>
      </c>
      <c r="P134" s="223">
        <v>0</v>
      </c>
      <c r="Q134" s="223">
        <f>ROUND(E134*P134,5)</f>
        <v>0</v>
      </c>
      <c r="R134" s="223"/>
      <c r="S134" s="223"/>
      <c r="T134" s="224">
        <v>0.154</v>
      </c>
      <c r="U134" s="223">
        <f>ROUND(E134*T134,2)</f>
        <v>4.24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128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14">
        <v>72</v>
      </c>
      <c r="B135" s="221" t="s">
        <v>312</v>
      </c>
      <c r="C135" s="266" t="s">
        <v>313</v>
      </c>
      <c r="D135" s="223" t="s">
        <v>127</v>
      </c>
      <c r="E135" s="229">
        <v>68.344499999999996</v>
      </c>
      <c r="F135" s="233">
        <f>H135+J135</f>
        <v>0</v>
      </c>
      <c r="G135" s="234">
        <f>ROUND(E135*F135,2)</f>
        <v>0</v>
      </c>
      <c r="H135" s="234"/>
      <c r="I135" s="234">
        <f>ROUND(E135*H135,2)</f>
        <v>0</v>
      </c>
      <c r="J135" s="234"/>
      <c r="K135" s="234">
        <f>ROUND(E135*J135,2)</f>
        <v>0</v>
      </c>
      <c r="L135" s="234">
        <v>21</v>
      </c>
      <c r="M135" s="234">
        <f>G135*(1+L135/100)</f>
        <v>0</v>
      </c>
      <c r="N135" s="223">
        <v>0</v>
      </c>
      <c r="O135" s="223">
        <f>ROUND(E135*N135,5)</f>
        <v>0</v>
      </c>
      <c r="P135" s="223">
        <v>0</v>
      </c>
      <c r="Q135" s="223">
        <f>ROUND(E135*P135,5)</f>
        <v>0</v>
      </c>
      <c r="R135" s="223"/>
      <c r="S135" s="223"/>
      <c r="T135" s="224">
        <v>0</v>
      </c>
      <c r="U135" s="223">
        <f>ROUND(E135*T135,2)</f>
        <v>0</v>
      </c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163</v>
      </c>
      <c r="AF135" s="213"/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2.5" outlineLevel="1" x14ac:dyDescent="0.2">
      <c r="A136" s="214"/>
      <c r="B136" s="221"/>
      <c r="C136" s="268" t="s">
        <v>314</v>
      </c>
      <c r="D136" s="226"/>
      <c r="E136" s="231"/>
      <c r="F136" s="235"/>
      <c r="G136" s="236"/>
      <c r="H136" s="234"/>
      <c r="I136" s="234"/>
      <c r="J136" s="234"/>
      <c r="K136" s="234"/>
      <c r="L136" s="234"/>
      <c r="M136" s="234"/>
      <c r="N136" s="223"/>
      <c r="O136" s="223"/>
      <c r="P136" s="223"/>
      <c r="Q136" s="223"/>
      <c r="R136" s="223"/>
      <c r="S136" s="223"/>
      <c r="T136" s="224"/>
      <c r="U136" s="22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137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6" t="str">
        <f>C136</f>
        <v>Protiskluznost – Vyhláška MMR 268/2009 Sb., ČSN 74 4505, ČSN 72 191, DIN 51 130, DIN 51 097 – větší než 0,5, R9/A. Dekor a barevnost dle výběru investora!</v>
      </c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/>
      <c r="B137" s="221"/>
      <c r="C137" s="267" t="s">
        <v>315</v>
      </c>
      <c r="D137" s="225"/>
      <c r="E137" s="230">
        <v>68.344499999999996</v>
      </c>
      <c r="F137" s="234"/>
      <c r="G137" s="234"/>
      <c r="H137" s="234"/>
      <c r="I137" s="234"/>
      <c r="J137" s="234"/>
      <c r="K137" s="234"/>
      <c r="L137" s="234"/>
      <c r="M137" s="234"/>
      <c r="N137" s="223"/>
      <c r="O137" s="223"/>
      <c r="P137" s="223"/>
      <c r="Q137" s="223"/>
      <c r="R137" s="223"/>
      <c r="S137" s="223"/>
      <c r="T137" s="224"/>
      <c r="U137" s="22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130</v>
      </c>
      <c r="AF137" s="213">
        <v>0</v>
      </c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>
        <v>73</v>
      </c>
      <c r="B138" s="221" t="s">
        <v>316</v>
      </c>
      <c r="C138" s="266" t="s">
        <v>317</v>
      </c>
      <c r="D138" s="223" t="s">
        <v>0</v>
      </c>
      <c r="E138" s="229">
        <v>1395.44</v>
      </c>
      <c r="F138" s="233">
        <f>H138+J138</f>
        <v>0</v>
      </c>
      <c r="G138" s="234">
        <f>ROUND(E138*F138,2)</f>
        <v>0</v>
      </c>
      <c r="H138" s="234"/>
      <c r="I138" s="234">
        <f>ROUND(E138*H138,2)</f>
        <v>0</v>
      </c>
      <c r="J138" s="234"/>
      <c r="K138" s="234">
        <f>ROUND(E138*J138,2)</f>
        <v>0</v>
      </c>
      <c r="L138" s="234">
        <v>21</v>
      </c>
      <c r="M138" s="234">
        <f>G138*(1+L138/100)</f>
        <v>0</v>
      </c>
      <c r="N138" s="223">
        <v>0</v>
      </c>
      <c r="O138" s="223">
        <f>ROUND(E138*N138,5)</f>
        <v>0</v>
      </c>
      <c r="P138" s="223">
        <v>0</v>
      </c>
      <c r="Q138" s="223">
        <f>ROUND(E138*P138,5)</f>
        <v>0</v>
      </c>
      <c r="R138" s="223"/>
      <c r="S138" s="223"/>
      <c r="T138" s="224">
        <v>0</v>
      </c>
      <c r="U138" s="223">
        <f>ROUND(E138*T138,2)</f>
        <v>0</v>
      </c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128</v>
      </c>
      <c r="AF138" s="213"/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x14ac:dyDescent="0.2">
      <c r="A139" s="215" t="s">
        <v>123</v>
      </c>
      <c r="B139" s="222" t="s">
        <v>90</v>
      </c>
      <c r="C139" s="269" t="s">
        <v>91</v>
      </c>
      <c r="D139" s="227"/>
      <c r="E139" s="232"/>
      <c r="F139" s="237"/>
      <c r="G139" s="237">
        <f>SUMIF(AE140:AE154,"&lt;&gt;NOR",G140:G154)</f>
        <v>0</v>
      </c>
      <c r="H139" s="237"/>
      <c r="I139" s="237">
        <f>SUM(I140:I154)</f>
        <v>0</v>
      </c>
      <c r="J139" s="237"/>
      <c r="K139" s="237">
        <f>SUM(K140:K154)</f>
        <v>0</v>
      </c>
      <c r="L139" s="237"/>
      <c r="M139" s="237">
        <f>SUM(M140:M154)</f>
        <v>0</v>
      </c>
      <c r="N139" s="227"/>
      <c r="O139" s="227">
        <f>SUM(O140:O154)</f>
        <v>0.53725999999999996</v>
      </c>
      <c r="P139" s="227"/>
      <c r="Q139" s="227">
        <f>SUM(Q140:Q154)</f>
        <v>0</v>
      </c>
      <c r="R139" s="227"/>
      <c r="S139" s="227"/>
      <c r="T139" s="228"/>
      <c r="U139" s="227">
        <f>SUM(U140:U154)</f>
        <v>95.72</v>
      </c>
      <c r="AE139" t="s">
        <v>124</v>
      </c>
    </row>
    <row r="140" spans="1:60" outlineLevel="1" x14ac:dyDescent="0.2">
      <c r="A140" s="214">
        <v>74</v>
      </c>
      <c r="B140" s="221" t="s">
        <v>318</v>
      </c>
      <c r="C140" s="266" t="s">
        <v>319</v>
      </c>
      <c r="D140" s="223" t="s">
        <v>127</v>
      </c>
      <c r="E140" s="229">
        <v>76.099999999999994</v>
      </c>
      <c r="F140" s="233">
        <f>H140+J140</f>
        <v>0</v>
      </c>
      <c r="G140" s="234">
        <f>ROUND(E140*F140,2)</f>
        <v>0</v>
      </c>
      <c r="H140" s="234"/>
      <c r="I140" s="234">
        <f>ROUND(E140*H140,2)</f>
        <v>0</v>
      </c>
      <c r="J140" s="234"/>
      <c r="K140" s="234">
        <f>ROUND(E140*J140,2)</f>
        <v>0</v>
      </c>
      <c r="L140" s="234">
        <v>21</v>
      </c>
      <c r="M140" s="234">
        <f>G140*(1+L140/100)</f>
        <v>0</v>
      </c>
      <c r="N140" s="223">
        <v>2.1000000000000001E-4</v>
      </c>
      <c r="O140" s="223">
        <f>ROUND(E140*N140,5)</f>
        <v>1.5980000000000001E-2</v>
      </c>
      <c r="P140" s="223">
        <v>0</v>
      </c>
      <c r="Q140" s="223">
        <f>ROUND(E140*P140,5)</f>
        <v>0</v>
      </c>
      <c r="R140" s="223"/>
      <c r="S140" s="223"/>
      <c r="T140" s="224">
        <v>0.05</v>
      </c>
      <c r="U140" s="223">
        <f>ROUND(E140*T140,2)</f>
        <v>3.81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128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/>
      <c r="B141" s="221"/>
      <c r="C141" s="267" t="s">
        <v>320</v>
      </c>
      <c r="D141" s="225"/>
      <c r="E141" s="230">
        <v>60</v>
      </c>
      <c r="F141" s="234"/>
      <c r="G141" s="234"/>
      <c r="H141" s="234"/>
      <c r="I141" s="234"/>
      <c r="J141" s="234"/>
      <c r="K141" s="234"/>
      <c r="L141" s="234"/>
      <c r="M141" s="234"/>
      <c r="N141" s="223"/>
      <c r="O141" s="223"/>
      <c r="P141" s="223"/>
      <c r="Q141" s="223"/>
      <c r="R141" s="223"/>
      <c r="S141" s="223"/>
      <c r="T141" s="224"/>
      <c r="U141" s="223"/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130</v>
      </c>
      <c r="AF141" s="213">
        <v>0</v>
      </c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/>
      <c r="B142" s="221"/>
      <c r="C142" s="267" t="s">
        <v>321</v>
      </c>
      <c r="D142" s="225"/>
      <c r="E142" s="230">
        <v>1.2</v>
      </c>
      <c r="F142" s="234"/>
      <c r="G142" s="234"/>
      <c r="H142" s="234"/>
      <c r="I142" s="234"/>
      <c r="J142" s="234"/>
      <c r="K142" s="234"/>
      <c r="L142" s="234"/>
      <c r="M142" s="234"/>
      <c r="N142" s="223"/>
      <c r="O142" s="223"/>
      <c r="P142" s="223"/>
      <c r="Q142" s="223"/>
      <c r="R142" s="223"/>
      <c r="S142" s="223"/>
      <c r="T142" s="224"/>
      <c r="U142" s="223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130</v>
      </c>
      <c r="AF142" s="213">
        <v>0</v>
      </c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14"/>
      <c r="B143" s="221"/>
      <c r="C143" s="267" t="s">
        <v>322</v>
      </c>
      <c r="D143" s="225"/>
      <c r="E143" s="230">
        <v>-5.9</v>
      </c>
      <c r="F143" s="234"/>
      <c r="G143" s="234"/>
      <c r="H143" s="234"/>
      <c r="I143" s="234"/>
      <c r="J143" s="234"/>
      <c r="K143" s="234"/>
      <c r="L143" s="234"/>
      <c r="M143" s="234"/>
      <c r="N143" s="223"/>
      <c r="O143" s="223"/>
      <c r="P143" s="223"/>
      <c r="Q143" s="223"/>
      <c r="R143" s="223"/>
      <c r="S143" s="223"/>
      <c r="T143" s="224"/>
      <c r="U143" s="22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130</v>
      </c>
      <c r="AF143" s="213">
        <v>0</v>
      </c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14"/>
      <c r="B144" s="221"/>
      <c r="C144" s="267" t="s">
        <v>323</v>
      </c>
      <c r="D144" s="225"/>
      <c r="E144" s="230">
        <v>26</v>
      </c>
      <c r="F144" s="234"/>
      <c r="G144" s="234"/>
      <c r="H144" s="234"/>
      <c r="I144" s="234"/>
      <c r="J144" s="234"/>
      <c r="K144" s="234"/>
      <c r="L144" s="234"/>
      <c r="M144" s="234"/>
      <c r="N144" s="223"/>
      <c r="O144" s="223"/>
      <c r="P144" s="223"/>
      <c r="Q144" s="223"/>
      <c r="R144" s="223"/>
      <c r="S144" s="223"/>
      <c r="T144" s="224"/>
      <c r="U144" s="223"/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130</v>
      </c>
      <c r="AF144" s="213">
        <v>0</v>
      </c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14"/>
      <c r="B145" s="221"/>
      <c r="C145" s="267" t="s">
        <v>324</v>
      </c>
      <c r="D145" s="225"/>
      <c r="E145" s="230">
        <v>0.8</v>
      </c>
      <c r="F145" s="234"/>
      <c r="G145" s="234"/>
      <c r="H145" s="234"/>
      <c r="I145" s="234"/>
      <c r="J145" s="234"/>
      <c r="K145" s="234"/>
      <c r="L145" s="234"/>
      <c r="M145" s="234"/>
      <c r="N145" s="223"/>
      <c r="O145" s="223"/>
      <c r="P145" s="223"/>
      <c r="Q145" s="223"/>
      <c r="R145" s="223"/>
      <c r="S145" s="223"/>
      <c r="T145" s="224"/>
      <c r="U145" s="223"/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130</v>
      </c>
      <c r="AF145" s="213">
        <v>0</v>
      </c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14"/>
      <c r="B146" s="221"/>
      <c r="C146" s="267" t="s">
        <v>325</v>
      </c>
      <c r="D146" s="225"/>
      <c r="E146" s="230">
        <v>-6</v>
      </c>
      <c r="F146" s="234"/>
      <c r="G146" s="234"/>
      <c r="H146" s="234"/>
      <c r="I146" s="234"/>
      <c r="J146" s="234"/>
      <c r="K146" s="234"/>
      <c r="L146" s="234"/>
      <c r="M146" s="234"/>
      <c r="N146" s="223"/>
      <c r="O146" s="223"/>
      <c r="P146" s="223"/>
      <c r="Q146" s="223"/>
      <c r="R146" s="223"/>
      <c r="S146" s="223"/>
      <c r="T146" s="224"/>
      <c r="U146" s="223"/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130</v>
      </c>
      <c r="AF146" s="213">
        <v>0</v>
      </c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14">
        <v>75</v>
      </c>
      <c r="B147" s="221" t="s">
        <v>326</v>
      </c>
      <c r="C147" s="266" t="s">
        <v>327</v>
      </c>
      <c r="D147" s="223" t="s">
        <v>127</v>
      </c>
      <c r="E147" s="229">
        <v>76.099999999999994</v>
      </c>
      <c r="F147" s="233">
        <f>H147+J147</f>
        <v>0</v>
      </c>
      <c r="G147" s="234">
        <f>ROUND(E147*F147,2)</f>
        <v>0</v>
      </c>
      <c r="H147" s="234"/>
      <c r="I147" s="234">
        <f>ROUND(E147*H147,2)</f>
        <v>0</v>
      </c>
      <c r="J147" s="234"/>
      <c r="K147" s="234">
        <f>ROUND(E147*J147,2)</f>
        <v>0</v>
      </c>
      <c r="L147" s="234">
        <v>21</v>
      </c>
      <c r="M147" s="234">
        <f>G147*(1+L147/100)</f>
        <v>0</v>
      </c>
      <c r="N147" s="223">
        <v>0</v>
      </c>
      <c r="O147" s="223">
        <f>ROUND(E147*N147,5)</f>
        <v>0</v>
      </c>
      <c r="P147" s="223">
        <v>0</v>
      </c>
      <c r="Q147" s="223">
        <f>ROUND(E147*P147,5)</f>
        <v>0</v>
      </c>
      <c r="R147" s="223"/>
      <c r="S147" s="223"/>
      <c r="T147" s="224">
        <v>0.24</v>
      </c>
      <c r="U147" s="223">
        <f>ROUND(E147*T147,2)</f>
        <v>18.260000000000002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128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>
        <v>76</v>
      </c>
      <c r="B148" s="221" t="s">
        <v>328</v>
      </c>
      <c r="C148" s="266" t="s">
        <v>329</v>
      </c>
      <c r="D148" s="223" t="s">
        <v>330</v>
      </c>
      <c r="E148" s="229">
        <v>120</v>
      </c>
      <c r="F148" s="233">
        <f>H148+J148</f>
        <v>0</v>
      </c>
      <c r="G148" s="234">
        <f>ROUND(E148*F148,2)</f>
        <v>0</v>
      </c>
      <c r="H148" s="234"/>
      <c r="I148" s="234">
        <f>ROUND(E148*H148,2)</f>
        <v>0</v>
      </c>
      <c r="J148" s="234"/>
      <c r="K148" s="234">
        <f>ROUND(E148*J148,2)</f>
        <v>0</v>
      </c>
      <c r="L148" s="234">
        <v>21</v>
      </c>
      <c r="M148" s="234">
        <f>G148*(1+L148/100)</f>
        <v>0</v>
      </c>
      <c r="N148" s="223">
        <v>1E-3</v>
      </c>
      <c r="O148" s="223">
        <f>ROUND(E148*N148,5)</f>
        <v>0.12</v>
      </c>
      <c r="P148" s="223">
        <v>0</v>
      </c>
      <c r="Q148" s="223">
        <f>ROUND(E148*P148,5)</f>
        <v>0</v>
      </c>
      <c r="R148" s="223"/>
      <c r="S148" s="223"/>
      <c r="T148" s="224">
        <v>0</v>
      </c>
      <c r="U148" s="223">
        <f>ROUND(E148*T148,2)</f>
        <v>0</v>
      </c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163</v>
      </c>
      <c r="AF148" s="213"/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14">
        <v>77</v>
      </c>
      <c r="B149" s="221" t="s">
        <v>331</v>
      </c>
      <c r="C149" s="266" t="s">
        <v>332</v>
      </c>
      <c r="D149" s="223" t="s">
        <v>127</v>
      </c>
      <c r="E149" s="229">
        <v>76.099999999999994</v>
      </c>
      <c r="F149" s="233">
        <f>H149+J149</f>
        <v>0</v>
      </c>
      <c r="G149" s="234">
        <f>ROUND(E149*F149,2)</f>
        <v>0</v>
      </c>
      <c r="H149" s="234"/>
      <c r="I149" s="234">
        <f>ROUND(E149*H149,2)</f>
        <v>0</v>
      </c>
      <c r="J149" s="234"/>
      <c r="K149" s="234">
        <f>ROUND(E149*J149,2)</f>
        <v>0</v>
      </c>
      <c r="L149" s="234">
        <v>21</v>
      </c>
      <c r="M149" s="234">
        <f>G149*(1+L149/100)</f>
        <v>0</v>
      </c>
      <c r="N149" s="223">
        <v>5.2399999999999999E-3</v>
      </c>
      <c r="O149" s="223">
        <f>ROUND(E149*N149,5)</f>
        <v>0.39876</v>
      </c>
      <c r="P149" s="223">
        <v>0</v>
      </c>
      <c r="Q149" s="223">
        <f>ROUND(E149*P149,5)</f>
        <v>0</v>
      </c>
      <c r="R149" s="223"/>
      <c r="S149" s="223"/>
      <c r="T149" s="224">
        <v>0.95840000000000003</v>
      </c>
      <c r="U149" s="223">
        <f>ROUND(E149*T149,2)</f>
        <v>72.930000000000007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128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14">
        <v>78</v>
      </c>
      <c r="B150" s="221" t="s">
        <v>333</v>
      </c>
      <c r="C150" s="266" t="s">
        <v>334</v>
      </c>
      <c r="D150" s="223" t="s">
        <v>157</v>
      </c>
      <c r="E150" s="229">
        <v>6</v>
      </c>
      <c r="F150" s="233">
        <f>H150+J150</f>
        <v>0</v>
      </c>
      <c r="G150" s="234">
        <f>ROUND(E150*F150,2)</f>
        <v>0</v>
      </c>
      <c r="H150" s="234"/>
      <c r="I150" s="234">
        <f>ROUND(E150*H150,2)</f>
        <v>0</v>
      </c>
      <c r="J150" s="234"/>
      <c r="K150" s="234">
        <f>ROUND(E150*J150,2)</f>
        <v>0</v>
      </c>
      <c r="L150" s="234">
        <v>21</v>
      </c>
      <c r="M150" s="234">
        <f>G150*(1+L150/100)</f>
        <v>0</v>
      </c>
      <c r="N150" s="223">
        <v>4.2000000000000002E-4</v>
      </c>
      <c r="O150" s="223">
        <f>ROUND(E150*N150,5)</f>
        <v>2.5200000000000001E-3</v>
      </c>
      <c r="P150" s="223">
        <v>0</v>
      </c>
      <c r="Q150" s="223">
        <f>ROUND(E150*P150,5)</f>
        <v>0</v>
      </c>
      <c r="R150" s="223"/>
      <c r="S150" s="223"/>
      <c r="T150" s="224">
        <v>0.12</v>
      </c>
      <c r="U150" s="223">
        <f>ROUND(E150*T150,2)</f>
        <v>0.72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128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/>
      <c r="B151" s="221"/>
      <c r="C151" s="267" t="s">
        <v>335</v>
      </c>
      <c r="D151" s="225"/>
      <c r="E151" s="230">
        <v>6</v>
      </c>
      <c r="F151" s="234"/>
      <c r="G151" s="234"/>
      <c r="H151" s="234"/>
      <c r="I151" s="234"/>
      <c r="J151" s="234"/>
      <c r="K151" s="234"/>
      <c r="L151" s="234"/>
      <c r="M151" s="234"/>
      <c r="N151" s="223"/>
      <c r="O151" s="223"/>
      <c r="P151" s="223"/>
      <c r="Q151" s="223"/>
      <c r="R151" s="223"/>
      <c r="S151" s="223"/>
      <c r="T151" s="224"/>
      <c r="U151" s="223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130</v>
      </c>
      <c r="AF151" s="213">
        <v>0</v>
      </c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>
        <v>79</v>
      </c>
      <c r="B152" s="221" t="s">
        <v>336</v>
      </c>
      <c r="C152" s="266" t="s">
        <v>337</v>
      </c>
      <c r="D152" s="223" t="s">
        <v>127</v>
      </c>
      <c r="E152" s="229">
        <v>79.905000000000001</v>
      </c>
      <c r="F152" s="233">
        <f>H152+J152</f>
        <v>0</v>
      </c>
      <c r="G152" s="234">
        <f>ROUND(E152*F152,2)</f>
        <v>0</v>
      </c>
      <c r="H152" s="234"/>
      <c r="I152" s="234">
        <f>ROUND(E152*H152,2)</f>
        <v>0</v>
      </c>
      <c r="J152" s="234"/>
      <c r="K152" s="234">
        <f>ROUND(E152*J152,2)</f>
        <v>0</v>
      </c>
      <c r="L152" s="234">
        <v>21</v>
      </c>
      <c r="M152" s="234">
        <f>G152*(1+L152/100)</f>
        <v>0</v>
      </c>
      <c r="N152" s="223">
        <v>0</v>
      </c>
      <c r="O152" s="223">
        <f>ROUND(E152*N152,5)</f>
        <v>0</v>
      </c>
      <c r="P152" s="223">
        <v>0</v>
      </c>
      <c r="Q152" s="223">
        <f>ROUND(E152*P152,5)</f>
        <v>0</v>
      </c>
      <c r="R152" s="223"/>
      <c r="S152" s="223"/>
      <c r="T152" s="224">
        <v>0</v>
      </c>
      <c r="U152" s="223">
        <f>ROUND(E152*T152,2)</f>
        <v>0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163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/>
      <c r="B153" s="221"/>
      <c r="C153" s="267" t="s">
        <v>338</v>
      </c>
      <c r="D153" s="225"/>
      <c r="E153" s="230">
        <v>79.905000000000001</v>
      </c>
      <c r="F153" s="234"/>
      <c r="G153" s="234"/>
      <c r="H153" s="234"/>
      <c r="I153" s="234"/>
      <c r="J153" s="234"/>
      <c r="K153" s="234"/>
      <c r="L153" s="234"/>
      <c r="M153" s="234"/>
      <c r="N153" s="223"/>
      <c r="O153" s="223"/>
      <c r="P153" s="223"/>
      <c r="Q153" s="223"/>
      <c r="R153" s="223"/>
      <c r="S153" s="223"/>
      <c r="T153" s="224"/>
      <c r="U153" s="223"/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130</v>
      </c>
      <c r="AF153" s="213">
        <v>0</v>
      </c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>
        <v>80</v>
      </c>
      <c r="B154" s="221" t="s">
        <v>339</v>
      </c>
      <c r="C154" s="266" t="s">
        <v>340</v>
      </c>
      <c r="D154" s="223" t="s">
        <v>0</v>
      </c>
      <c r="E154" s="229">
        <v>1586.55</v>
      </c>
      <c r="F154" s="233">
        <f>H154+J154</f>
        <v>0</v>
      </c>
      <c r="G154" s="234">
        <f>ROUND(E154*F154,2)</f>
        <v>0</v>
      </c>
      <c r="H154" s="234"/>
      <c r="I154" s="234">
        <f>ROUND(E154*H154,2)</f>
        <v>0</v>
      </c>
      <c r="J154" s="234"/>
      <c r="K154" s="234">
        <f>ROUND(E154*J154,2)</f>
        <v>0</v>
      </c>
      <c r="L154" s="234">
        <v>21</v>
      </c>
      <c r="M154" s="234">
        <f>G154*(1+L154/100)</f>
        <v>0</v>
      </c>
      <c r="N154" s="223">
        <v>0</v>
      </c>
      <c r="O154" s="223">
        <f>ROUND(E154*N154,5)</f>
        <v>0</v>
      </c>
      <c r="P154" s="223">
        <v>0</v>
      </c>
      <c r="Q154" s="223">
        <f>ROUND(E154*P154,5)</f>
        <v>0</v>
      </c>
      <c r="R154" s="223"/>
      <c r="S154" s="223"/>
      <c r="T154" s="224">
        <v>0</v>
      </c>
      <c r="U154" s="223">
        <f>ROUND(E154*T154,2)</f>
        <v>0</v>
      </c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128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">
      <c r="A155" s="215" t="s">
        <v>123</v>
      </c>
      <c r="B155" s="222" t="s">
        <v>92</v>
      </c>
      <c r="C155" s="269" t="s">
        <v>93</v>
      </c>
      <c r="D155" s="227"/>
      <c r="E155" s="232"/>
      <c r="F155" s="237"/>
      <c r="G155" s="237">
        <f>SUMIF(AE156:AE157,"&lt;&gt;NOR",G156:G157)</f>
        <v>0</v>
      </c>
      <c r="H155" s="237"/>
      <c r="I155" s="237">
        <f>SUM(I156:I157)</f>
        <v>0</v>
      </c>
      <c r="J155" s="237"/>
      <c r="K155" s="237">
        <f>SUM(K156:K157)</f>
        <v>0</v>
      </c>
      <c r="L155" s="237"/>
      <c r="M155" s="237">
        <f>SUM(M156:M157)</f>
        <v>0</v>
      </c>
      <c r="N155" s="227"/>
      <c r="O155" s="227">
        <f>SUM(O156:O157)</f>
        <v>1.6299999999999999E-3</v>
      </c>
      <c r="P155" s="227"/>
      <c r="Q155" s="227">
        <f>SUM(Q156:Q157)</f>
        <v>0</v>
      </c>
      <c r="R155" s="227"/>
      <c r="S155" s="227"/>
      <c r="T155" s="228"/>
      <c r="U155" s="227">
        <f>SUM(U156:U157)</f>
        <v>2.4300000000000002</v>
      </c>
      <c r="AE155" t="s">
        <v>124</v>
      </c>
    </row>
    <row r="156" spans="1:60" ht="22.5" outlineLevel="1" x14ac:dyDescent="0.2">
      <c r="A156" s="214">
        <v>81</v>
      </c>
      <c r="B156" s="221" t="s">
        <v>341</v>
      </c>
      <c r="C156" s="266" t="s">
        <v>342</v>
      </c>
      <c r="D156" s="223" t="s">
        <v>127</v>
      </c>
      <c r="E156" s="229">
        <v>5.0999999999999996</v>
      </c>
      <c r="F156" s="233">
        <f>H156+J156</f>
        <v>0</v>
      </c>
      <c r="G156" s="234">
        <f>ROUND(E156*F156,2)</f>
        <v>0</v>
      </c>
      <c r="H156" s="234"/>
      <c r="I156" s="234">
        <f>ROUND(E156*H156,2)</f>
        <v>0</v>
      </c>
      <c r="J156" s="234"/>
      <c r="K156" s="234">
        <f>ROUND(E156*J156,2)</f>
        <v>0</v>
      </c>
      <c r="L156" s="234">
        <v>21</v>
      </c>
      <c r="M156" s="234">
        <f>G156*(1+L156/100)</f>
        <v>0</v>
      </c>
      <c r="N156" s="223">
        <v>1.0000000000000001E-5</v>
      </c>
      <c r="O156" s="223">
        <f>ROUND(E156*N156,5)</f>
        <v>5.0000000000000002E-5</v>
      </c>
      <c r="P156" s="223">
        <v>0</v>
      </c>
      <c r="Q156" s="223">
        <f>ROUND(E156*P156,5)</f>
        <v>0</v>
      </c>
      <c r="R156" s="223"/>
      <c r="S156" s="223"/>
      <c r="T156" s="224">
        <v>7.1999999999999995E-2</v>
      </c>
      <c r="U156" s="223">
        <f>ROUND(E156*T156,2)</f>
        <v>0.37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128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14">
        <v>82</v>
      </c>
      <c r="B157" s="221" t="s">
        <v>343</v>
      </c>
      <c r="C157" s="266" t="s">
        <v>344</v>
      </c>
      <c r="D157" s="223" t="s">
        <v>127</v>
      </c>
      <c r="E157" s="229">
        <v>5.0999999999999996</v>
      </c>
      <c r="F157" s="233">
        <f>H157+J157</f>
        <v>0</v>
      </c>
      <c r="G157" s="234">
        <f>ROUND(E157*F157,2)</f>
        <v>0</v>
      </c>
      <c r="H157" s="234"/>
      <c r="I157" s="234">
        <f>ROUND(E157*H157,2)</f>
        <v>0</v>
      </c>
      <c r="J157" s="234"/>
      <c r="K157" s="234">
        <f>ROUND(E157*J157,2)</f>
        <v>0</v>
      </c>
      <c r="L157" s="234">
        <v>21</v>
      </c>
      <c r="M157" s="234">
        <f>G157*(1+L157/100)</f>
        <v>0</v>
      </c>
      <c r="N157" s="223">
        <v>3.1E-4</v>
      </c>
      <c r="O157" s="223">
        <f>ROUND(E157*N157,5)</f>
        <v>1.58E-3</v>
      </c>
      <c r="P157" s="223">
        <v>0</v>
      </c>
      <c r="Q157" s="223">
        <f>ROUND(E157*P157,5)</f>
        <v>0</v>
      </c>
      <c r="R157" s="223"/>
      <c r="S157" s="223"/>
      <c r="T157" s="224">
        <v>0.40300000000000002</v>
      </c>
      <c r="U157" s="223">
        <f>ROUND(E157*T157,2)</f>
        <v>2.06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128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">
      <c r="A158" s="215" t="s">
        <v>123</v>
      </c>
      <c r="B158" s="222" t="s">
        <v>94</v>
      </c>
      <c r="C158" s="269" t="s">
        <v>95</v>
      </c>
      <c r="D158" s="227"/>
      <c r="E158" s="232"/>
      <c r="F158" s="237"/>
      <c r="G158" s="237">
        <f>SUMIF(AE159:AE161,"&lt;&gt;NOR",G159:G161)</f>
        <v>0</v>
      </c>
      <c r="H158" s="237"/>
      <c r="I158" s="237">
        <f>SUM(I159:I161)</f>
        <v>0</v>
      </c>
      <c r="J158" s="237"/>
      <c r="K158" s="237">
        <f>SUM(K159:K161)</f>
        <v>0</v>
      </c>
      <c r="L158" s="237"/>
      <c r="M158" s="237">
        <f>SUM(M159:M161)</f>
        <v>0</v>
      </c>
      <c r="N158" s="227"/>
      <c r="O158" s="227">
        <f>SUM(O159:O161)</f>
        <v>0.15726000000000001</v>
      </c>
      <c r="P158" s="227"/>
      <c r="Q158" s="227">
        <f>SUM(Q159:Q161)</f>
        <v>0</v>
      </c>
      <c r="R158" s="227"/>
      <c r="S158" s="227"/>
      <c r="T158" s="228"/>
      <c r="U158" s="227">
        <f>SUM(U159:U161)</f>
        <v>30.67</v>
      </c>
      <c r="AE158" t="s">
        <v>124</v>
      </c>
    </row>
    <row r="159" spans="1:60" ht="22.5" outlineLevel="1" x14ac:dyDescent="0.2">
      <c r="A159" s="214">
        <v>83</v>
      </c>
      <c r="B159" s="221" t="s">
        <v>345</v>
      </c>
      <c r="C159" s="266" t="s">
        <v>346</v>
      </c>
      <c r="D159" s="223" t="s">
        <v>127</v>
      </c>
      <c r="E159" s="229">
        <v>62.4</v>
      </c>
      <c r="F159" s="233">
        <f>H159+J159</f>
        <v>0</v>
      </c>
      <c r="G159" s="234">
        <f>ROUND(E159*F159,2)</f>
        <v>0</v>
      </c>
      <c r="H159" s="234"/>
      <c r="I159" s="234">
        <f>ROUND(E159*H159,2)</f>
        <v>0</v>
      </c>
      <c r="J159" s="234"/>
      <c r="K159" s="234">
        <f>ROUND(E159*J159,2)</f>
        <v>0</v>
      </c>
      <c r="L159" s="234">
        <v>21</v>
      </c>
      <c r="M159" s="234">
        <f>G159*(1+L159/100)</f>
        <v>0</v>
      </c>
      <c r="N159" s="223">
        <v>3.5E-4</v>
      </c>
      <c r="O159" s="223">
        <f>ROUND(E159*N159,5)</f>
        <v>2.1839999999999998E-2</v>
      </c>
      <c r="P159" s="223">
        <v>0</v>
      </c>
      <c r="Q159" s="223">
        <f>ROUND(E159*P159,5)</f>
        <v>0</v>
      </c>
      <c r="R159" s="223"/>
      <c r="S159" s="223"/>
      <c r="T159" s="224">
        <v>1.35E-2</v>
      </c>
      <c r="U159" s="223">
        <f>ROUND(E159*T159,2)</f>
        <v>0.84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128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14">
        <v>84</v>
      </c>
      <c r="B160" s="221" t="s">
        <v>347</v>
      </c>
      <c r="C160" s="266" t="s">
        <v>348</v>
      </c>
      <c r="D160" s="223" t="s">
        <v>127</v>
      </c>
      <c r="E160" s="229">
        <v>222</v>
      </c>
      <c r="F160" s="233">
        <f>H160+J160</f>
        <v>0</v>
      </c>
      <c r="G160" s="234">
        <f>ROUND(E160*F160,2)</f>
        <v>0</v>
      </c>
      <c r="H160" s="234"/>
      <c r="I160" s="234">
        <f>ROUND(E160*H160,2)</f>
        <v>0</v>
      </c>
      <c r="J160" s="234"/>
      <c r="K160" s="234">
        <f>ROUND(E160*J160,2)</f>
        <v>0</v>
      </c>
      <c r="L160" s="234">
        <v>21</v>
      </c>
      <c r="M160" s="234">
        <f>G160*(1+L160/100)</f>
        <v>0</v>
      </c>
      <c r="N160" s="223">
        <v>1.4999999999999999E-4</v>
      </c>
      <c r="O160" s="223">
        <f>ROUND(E160*N160,5)</f>
        <v>3.3300000000000003E-2</v>
      </c>
      <c r="P160" s="223">
        <v>0</v>
      </c>
      <c r="Q160" s="223">
        <f>ROUND(E160*P160,5)</f>
        <v>0</v>
      </c>
      <c r="R160" s="223"/>
      <c r="S160" s="223"/>
      <c r="T160" s="224">
        <v>3.2480000000000002E-2</v>
      </c>
      <c r="U160" s="223">
        <f>ROUND(E160*T160,2)</f>
        <v>7.21</v>
      </c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128</v>
      </c>
      <c r="AF160" s="213"/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14">
        <v>85</v>
      </c>
      <c r="B161" s="221" t="s">
        <v>349</v>
      </c>
      <c r="C161" s="266" t="s">
        <v>350</v>
      </c>
      <c r="D161" s="223" t="s">
        <v>127</v>
      </c>
      <c r="E161" s="229">
        <v>222</v>
      </c>
      <c r="F161" s="233">
        <f>H161+J161</f>
        <v>0</v>
      </c>
      <c r="G161" s="234">
        <f>ROUND(E161*F161,2)</f>
        <v>0</v>
      </c>
      <c r="H161" s="234"/>
      <c r="I161" s="234">
        <f>ROUND(E161*H161,2)</f>
        <v>0</v>
      </c>
      <c r="J161" s="234"/>
      <c r="K161" s="234">
        <f>ROUND(E161*J161,2)</f>
        <v>0</v>
      </c>
      <c r="L161" s="234">
        <v>21</v>
      </c>
      <c r="M161" s="234">
        <f>G161*(1+L161/100)</f>
        <v>0</v>
      </c>
      <c r="N161" s="223">
        <v>4.6000000000000001E-4</v>
      </c>
      <c r="O161" s="223">
        <f>ROUND(E161*N161,5)</f>
        <v>0.10212</v>
      </c>
      <c r="P161" s="223">
        <v>0</v>
      </c>
      <c r="Q161" s="223">
        <f>ROUND(E161*P161,5)</f>
        <v>0</v>
      </c>
      <c r="R161" s="223"/>
      <c r="S161" s="223"/>
      <c r="T161" s="224">
        <v>0.10191</v>
      </c>
      <c r="U161" s="223">
        <f>ROUND(E161*T161,2)</f>
        <v>22.62</v>
      </c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128</v>
      </c>
      <c r="AF161" s="213"/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x14ac:dyDescent="0.2">
      <c r="A162" s="215" t="s">
        <v>123</v>
      </c>
      <c r="B162" s="222" t="s">
        <v>96</v>
      </c>
      <c r="C162" s="269" t="s">
        <v>26</v>
      </c>
      <c r="D162" s="227"/>
      <c r="E162" s="232"/>
      <c r="F162" s="237"/>
      <c r="G162" s="237">
        <f>SUMIF(AE163:AE166,"&lt;&gt;NOR",G163:G166)</f>
        <v>0</v>
      </c>
      <c r="H162" s="237"/>
      <c r="I162" s="237">
        <f>SUM(I163:I166)</f>
        <v>0</v>
      </c>
      <c r="J162" s="237"/>
      <c r="K162" s="237">
        <f>SUM(K163:K166)</f>
        <v>0</v>
      </c>
      <c r="L162" s="237"/>
      <c r="M162" s="237">
        <f>SUM(M163:M166)</f>
        <v>0</v>
      </c>
      <c r="N162" s="227"/>
      <c r="O162" s="227">
        <f>SUM(O163:O166)</f>
        <v>0</v>
      </c>
      <c r="P162" s="227"/>
      <c r="Q162" s="227">
        <f>SUM(Q163:Q166)</f>
        <v>0</v>
      </c>
      <c r="R162" s="227"/>
      <c r="S162" s="227"/>
      <c r="T162" s="228"/>
      <c r="U162" s="227">
        <f>SUM(U163:U166)</f>
        <v>0</v>
      </c>
      <c r="AE162" t="s">
        <v>124</v>
      </c>
    </row>
    <row r="163" spans="1:60" outlineLevel="1" x14ac:dyDescent="0.2">
      <c r="A163" s="214">
        <v>86</v>
      </c>
      <c r="B163" s="221" t="s">
        <v>351</v>
      </c>
      <c r="C163" s="266" t="s">
        <v>352</v>
      </c>
      <c r="D163" s="223" t="s">
        <v>353</v>
      </c>
      <c r="E163" s="229">
        <v>1</v>
      </c>
      <c r="F163" s="233">
        <f>H163+J163</f>
        <v>0</v>
      </c>
      <c r="G163" s="234">
        <f>ROUND(E163*F163,2)</f>
        <v>0</v>
      </c>
      <c r="H163" s="234"/>
      <c r="I163" s="234">
        <f>ROUND(E163*H163,2)</f>
        <v>0</v>
      </c>
      <c r="J163" s="234"/>
      <c r="K163" s="234">
        <f>ROUND(E163*J163,2)</f>
        <v>0</v>
      </c>
      <c r="L163" s="234">
        <v>21</v>
      </c>
      <c r="M163" s="234">
        <f>G163*(1+L163/100)</f>
        <v>0</v>
      </c>
      <c r="N163" s="223">
        <v>0</v>
      </c>
      <c r="O163" s="223">
        <f>ROUND(E163*N163,5)</f>
        <v>0</v>
      </c>
      <c r="P163" s="223">
        <v>0</v>
      </c>
      <c r="Q163" s="223">
        <f>ROUND(E163*P163,5)</f>
        <v>0</v>
      </c>
      <c r="R163" s="223"/>
      <c r="S163" s="223"/>
      <c r="T163" s="224">
        <v>0</v>
      </c>
      <c r="U163" s="223">
        <f>ROUND(E163*T163,2)</f>
        <v>0</v>
      </c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128</v>
      </c>
      <c r="AF163" s="213"/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14">
        <v>87</v>
      </c>
      <c r="B164" s="221" t="s">
        <v>354</v>
      </c>
      <c r="C164" s="266" t="s">
        <v>355</v>
      </c>
      <c r="D164" s="223" t="s">
        <v>353</v>
      </c>
      <c r="E164" s="229">
        <v>1</v>
      </c>
      <c r="F164" s="233">
        <f>H164+J164</f>
        <v>0</v>
      </c>
      <c r="G164" s="234">
        <f>ROUND(E164*F164,2)</f>
        <v>0</v>
      </c>
      <c r="H164" s="234"/>
      <c r="I164" s="234">
        <f>ROUND(E164*H164,2)</f>
        <v>0</v>
      </c>
      <c r="J164" s="234"/>
      <c r="K164" s="234">
        <f>ROUND(E164*J164,2)</f>
        <v>0</v>
      </c>
      <c r="L164" s="234">
        <v>21</v>
      </c>
      <c r="M164" s="234">
        <f>G164*(1+L164/100)</f>
        <v>0</v>
      </c>
      <c r="N164" s="223">
        <v>0</v>
      </c>
      <c r="O164" s="223">
        <f>ROUND(E164*N164,5)</f>
        <v>0</v>
      </c>
      <c r="P164" s="223">
        <v>0</v>
      </c>
      <c r="Q164" s="223">
        <f>ROUND(E164*P164,5)</f>
        <v>0</v>
      </c>
      <c r="R164" s="223"/>
      <c r="S164" s="223"/>
      <c r="T164" s="224">
        <v>0</v>
      </c>
      <c r="U164" s="223">
        <f>ROUND(E164*T164,2)</f>
        <v>0</v>
      </c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128</v>
      </c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14">
        <v>88</v>
      </c>
      <c r="B165" s="221" t="s">
        <v>356</v>
      </c>
      <c r="C165" s="266" t="s">
        <v>357</v>
      </c>
      <c r="D165" s="223" t="s">
        <v>353</v>
      </c>
      <c r="E165" s="229">
        <v>1</v>
      </c>
      <c r="F165" s="233">
        <f>H165+J165</f>
        <v>0</v>
      </c>
      <c r="G165" s="234">
        <f>ROUND(E165*F165,2)</f>
        <v>0</v>
      </c>
      <c r="H165" s="234"/>
      <c r="I165" s="234">
        <f>ROUND(E165*H165,2)</f>
        <v>0</v>
      </c>
      <c r="J165" s="234"/>
      <c r="K165" s="234">
        <f>ROUND(E165*J165,2)</f>
        <v>0</v>
      </c>
      <c r="L165" s="234">
        <v>21</v>
      </c>
      <c r="M165" s="234">
        <f>G165*(1+L165/100)</f>
        <v>0</v>
      </c>
      <c r="N165" s="223">
        <v>0</v>
      </c>
      <c r="O165" s="223">
        <f>ROUND(E165*N165,5)</f>
        <v>0</v>
      </c>
      <c r="P165" s="223">
        <v>0</v>
      </c>
      <c r="Q165" s="223">
        <f>ROUND(E165*P165,5)</f>
        <v>0</v>
      </c>
      <c r="R165" s="223"/>
      <c r="S165" s="223"/>
      <c r="T165" s="224">
        <v>0</v>
      </c>
      <c r="U165" s="223">
        <f>ROUND(E165*T165,2)</f>
        <v>0</v>
      </c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128</v>
      </c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45">
        <v>89</v>
      </c>
      <c r="B166" s="246" t="s">
        <v>358</v>
      </c>
      <c r="C166" s="270" t="s">
        <v>359</v>
      </c>
      <c r="D166" s="247" t="s">
        <v>353</v>
      </c>
      <c r="E166" s="248">
        <v>1</v>
      </c>
      <c r="F166" s="249">
        <f>H166+J166</f>
        <v>0</v>
      </c>
      <c r="G166" s="250">
        <f>ROUND(E166*F166,2)</f>
        <v>0</v>
      </c>
      <c r="H166" s="250"/>
      <c r="I166" s="250">
        <f>ROUND(E166*H166,2)</f>
        <v>0</v>
      </c>
      <c r="J166" s="250"/>
      <c r="K166" s="250">
        <f>ROUND(E166*J166,2)</f>
        <v>0</v>
      </c>
      <c r="L166" s="250">
        <v>21</v>
      </c>
      <c r="M166" s="250">
        <f>G166*(1+L166/100)</f>
        <v>0</v>
      </c>
      <c r="N166" s="247">
        <v>0</v>
      </c>
      <c r="O166" s="247">
        <f>ROUND(E166*N166,5)</f>
        <v>0</v>
      </c>
      <c r="P166" s="247">
        <v>0</v>
      </c>
      <c r="Q166" s="247">
        <f>ROUND(E166*P166,5)</f>
        <v>0</v>
      </c>
      <c r="R166" s="247"/>
      <c r="S166" s="247"/>
      <c r="T166" s="251">
        <v>0</v>
      </c>
      <c r="U166" s="247">
        <f>ROUND(E166*T166,2)</f>
        <v>0</v>
      </c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128</v>
      </c>
      <c r="AF166" s="213"/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x14ac:dyDescent="0.2">
      <c r="A167" s="6"/>
      <c r="B167" s="7" t="s">
        <v>361</v>
      </c>
      <c r="C167" s="271" t="s">
        <v>361</v>
      </c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AC167">
        <v>15</v>
      </c>
      <c r="AD167">
        <v>21</v>
      </c>
    </row>
    <row r="168" spans="1:60" x14ac:dyDescent="0.2">
      <c r="A168" s="252"/>
      <c r="B168" s="253" t="s">
        <v>28</v>
      </c>
      <c r="C168" s="272" t="s">
        <v>361</v>
      </c>
      <c r="D168" s="254"/>
      <c r="E168" s="254"/>
      <c r="F168" s="254"/>
      <c r="G168" s="265">
        <f>G8+G18+G31+G37+G39+G48+G51+G59+G81+G84+G94+G98+G105+G123+G139+G155+G158+G162</f>
        <v>0</v>
      </c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AC168">
        <f>SUMIF(L7:L166,AC167,G7:G166)</f>
        <v>0</v>
      </c>
      <c r="AD168">
        <f>SUMIF(L7:L166,AD167,G7:G166)</f>
        <v>0</v>
      </c>
      <c r="AE168" t="s">
        <v>362</v>
      </c>
    </row>
    <row r="169" spans="1:60" x14ac:dyDescent="0.2">
      <c r="A169" s="6"/>
      <c r="B169" s="7" t="s">
        <v>361</v>
      </c>
      <c r="C169" s="271" t="s">
        <v>361</v>
      </c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60" x14ac:dyDescent="0.2">
      <c r="A170" s="6"/>
      <c r="B170" s="7" t="s">
        <v>361</v>
      </c>
      <c r="C170" s="271" t="s">
        <v>361</v>
      </c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60" x14ac:dyDescent="0.2">
      <c r="A171" s="255" t="s">
        <v>363</v>
      </c>
      <c r="B171" s="255"/>
      <c r="C171" s="273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">
      <c r="A172" s="256"/>
      <c r="B172" s="257"/>
      <c r="C172" s="274"/>
      <c r="D172" s="257"/>
      <c r="E172" s="257"/>
      <c r="F172" s="257"/>
      <c r="G172" s="258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AE172" t="s">
        <v>364</v>
      </c>
    </row>
    <row r="173" spans="1:60" x14ac:dyDescent="0.2">
      <c r="A173" s="259"/>
      <c r="B173" s="260"/>
      <c r="C173" s="275"/>
      <c r="D173" s="260"/>
      <c r="E173" s="260"/>
      <c r="F173" s="260"/>
      <c r="G173" s="261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A174" s="259"/>
      <c r="B174" s="260"/>
      <c r="C174" s="275"/>
      <c r="D174" s="260"/>
      <c r="E174" s="260"/>
      <c r="F174" s="260"/>
      <c r="G174" s="261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259"/>
      <c r="B175" s="260"/>
      <c r="C175" s="275"/>
      <c r="D175" s="260"/>
      <c r="E175" s="260"/>
      <c r="F175" s="260"/>
      <c r="G175" s="261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">
      <c r="A176" s="262"/>
      <c r="B176" s="263"/>
      <c r="C176" s="276"/>
      <c r="D176" s="263"/>
      <c r="E176" s="263"/>
      <c r="F176" s="263"/>
      <c r="G176" s="264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31" x14ac:dyDescent="0.2">
      <c r="A177" s="6"/>
      <c r="B177" s="7" t="s">
        <v>361</v>
      </c>
      <c r="C177" s="271" t="s">
        <v>361</v>
      </c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">
      <c r="C178" s="277"/>
      <c r="AE178" t="s">
        <v>365</v>
      </c>
    </row>
  </sheetData>
  <mergeCells count="16">
    <mergeCell ref="C115:G115"/>
    <mergeCell ref="C136:G136"/>
    <mergeCell ref="A171:C171"/>
    <mergeCell ref="A172:G176"/>
    <mergeCell ref="C30:G30"/>
    <mergeCell ref="C96:G96"/>
    <mergeCell ref="C107:G107"/>
    <mergeCell ref="C108:G108"/>
    <mergeCell ref="C110:G110"/>
    <mergeCell ref="C111:G111"/>
    <mergeCell ref="A1:G1"/>
    <mergeCell ref="C2:G2"/>
    <mergeCell ref="C3:G3"/>
    <mergeCell ref="C4:G4"/>
    <mergeCell ref="C13:G13"/>
    <mergeCell ref="C25:G2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2023-11-29T12:34:57Z</dcterms:modified>
</cp:coreProperties>
</file>