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ndra\Documents\01 Disk D\01_Firma\15 AUTORIZACE - razitko\2023\23_12 UO Polska\DSP_Park_Polská\PDF\TISK odevzádní\01 Rozpočet\"/>
    </mc:Choice>
  </mc:AlternateContent>
  <xr:revisionPtr revIDLastSave="0" documentId="13_ncr:1_{4419168B-98DE-4B0E-8A7B-70D47EC328D4}" xr6:coauthVersionLast="36" xr6:coauthVersionMax="36" xr10:uidLastSave="{00000000-0000-0000-0000-000000000000}"/>
  <bookViews>
    <workbookView xWindow="-120" yWindow="-120" windowWidth="29040" windowHeight="15840" xr2:uid="{C142D1B4-70B6-4D4E-BD32-CDCEC787C0A2}"/>
  </bookViews>
  <sheets>
    <sheet name="KT Rekapitulace" sheetId="4" r:id="rId1"/>
    <sheet name="KT Rozpočet" sheetId="3" r:id="rId2"/>
    <sheet name="KT Tech. specifikace" sheetId="6" r:id="rId3"/>
  </sheets>
  <definedNames>
    <definedName name="_xlnm._FilterDatabase" localSheetId="1" hidden="1">'KT Rozpočet'!$A$7:$K$100</definedName>
    <definedName name="_xlnm.Print_Titles" localSheetId="1">'KT Rozpočet'!$1:$6</definedName>
    <definedName name="_xlnm.Print_Titles" localSheetId="2">'KT Tech. specifikace'!$1:$6</definedName>
    <definedName name="_xlnm.Print_Area" localSheetId="0">'KT Rekapitulace'!$A:$F</definedName>
    <definedName name="_xlnm.Print_Area" localSheetId="1">'KT Rozpočet'!$A:$K</definedName>
    <definedName name="_xlnm.Print_Area" localSheetId="2">'KT Tech. specifikace'!$A:$I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3" i="3" l="1"/>
  <c r="K57" i="3" l="1"/>
  <c r="D10" i="4" s="1"/>
  <c r="E10" i="4" s="1"/>
  <c r="F10" i="4" s="1"/>
  <c r="K97" i="3"/>
  <c r="K98" i="3" s="1"/>
  <c r="K95" i="3"/>
  <c r="K94" i="3"/>
  <c r="K93" i="3"/>
  <c r="K92" i="3"/>
  <c r="K91" i="3"/>
  <c r="K90" i="3"/>
  <c r="K89" i="3"/>
  <c r="K88" i="3"/>
  <c r="K87" i="3"/>
  <c r="K86" i="3"/>
  <c r="K85" i="3"/>
  <c r="K84" i="3"/>
  <c r="K81" i="3"/>
  <c r="K80" i="3"/>
  <c r="K79" i="3"/>
  <c r="K78" i="3"/>
  <c r="K82" i="3" s="1"/>
  <c r="D13" i="4" s="1"/>
  <c r="E13" i="4" s="1"/>
  <c r="F13" i="4" s="1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77" i="3" s="1"/>
  <c r="D11" i="4" s="1"/>
  <c r="E11" i="4" s="1"/>
  <c r="K58" i="3"/>
  <c r="K56" i="3"/>
  <c r="K55" i="3"/>
  <c r="K54" i="3"/>
  <c r="K53" i="3"/>
  <c r="K52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51" i="3" s="1"/>
  <c r="D9" i="4" s="1"/>
  <c r="K24" i="3"/>
  <c r="K23" i="3"/>
  <c r="K22" i="3"/>
  <c r="K21" i="3"/>
  <c r="K20" i="3"/>
  <c r="K19" i="3"/>
  <c r="K17" i="3"/>
  <c r="K16" i="3"/>
  <c r="K15" i="3"/>
  <c r="K14" i="3"/>
  <c r="K13" i="3"/>
  <c r="K12" i="3"/>
  <c r="K11" i="3"/>
  <c r="K10" i="3"/>
  <c r="K9" i="3"/>
  <c r="K8" i="3"/>
  <c r="K18" i="3" s="1"/>
  <c r="D8" i="4" s="1"/>
  <c r="E8" i="4" s="1"/>
  <c r="F8" i="4" s="1"/>
  <c r="D12" i="4" l="1"/>
  <c r="E12" i="4" s="1"/>
  <c r="F12" i="4" s="1"/>
  <c r="K96" i="3"/>
  <c r="D14" i="4" s="1"/>
  <c r="E14" i="4"/>
  <c r="F14" i="4" s="1"/>
  <c r="F11" i="4"/>
  <c r="E9" i="4"/>
  <c r="F9" i="4"/>
  <c r="A2" i="4"/>
  <c r="E15" i="4" l="1"/>
  <c r="E16" i="4" s="1"/>
  <c r="D15" i="4"/>
  <c r="D16" i="4" s="1"/>
  <c r="K99" i="3"/>
  <c r="K100" i="3" s="1"/>
  <c r="F15" i="4"/>
  <c r="F16" i="4" s="1"/>
  <c r="B4" i="6"/>
  <c r="B4" i="4" l="1"/>
</calcChain>
</file>

<file path=xl/sharedStrings.xml><?xml version="1.0" encoding="utf-8"?>
<sst xmlns="http://schemas.openxmlformats.org/spreadsheetml/2006/main" count="1134" uniqueCount="343">
  <si>
    <t>ROZPOČET STAVBY S VÝKAZEM PRACÍ</t>
  </si>
  <si>
    <t>Stavba :</t>
  </si>
  <si>
    <t>KATEGORIE</t>
  </si>
  <si>
    <t>KÓD POLOŽKY</t>
  </si>
  <si>
    <t>NÁZEV POLOŽKY</t>
  </si>
  <si>
    <t>JEDNOTKOVÁ CENA</t>
  </si>
  <si>
    <t>POZNÁMKA</t>
  </si>
  <si>
    <t>TECHNICKÁ SPECIFIKACE</t>
  </si>
  <si>
    <t>JEDNOTKA</t>
  </si>
  <si>
    <t>VARIANTA POLOŽKY</t>
  </si>
  <si>
    <t>POČET JEDNOTEK</t>
  </si>
  <si>
    <t>POŘ. Č. POL.</t>
  </si>
  <si>
    <t>M2</t>
  </si>
  <si>
    <t>M</t>
  </si>
  <si>
    <t>Celkový součet</t>
  </si>
  <si>
    <t>M3</t>
  </si>
  <si>
    <t>KUS</t>
  </si>
  <si>
    <t>CENA CELKEM BEZ DPH</t>
  </si>
  <si>
    <t xml:space="preserve"> </t>
  </si>
  <si>
    <t>DPH</t>
  </si>
  <si>
    <t>OC + DPH</t>
  </si>
  <si>
    <t>OC BEZ DPH</t>
  </si>
  <si>
    <t>REKAPITULACE ROZPOČTU STAVBY</t>
  </si>
  <si>
    <t>SO</t>
  </si>
  <si>
    <t>TECHNICKÉ SPECIFIKACE STAVBY</t>
  </si>
  <si>
    <t>KRYTY Z BETON DLAŽDIC SE ZÁMKEM ŠEDÝCH TL 60MM DO LOŽE Z KAM</t>
  </si>
  <si>
    <t>OSTAT POŽADAVKY - DOKUMENTACE SKUTEČ PROVEDENÍ V DIGIT FORMĚ</t>
  </si>
  <si>
    <t>KPL</t>
  </si>
  <si>
    <t>vytyčení inženýrských sítí, včetně označení,
kontrola vytýčení inženýrských sítí ve staveništi &lt;=&gt; Výpočet: 1</t>
  </si>
  <si>
    <t>SILNIČNÍ A CHODNÍKOVÉ OBRUBY Z BETONOVÝCH OBRUBNÍKŮ ŠÍŘ 100MM</t>
  </si>
  <si>
    <t>T</t>
  </si>
  <si>
    <t>ZÁSYP JAM A RÝH Z NAKUPOVANÝCH MATERIÁLŮ</t>
  </si>
  <si>
    <t>OPLÁŠTĚNÍ ODVODŇOVACÍCH ŽEBER Z GEOTEXTILIE</t>
  </si>
  <si>
    <t>INFILTRAČNÍ POSTŘIK Z EMULZE DO 1,0KG/M2</t>
  </si>
  <si>
    <t>M3KM</t>
  </si>
  <si>
    <t>ODKOP PRO SPOD STAVBU SILNIC A ŽELEZNIC TŘ. I</t>
  </si>
  <si>
    <t>12373B</t>
  </si>
  <si>
    <t>ODKOP PRO SPOD STAVBU SILNIC A ŽELEZNIC TŘ. I - DOPRAVA</t>
  </si>
  <si>
    <t>VÝPLŇ SPAR MODIFIKOVANÝM ASFALTEM</t>
  </si>
  <si>
    <t>212645</t>
  </si>
  <si>
    <t>TRATIVODY KOMPL Z TRUB Z PLAST HM DN DO 200MM, RÝHA TŘ I</t>
  </si>
  <si>
    <t>13273A</t>
  </si>
  <si>
    <t>HLOUBENÍ RÝH ŠÍŘ DO 2M PAŽ I NEPAŽ TŘ. I - BEZ DOPRAVY</t>
  </si>
  <si>
    <t>13273B</t>
  </si>
  <si>
    <t>HLOUBENÍ RÝH ŠÍŘ DO 2M PAŽ I NEPAŽ TŘ. I - DOPRAVA</t>
  </si>
  <si>
    <t>21461B</t>
  </si>
  <si>
    <t>SEPARAČNÍ GEOTEXTILIE DO 200G/M2</t>
  </si>
  <si>
    <t>VPUSŤ KANALIZAČNÍ ULIČNÍ KOMPLETNÍ Z BETONOVÝCH DÍLCŮ</t>
  </si>
  <si>
    <t>VOZOVKOVÉ VRSTVY ZE ŠTĚRKODRTI TL. DO 150MM</t>
  </si>
  <si>
    <t>1</t>
  </si>
  <si>
    <t>ZALOŽENÍ TRÁVNÍKU RUČNÍM VÝSEVEM</t>
  </si>
  <si>
    <t>917223</t>
  </si>
  <si>
    <t>572123</t>
  </si>
  <si>
    <t>582611</t>
  </si>
  <si>
    <t>SILNIČNÍ A CHODNÍKOVÉ OBRUBY Z BETONOVÝCH OBRUBNÍKŮ ŠÍŘ 150MM</t>
  </si>
  <si>
    <t>58261A</t>
  </si>
  <si>
    <t>KRYTY Z BETON DLAŽDIC SE ZÁMKEM BAREV RELIÉF TL 60MM DO LOŽE Z KAM</t>
  </si>
  <si>
    <t>917224</t>
  </si>
  <si>
    <t>2</t>
  </si>
  <si>
    <t>3</t>
  </si>
  <si>
    <t>914129</t>
  </si>
  <si>
    <t>DOPRAV ZNAČKY ZÁKLAD VEL OCEL FÓLIE TŘ 1 - NÁJEMNÉ</t>
  </si>
  <si>
    <t>KSDEN</t>
  </si>
  <si>
    <t>VÝŠKOVÁ ÚPRAVA KRYCÍCH HRNCŮ</t>
  </si>
  <si>
    <t>VÝŠKOVÁ ÚPRAVA POKLOPŮ</t>
  </si>
  <si>
    <t>CHRÁNIČKY PŮLENÉ Z TRUB PLAST DN DO 150MM</t>
  </si>
  <si>
    <t>TKM</t>
  </si>
  <si>
    <t>11332A</t>
  </si>
  <si>
    <t>ODSTRANĚNÍ PODKLADŮ ZPEVNĚNÝCH PLOCH Z KAMENIVA NESTMELENÉHO - BEZ DOPRAVY</t>
  </si>
  <si>
    <t>11332B</t>
  </si>
  <si>
    <t>ODSTRANĚNÍ PODKLADŮ ZPEVNĚNÝCH PLOCH Z KAMENIVA NESTMELENÉHO - DOPRAVA</t>
  </si>
  <si>
    <t>11352A</t>
  </si>
  <si>
    <t>ODSTRANĚNÍ CHODNÍKOVÝCH A SILNIČNÍCH OBRUBNÍKŮ BETONOVÝCH - BEZ DOPRAVY</t>
  </si>
  <si>
    <t>11352B</t>
  </si>
  <si>
    <t>ODSTRANĚNÍ CHODNÍKOVÝCH A SILNIČNÍCH OBRUBNÍKŮ BETONOVÝCH - DOPRAVA</t>
  </si>
  <si>
    <t>11348B</t>
  </si>
  <si>
    <t>ODSTRANĚNÍ KRYTU ZPEVNĚNÝCH PLOCH Z DLAŽDIC VČETNĚ PODKLADU - DOPRAVA</t>
  </si>
  <si>
    <t>VYBOURÁNÍ ULIČNÍCH VPUSTÍ KOMPLETNÍCH</t>
  </si>
  <si>
    <t>1.1</t>
  </si>
  <si>
    <t>2.1</t>
  </si>
  <si>
    <t>28997E</t>
  </si>
  <si>
    <t>OPLÁŠTĚNÍ (ZPEVNĚNÍ) Z GEOTEXTILIE DO 500G/M2</t>
  </si>
  <si>
    <t>VOZOVKOVÉ VRSTVY ZE ŠTĚRKODRTI TL. DO 300MM</t>
  </si>
  <si>
    <t>574A33</t>
  </si>
  <si>
    <t>ASFALTOVÝ BETON PRO OBRUSNÉ VRSTVY ACO 11 TL. 40MM</t>
  </si>
  <si>
    <t>SPOJOVACÍ POSTŘIK Z EMULZE DO 0,5KG/M2</t>
  </si>
  <si>
    <t>ASFALTOVÝ BETON PRO PODKLADNÍ VRSTVY ACP 16+, 16S TL. 60MM</t>
  </si>
  <si>
    <t>3.1</t>
  </si>
  <si>
    <t>58261B</t>
  </si>
  <si>
    <t>KRYTY Z BETON DLAŽDIC SE ZÁMKEM BAREV RELIÉF TL 80MM DO LOŽE Z KAM</t>
  </si>
  <si>
    <t>VOZOVKOVÉ VRSTVY ZE ŠTĚRKODRTI TL. DO 200MM</t>
  </si>
  <si>
    <t>KAMENIVO ZPEVNĚNÉ CEMENTEM TŘ. I TL. DO 150MM</t>
  </si>
  <si>
    <t>KRYTY Z BETON DLAŽDIC SE ZÁMKEM BAREV TL 80MM DO LOŽE Z KAM</t>
  </si>
  <si>
    <t>28997B</t>
  </si>
  <si>
    <t>OPLÁŠTĚNÍ (ZPEVNĚNÍ) Z GEOTEXTILIE DO 200G/M2</t>
  </si>
  <si>
    <t>ŘEZÁNÍ ASFALTOVÉHO KRYTU VOZOVEK TL DO 100MM</t>
  </si>
  <si>
    <t>91911A</t>
  </si>
  <si>
    <t>ŘEZÁNÍ ASFALTOVÉHO KRYTU VOZOVEK TL DO 20MM</t>
  </si>
  <si>
    <t>ROZPROSTŘENÍ ORNICE V ROVINĚ V TL DO 0,15M</t>
  </si>
  <si>
    <t xml:space="preserve">  &lt;=&gt; Výpočet: 1</t>
  </si>
  <si>
    <t>582615</t>
  </si>
  <si>
    <t>561431</t>
  </si>
  <si>
    <t>572213</t>
  </si>
  <si>
    <t>919112</t>
  </si>
  <si>
    <t>označení pracovních míst, 30 ks, 90 dní
Přechodné dopravní značení vč. návrhu a projednání s dotčenými orgány, dodávky dopravních značek a světelného signalizačního zařízení, provoz a údržba po dobu realizace &lt;=&gt; Výpočet: = 30 *90</t>
  </si>
  <si>
    <t>12573A</t>
  </si>
  <si>
    <t>VYKOPÁVKY ZE ZEMNÍKŮ A SKLÁDEK TŘ. I - BEZ DOPRAVY</t>
  </si>
  <si>
    <t>12573B</t>
  </si>
  <si>
    <t>VYKOPÁVKY ZE ZEMNÍKŮ A SKLÁDEK TŘ. I - DOPRAVA</t>
  </si>
  <si>
    <t>ZKOUŠENÍ MATERIÁLŮ ZKUŠEBNOU ZHOTOVITELE</t>
  </si>
  <si>
    <t>015140</t>
  </si>
  <si>
    <t>015130</t>
  </si>
  <si>
    <t>015111</t>
  </si>
  <si>
    <t>02911</t>
  </si>
  <si>
    <t>02944</t>
  </si>
  <si>
    <t>03130</t>
  </si>
  <si>
    <t>02510</t>
  </si>
  <si>
    <t>96687</t>
  </si>
  <si>
    <t>12373</t>
  </si>
  <si>
    <t>21197</t>
  </si>
  <si>
    <t>17481</t>
  </si>
  <si>
    <t>56333</t>
  </si>
  <si>
    <t>56334</t>
  </si>
  <si>
    <t>56336</t>
  </si>
  <si>
    <t>574E56</t>
  </si>
  <si>
    <t>18110</t>
  </si>
  <si>
    <t>58920</t>
  </si>
  <si>
    <t>18232</t>
  </si>
  <si>
    <t>18241</t>
  </si>
  <si>
    <t>89923</t>
  </si>
  <si>
    <t>89921</t>
  </si>
  <si>
    <t>87733</t>
  </si>
  <si>
    <t>89712</t>
  </si>
  <si>
    <t xml:space="preserve">položka zahrnuje:
-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
</t>
  </si>
  <si>
    <t>SO 100 MK</t>
  </si>
  <si>
    <t>SO 100 MK Celkem</t>
  </si>
  <si>
    <t>13173A</t>
  </si>
  <si>
    <t>5</t>
  </si>
  <si>
    <t>HLOUBENÍ JAM ZAPAŽ I NEPAŽ TŘ. I - BEZ DOPRAVY</t>
  </si>
  <si>
    <t>17421</t>
  </si>
  <si>
    <t>ZÁSYP JAM A RÝH ZEMINOU BEZ ZHUTNĚNÍ</t>
  </si>
  <si>
    <t>702212</t>
  </si>
  <si>
    <t>KABELOVÁ CHRÁNIČKA ZEMNÍ DN PŘES 100 DO 200 MM</t>
  </si>
  <si>
    <t>11313A</t>
  </si>
  <si>
    <t>ODSTRANĚNÍ KRYTU ZPEVNĚNÝCH PLOCH S ASFALTOVÝM POJIVEM - BEZ DOPRAVY</t>
  </si>
  <si>
    <t>11313B</t>
  </si>
  <si>
    <t>ODSTRANĚNÍ KRYTU ZPEVNĚNÝCH PLOCH S ASFALTOVÝM POJIVEM - DOPRAVA</t>
  </si>
  <si>
    <t>0 Všeobecné konstrukce a práce</t>
  </si>
  <si>
    <t>90 Ostatní práce</t>
  </si>
  <si>
    <t>1 Zemní práce</t>
  </si>
  <si>
    <t>2 Základy</t>
  </si>
  <si>
    <t>5 Komunikace</t>
  </si>
  <si>
    <t>8 Potrubí</t>
  </si>
  <si>
    <t>7 Přidružená stavební výroba</t>
  </si>
  <si>
    <t>02</t>
  </si>
  <si>
    <t>01</t>
  </si>
  <si>
    <t>OSTATNÍ POŽADAVKY - GEODETICKÉ ZAMĚŘENÍ</t>
  </si>
  <si>
    <t>ZAŘÍZENÍ STAVENIŠTĚ - SKLADY A DÍLNY</t>
  </si>
  <si>
    <t>POPLATKY ZA LIKVIDACI ODPADŮ NEKONTAMINOVANÝCH - 17 01 01  BETON Z DEMOLIC OBJEKTŮ, ZÁKLADŮ TV</t>
  </si>
  <si>
    <t>POPLATKY ZA LIKVIDACI ODPADŮ NEKONTAMINOVANÝCH - 17 03 02  VYBOURANÝ ASFALTOVÝ BETON BEZ DEHTU</t>
  </si>
  <si>
    <t>POPLATKY ZA LIKVIDACI ODPADŮ NEKONTAMINOVANÝCH - 17 05 04  VYTĚŽENÉ ZEMINY A HORNINY -  I. TŘÍDA TĚŽITELNOSTI</t>
  </si>
  <si>
    <t>ÚPRAVA PLÁNĚ SE ZHUTNĚNÍM V HORNINĚ TŘ. I</t>
  </si>
  <si>
    <t>zahrnuje veškeré náklady spojené s objednatelem požadovanými pracemi</t>
  </si>
  <si>
    <t>zahrnuje objednatelem povolené náklady na pořízení (event. pronájem), provozování, udržování a likvidaci zhotovitelova zařízení</t>
  </si>
  <si>
    <t>zahrnuje veškeré náklady spojené s objednatelem požadovanými zkouškami</t>
  </si>
  <si>
    <t>položka zahrnuje sazbu za pronájem dopravních značek a zařízení, počet jednotek je určen jako součin počtu značek a počtu dní použití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</si>
  <si>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</si>
  <si>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 samostatnou dopravu suti a vybouraných hmot. Množství se určí jako součin hmotnosti [t] a požadované vzdálenosti [km].</t>
  </si>
  <si>
    <t>položka zahrnuje: - kompletní bourací práce včetně nezbytného rozsahu zemních prací,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</si>
  <si>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</si>
  <si>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Položka zahrnuje: dodání a pokládku betonových obrubníků o rozměrech předepsaných zadávací dokumentací betonové lože i boční betonovou opěrku.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</si>
  <si>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</si>
  <si>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Položka zahrnuje samostatnou dopravu zeminy. Množství se určí jako součin kubatutry [m3] a požadované vzdálenosti [km].</t>
  </si>
  <si>
    <t>Položka platí pro kompletní konstrukce trativodů a zahrnuje zejména: - výkop rýhy předepsaného tvaru v dané třídě těžitelnosti, výplň, zásyp trativodu včetně dopravy, uložení přebytečného materiálu, dodávky předepsaného materiálu pro výplň a zásyp - zřízení spojovací vrstvy - zřízení podkladu a lože trativodu z předepsaného materiálu - dodávka a uložení trativodu předepsaného materiálu a profilu - obsyp trativodu předepsaným materiálem - ukončení trativodu zaústěním do potrubí nebo vodoteče, případně vybudování ukončujícího objektu (kapličky) dle VL - veškerý materiál, výrobky a polotovary, včetně mimostaveništní a vnitrostaveništní dopravy - nezahrnuje opláštění z geotextilie, fólie</t>
  </si>
  <si>
    <t>položka zahrnuje dodávku předepsané geotextilie, mimostaveništní a vnitrostaveništní dopravu a její uložení včetně potřebných přesahů (nezapočítávají se do výměry)</t>
  </si>
  <si>
    <t>Položka zahrnuje: - dodávku předepsané geotextilie - úpravu, očištění a ochranu podkladu - přichycení k podkladu, případně zatížení - úpravy spojů a zajištění okrajů - úpravy pro odvodnění - nutné přesahy - mimostaveništní a vnitrostaveništní dopravu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</si>
  <si>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</si>
  <si>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</si>
  <si>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</si>
  <si>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</si>
  <si>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- dodání směsi v požadované kvalitě - očištění podkladu - uložení směsi dle předepsaného technologického předpisu a zhutnění vrstvy v předepsané tloušťce - zřízení vrstvy bez rozlišení šířky, pokládání vrstvy po etapách, včetně pracovních spar a spojů - úpravu napojení, ukončení - úpravu dilatačních spar včetně předepsané výztuže - nezahrnuje postřiky, nátěry - nezahrnuje úpravu povrchu krytu</t>
  </si>
  <si>
    <t>- dodání směsi v požadované kvalitě - očištění podkladu - uložení směsi dle předepsaného technologického předpisu, zhutnění vrstvy v předepsané tloušťce - zřízení vrstvy bez rozlišení šířky, pokládání vrstvy po etapách, včetně pracovních spar a spojů - úpravu napojení, ukončení podél obrubníků, dilatačních zařízení, odvodňovacích proužků, odvodňovačů, vpustí, šachet a pod. - nezahrnuje postřiky, nátěry - nezahrnuje těsnění podél obrubníků, dilatačních zařízení, odvodňovacích proužků, odvodňovačů, vpustí, šachet a pod.</t>
  </si>
  <si>
    <t>- dodání všech předepsaných materiálů pro postřiky v předepsaném množství - provedení dle předepsaného technologického předpisu - zřízení vrstvy bez rozlišení šířky, pokládání vrstvy po etapách - úpravu napojení, ukončení</t>
  </si>
  <si>
    <t>položka zahrnuje úpravu pláně včetně vyrovnání výškových rozdílů. Míru zhutnění určuje projekt.</t>
  </si>
  <si>
    <t>položka zahrnuje řezání vozovkové vrstvy v předepsané tloušťce, včetně spotřeby vody</t>
  </si>
  <si>
    <t>položka zahrnuje: - dodávku předepsaného materiálu - vyčištění a výplň spar tímto materiálem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</si>
  <si>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ruční vykopávky, odstranění kořenů a napadávek - pažení, vzepření a rozepření vč. přepažování (vyjma štětových stěn) - úpravu, ochranu a očištění dna, základové spáry, stěn a svahů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položka nezahrnuje: - práce spojené s otvírkou zemníku</t>
  </si>
  <si>
    <t>položka zahrnuje: nutné přemístění ornice z dočasných skládek vzdálených do 50m rozprostření ornice v předepsané tloušťce v rovině a ve svahu do 1:5</t>
  </si>
  <si>
    <t>Zahrnuje dodání předepsané travní směsi, její výsev na ornici, zalévání, první pokosení, to vše bez ohledu na sklon terénu</t>
  </si>
  <si>
    <t>- položka výškové úpravy zahrnuje všechny nutné práce a materiály pro zvýšení nebo snížení zařízení (včetně nutné úpravy stávajícího povrchu vozovky nebo chodníku).</t>
  </si>
  <si>
    <t>položka zahrnuje: - dodávku a osazení předepsaných dílů včetně mříže - výplň, těsnění  a tmelení spar a spojů, - opatření  povrchů  betonu  izolací  proti zemní vlhkosti v částech, kde přijdou do styku se zeminou nebo kamenivem, - předepsané podkladní konstrukce</t>
  </si>
  <si>
    <t>položky pro zhotovení potrubí platí bez ohledu na sklon zahrnuje: - výrobní dokumentaci (včetně technologického předpisu) - dodání veškerého trubního a pomocného materiálu  (trouby včetně podélného rozpůlení,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 včetně případně předepsaného utěsnění konců chrániček - položky platí pro práce prováděné v prostoru zapaženém i nezapaženém a i v kolektorech, chráničkách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</si>
  <si>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</si>
  <si>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1. Položka obsahuje:  – proražení otvoru zdivem o průřezu od 0,01 do 0,025m2  – úpravu a začištění omítky po montáži vedení  – pomocné mechanismy 2. Položka neobsahuje:  – protipožární ucpávku 3. Způsob měření: Udává se počet kusů kompletní konstrukce nebo práce.</t>
  </si>
  <si>
    <t>98</t>
  </si>
  <si>
    <t>KS</t>
  </si>
  <si>
    <t>58401</t>
  </si>
  <si>
    <t>VOZOVKOVÉ KRYTY Z VEGETAČNÍCH DÍLCŮ DO LOŽE Z KAM TL DO 100MM</t>
  </si>
  <si>
    <t>- dodání dílců v požadované kvalitě, dodání materiálu pro předepsané  lože v tloušťce předepsané dokumentací a pro předepsanou výplň spar - očištění podkladu - uložení dílců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</si>
  <si>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R2001</t>
  </si>
  <si>
    <t>17491</t>
  </si>
  <si>
    <t>ZÁSYP JAM A RÝH Z JINÝCH MATERIÁLŮ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</si>
  <si>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</t>
  </si>
  <si>
    <t>třídník rozpočtu OTSKP, aktualizace 2023</t>
  </si>
  <si>
    <t>Podélná parkovací místa v ul. Polská, Ústí nad Orlicí</t>
  </si>
  <si>
    <t>11353A</t>
  </si>
  <si>
    <t>ODSTRANĚNÍ CHODNÍKOVÝCH KAMENNÝCH OBRUBNÍKŮ - BEZ DOPRAVY</t>
  </si>
  <si>
    <t>11353B</t>
  </si>
  <si>
    <t>ODSTRANĚNÍ CHODNÍKOVÝCH KAMENNÝCH OBRUBNÍKŮ - DOPRAVA</t>
  </si>
  <si>
    <t>587206</t>
  </si>
  <si>
    <t>PŘEDLÁŽDĚNÍ KRYTU Z BETONOVÝCH DLAŽDIC SE ZÁMKEM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</si>
  <si>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</si>
  <si>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11346A</t>
  </si>
  <si>
    <t>ODSTRANĚNÍ KRYTU ZPEVNĚNÝCH PLOCH ZE SILNIČ DÍLCŮ (PANELŮ) VČET PODKL - BEZ DOPRAVY</t>
  </si>
  <si>
    <t>11346B</t>
  </si>
  <si>
    <t>ODSTRANĚNÍ KRYTU ZPEVNĚNÝCH PLOCH ZE SILNIČ DÍLCŮ (PANELŮ) VČET PODKL - DOPRAVA</t>
  </si>
  <si>
    <t>917426</t>
  </si>
  <si>
    <t>CHODNÍKOVÉ OBRUBY Z KAMENNÝCH OBRUBNÍKŮ ŠÍŘ 250MM</t>
  </si>
  <si>
    <t>Položka zahrnuje:
dodání a pokládku kamenných obrubníků o rozměrech předepsaných zadávací dokumentací
betonové lože i boční betonovou opěrku.</t>
  </si>
  <si>
    <t>91743</t>
  </si>
  <si>
    <t>CHODNÍKOVÉ OBRUBY Z KAMENNÝCH KRAJNÍKŮ</t>
  </si>
  <si>
    <t>Položka zahrnuje:
dodání a pokládku kamenných krajníků o rozměrech předepsaných zadávací dokumentací
betonové lože i boční betonovou opěrku.</t>
  </si>
  <si>
    <t>917212</t>
  </si>
  <si>
    <t>ZÁHONOVÉ OBRUBY Z BETONOVÝCH OBRUBNÍKŮ ŠÍŘ 80MM</t>
  </si>
  <si>
    <t>Položka zahrnuje:
dodání a pokládku betonových obrubníků o rozměrech předepsaných zadávací dokumentací
betonové lože i boční betonovou opěrku.</t>
  </si>
  <si>
    <t>2REZ</t>
  </si>
  <si>
    <t>1REZ</t>
  </si>
  <si>
    <t>2.4</t>
  </si>
  <si>
    <t>2.2</t>
  </si>
  <si>
    <t>2.5</t>
  </si>
  <si>
    <t>R2.3</t>
  </si>
  <si>
    <t>VOZOVKOVÉ KRYTY ZE ZATRAVŇOVACÍCH DÍLCŮ DO LOŽE Z KAM TL DO 80MM</t>
  </si>
  <si>
    <t>4.1</t>
  </si>
  <si>
    <t>4.2</t>
  </si>
  <si>
    <t>4.3</t>
  </si>
  <si>
    <t>4.4</t>
  </si>
  <si>
    <t>4.5</t>
  </si>
  <si>
    <t>4.6</t>
  </si>
  <si>
    <t>9.1</t>
  </si>
  <si>
    <t>9.2</t>
  </si>
  <si>
    <t>91782</t>
  </si>
  <si>
    <t>VÝŠKOVÁ ÚPRAVA OBRUBNÍKŮ KAMENNÝCH</t>
  </si>
  <si>
    <t>Položka výšková úprava obrub zahrnuje jejich vytrhání, očištění, manipulaci, nové betonové lože a osazení. Případné nutné doplnění novými obrubami se uvede v položkách 9172 až 9177.</t>
  </si>
  <si>
    <t>18481</t>
  </si>
  <si>
    <t>OCHRANA STROMŮ BEDNĚNÍM</t>
  </si>
  <si>
    <t>položka zahrnuje veškerý materiál, výrobky a polotovary, včetně mimostaveništní a vnitrostaveništní dopravy (rovněž přesuny), včetně naložení a složení, případně s uložením</t>
  </si>
  <si>
    <t>02920</t>
  </si>
  <si>
    <t>OSTATNÍ POŽADAVKY - OCHRANA ŽIVOTNÍHO PROSTŘEDÍ</t>
  </si>
  <si>
    <t>12980</t>
  </si>
  <si>
    <t>ČIŠTĚNÍ ULIČNÍCH VPUSTÍ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</si>
  <si>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</si>
  <si>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poplatek za skládku zeminy, odkop + drenáž &lt;=&gt; Výpočet: =(109,8+18,8)*1,9</t>
  </si>
  <si>
    <t>poplatek za skládku podkladu &lt;=&gt; Výpočet: =(45)*1,9</t>
  </si>
  <si>
    <t>včetně kontroly dehtu, test vodního výluhu na benzo(a)pyrenu &lt;=&gt; Výpočet: =(15)*2,4</t>
  </si>
  <si>
    <t>bet obruby + vpustě + panely &lt;=&gt; Výpočet: =124*86/1000+ 2*300/1000 + 4,2*2,4</t>
  </si>
  <si>
    <t>ochranna kořenového systému stáv. stromů
Kořeny je možné přerušit pouze řezem a řezná místa zahladit. Konce kořenů o průměru menším než 2 cm je nutno ošetřit růstovými stimulátory, kořeny o průměru větším než 2 cm nutno ošetřit prostředky k ošetření ran. Kořeny je nutné ochránit před vysycháním &lt;=&gt; Výpočet: 1</t>
  </si>
  <si>
    <t>sjezdy, obruby &lt;=&gt; Výpočet: =150*0,1</t>
  </si>
  <si>
    <t>sjezd &lt;=&gt; Výpočet: =(15)*2,4*30</t>
  </si>
  <si>
    <t>Odstranění podkladních vrstev pod (asf) &lt;=&gt; Výpočet: =150*0,3</t>
  </si>
  <si>
    <t>Odstranění R-mat pod (parkovací pás) &lt;=&gt; Výpočet: =160*0,2</t>
  </si>
  <si>
    <t>30 km - zásypy &lt;=&gt; Výpočet: =(45)*1,9*30</t>
  </si>
  <si>
    <t>Odstranění R-mat pod (parkovací pás)
na dočasnou skládku, 3 km &lt;=&gt; Výpočet: =(27)*1,9*3</t>
  </si>
  <si>
    <t xml:space="preserve">  &lt;=&gt; Výpočet: =21*0,2</t>
  </si>
  <si>
    <t>30 km panely &lt;=&gt; Výpočet: =(21*2,4 )*30</t>
  </si>
  <si>
    <t>dlažba z předláždění dočasnou skladáku, 3 km &lt;=&gt; Výpočet: =(204*2,4 )*3</t>
  </si>
  <si>
    <t>30 km, UV &lt;=&gt; Výpočet: =(2*300/1000)*30</t>
  </si>
  <si>
    <t>Odstranění stávajících obrub &lt;=&gt; Výpočet: 172</t>
  </si>
  <si>
    <t>30 km obruby  &lt;=&gt; Výpočet: =(172*50/1000)*30</t>
  </si>
  <si>
    <t xml:space="preserve">  &lt;=&gt; Výpočet: 124</t>
  </si>
  <si>
    <t>10 km obruby, depo investora &lt;=&gt; Výpočet: =(124*84/1000)*10</t>
  </si>
  <si>
    <t>odkop spodní stavba
ochrana kořenového systému &lt;=&gt; Výpočet: =1,08*101</t>
  </si>
  <si>
    <t>odvoz 30km &lt;=&gt; Výpočet: =(109,08)*30</t>
  </si>
  <si>
    <t xml:space="preserve">  &lt;=&gt; Výpočet: =10*0,15</t>
  </si>
  <si>
    <t>30km &lt;=&gt; Výpočet: =1,5*30</t>
  </si>
  <si>
    <t>UV &lt;=&gt; Výpočet: 2</t>
  </si>
  <si>
    <t>ručné kopané sondy k ověření hloubky (CETIN, KTU, ČEZ) &lt;=&gt; Výpočet: =1*1*1,5*1</t>
  </si>
  <si>
    <t>drenáž 0,4x0,5 &lt;=&gt; Výpočet: =94*0,4*0,5</t>
  </si>
  <si>
    <t>rýha pro obnažení a ochranu kabelů (0,3*0,3) &lt;=&gt; Výpočet: =25*(0,3)*(0,3)</t>
  </si>
  <si>
    <t>30 km &lt;=&gt; Výpočet: =18,8*30</t>
  </si>
  <si>
    <t>ručné kopané sondy k ověření hloubky (CETIN, KTU, ČEZ) &lt;=&gt; Výpočet: 1,5</t>
  </si>
  <si>
    <t>drenáž &lt;=&gt; Výpočet: =18,8-(3,14*(0,2*0,2)/4*94)</t>
  </si>
  <si>
    <t>zásyp rýhy po obnažení a ochrany kabelů (0,7*0,3) &lt;=&gt; Výpočet: =25*(0,3)*(0,3)</t>
  </si>
  <si>
    <t>sklon 3% &lt;=&gt; Výpočet: =(420*1,2)</t>
  </si>
  <si>
    <t xml:space="preserve">  &lt;=&gt; Výpočet: 10</t>
  </si>
  <si>
    <t>3x zálévání &lt;=&gt; Výpočet: 10</t>
  </si>
  <si>
    <t xml:space="preserve">  &lt;=&gt; Výpočet: =6*0,75*4*3</t>
  </si>
  <si>
    <t>drenáž &lt;=&gt; Výpočet: =94*2,08</t>
  </si>
  <si>
    <t>Obsyp z kameniva fr. 8/32 HDK
Drenážní trubka DN 200, perforována 2/3
Separační geotextilie 150 g/m2, odolnost proti propíchnutí 2 kN
Vyrovnání dna místní zeminou
0,4x 0,4m &lt;=&gt; Výpočet: 94</t>
  </si>
  <si>
    <t>drenáž &lt;=&gt; Výpočet: 195,52</t>
  </si>
  <si>
    <t>Tkaná geotextilie, sečná tuhost max. 2% &lt;=&gt; Výpočet: =420</t>
  </si>
  <si>
    <t>Vr. ze směsi stml. cementem,SC C8/10, 150 mm, ČSN 73 6124-1
Konstrukce MK &lt;=&gt; Výpočet: 56</t>
  </si>
  <si>
    <t>Štěrkodrť fr. 0/63,ŠD A,150 mm,ČSN 73 6126-1
Konstrukce sjezdu &lt;=&gt; Výpočet: 207</t>
  </si>
  <si>
    <t>ŠDB, -Štěrkodrť, ČSN 73 6126-1, 150 mm,
pod obruby &lt;=&gt; Výpočet: =356*0,5</t>
  </si>
  <si>
    <t>Štěrkodrť fr. 0/63,ŠD B,200 mm,ČSN 73 6126-1
Konstrukce sjezdu &lt;=&gt; Výpočet: =207*1,1</t>
  </si>
  <si>
    <t>Štěrkodrť fr. 0/63,ŠD B,200 mm,ČSN 73 6126-1
Konstrukce MK &lt;=&gt; Výpočet: =56*1,2</t>
  </si>
  <si>
    <t>V případě nevhodného podloží je nutné provést stabilizaci podloží
ČERPÁNÍ PO DOHODĚ S INVESTOREM &lt;=&gt; Výpočet: =420*1,2</t>
  </si>
  <si>
    <t>PI-E, - Infiltrační postřik emulzní 1 kg/m2 ČSN, 73 6129
Konstrukce MK, ochranná vápenná suspenze &lt;=&gt; Výpočet: 56</t>
  </si>
  <si>
    <t>PS-E, - Spojovací postřik emulzní 0,35 kg/m2, ČSN 73 6129,
Konstrukce MK &lt;=&gt; Výpočet: 56</t>
  </si>
  <si>
    <t>ACO 11 (50/70), 40 mm, ČSN EN 13108
Konstrukce MK &lt;=&gt; Výpočet: 56</t>
  </si>
  <si>
    <t>ACP 16+ (50/70), 60 mm, ČSN EN 13108
Konstrukce MK &lt;=&gt; Výpočet: 56</t>
  </si>
  <si>
    <t>DL-Zámková dlažba, ČSN 73 6131, 80 mm
20x10x8 barva žluta
L-Ložní vrstva dlažby (f 4/8), ČSN 736124-7, 40 mm,
Konstrukce sjezdu &lt;=&gt; Výpočet: 30</t>
  </si>
  <si>
    <t>reliéfní dlažba s půlkulatými výběžky, šířky 400 mm,
20x10x6/8 barva antracit &lt;=&gt; Výpočet: 1,5</t>
  </si>
  <si>
    <t>reliéfní dlažba s půlkulatými výběžky, šířky 400 mm,
20x10x6/8 barva antracit &lt;=&gt; Výpočet: 1,9</t>
  </si>
  <si>
    <t>DL; Bet. zatravňovací dlažba; ČSN 73 6131; 80 mm
L; Ložní vrstva dlažby (f 4/8);ČSN 73 6131; 40 mm
20x20x8 barva přírodní, spára 12
parkovací pás &lt;=&gt; Výpočet: 160</t>
  </si>
  <si>
    <t>DL; Bet. zatravňovací dlažba; ČSN 73 6131; 80 mm + výplň 0/4
L; Ložní vrstva dlažby (f 4/8);ČSN 73 6131; 40 mm
60x40x8 barva přírod
ZPEV. PLOCHA TRAFOSTANICE - ZATRAV. &lt;=&gt; Výpočet: 17</t>
  </si>
  <si>
    <t>odvoz na dočasnou skladáku, 3 km &lt;=&gt; Výpočet: 204</t>
  </si>
  <si>
    <t>úprava styčné spáry obrusné vrstvy, drážka vyčištěna a zalita trvale pružnou asfaltovou zálivkou z modfik. asfaltu a utěsněna, &lt;=&gt; Výpočet: 150</t>
  </si>
  <si>
    <t>rezervni pokladka, s lankem a víčkem, HDPE 150 mm &lt;=&gt; Výpočet: 25</t>
  </si>
  <si>
    <t>HDPE 110 mm &lt;=&gt; Výpočet: =5*5</t>
  </si>
  <si>
    <t xml:space="preserve"> včetně PVC přípojky, koš, mříz D400, dílce &lt;=&gt; Výpočet: 2</t>
  </si>
  <si>
    <t xml:space="preserve">  &lt;=&gt; Výpočet: 3</t>
  </si>
  <si>
    <t>Beton obruba 80/200 do lože C 20/25nXF3, tl. 0,10m &lt;=&gt; Výpočet: 103</t>
  </si>
  <si>
    <t>Beton. chodníková obruba 100/200,  betonové lože C20/25nXF3 s boční opěrkou v min. tl. 150 mm, &lt;=&gt; Výpočet: 120</t>
  </si>
  <si>
    <t>Beton. silniční obruba 150/250, betonové lože C20/25nXF3 s boční opěrkou v min. tl. 150 mm, &lt;=&gt; Výpočet: 10</t>
  </si>
  <si>
    <t>Beton nájezdová obruba 150/150 do lože C 20/25nXF3, tl. 0,15m, nájezdové obruby, 2cm
 &lt;=&gt; Výpočet: 99</t>
  </si>
  <si>
    <t>Beton. přechodová obruba 150-150/250 PL,PP do lože C 20/25nXF3, tl. 0,15m, přechodové, změna výšky
 &lt;=&gt; Výpočet: =4</t>
  </si>
  <si>
    <t>OP3, š. 250mm, betonové lože C20/25nXF3 s boční opěrkou v min. tl. 150 mm, &lt;=&gt; Výpočet: 10</t>
  </si>
  <si>
    <t>kam. krajnik 150mm, betonové lože C20/25nXF3 s boční opěrkou v min. tl. 150 mm, &lt;=&gt; Výpočet: 10</t>
  </si>
  <si>
    <t xml:space="preserve">  &lt;=&gt; Výpočet: 20</t>
  </si>
  <si>
    <t>pro bourání &lt;=&gt; Výpočet: 150</t>
  </si>
  <si>
    <t>pro spáru &lt;=&gt; Výpočet: 150</t>
  </si>
  <si>
    <t>odstranění vpustí &lt;=&gt; Výpočet: 2</t>
  </si>
  <si>
    <t>0 Všeobecné konstrukce a práce Celkem</t>
  </si>
  <si>
    <t>1 Zemní práce Celkem</t>
  </si>
  <si>
    <t>2 Základy Celkem</t>
  </si>
  <si>
    <t>5 Komunikace Celkem</t>
  </si>
  <si>
    <t>8 Potrubí Celkem</t>
  </si>
  <si>
    <t>90 Ostatní práce Celkem</t>
  </si>
  <si>
    <t>7 Přidružená stavební výroba Celkem</t>
  </si>
  <si>
    <t>9.3REZ</t>
  </si>
  <si>
    <t>9.4REZ</t>
  </si>
  <si>
    <t>Odstranění podkladních vrstev pod dlažba chodník
Lokální odebrání podkladních vrstev na základě skuteč. výměry
předpoklad výměry rozpočet 100%, 
ČERPÁNÍ PO DOHODĚ S INVESTOREM &lt;=&gt; Výpočet: =180*0,15</t>
  </si>
  <si>
    <t>Lokální odebrání podkladních vrstev na dočasnou skládku, 
na základě skuteč. výměry
3 km,  dosypy
ČERPÁNÍ PO DOHODĚ S INVESTOREM
 &lt;=&gt; Výpočet: =(27)*1,9*3</t>
  </si>
  <si>
    <t>V případě nevhodného podloží je nutné provést stabilizaci podloží
ČERPÁNÍ PO DOHODĚ S INVESTOREM &lt;=&gt; Výpočet: 504</t>
  </si>
  <si>
    <t>Lokální doplnění podkladních vrstev
na základě skuteč. výměry
ŠDB, -Štěrkodrť, ČSN 73 6126-1, 150 mm,
Konstrukce chodníku
ČERPÁNÍ PO DOHODĚ S INVESTOREM &lt;=&gt; Výpočet: 154</t>
  </si>
  <si>
    <t>doplnění materiálu chodník, tvar kost
na základě skuteč. výměry
DL -Zámková dlažba ČSN 73 6131, 60 mm
L -Ložní vrstva dlažby, 30 mm
Konstrukce chodníku
ČERPÁNÍ PO DOHODĚ S INVESTOREM &lt;=&gt; Výpočet: 154</t>
  </si>
  <si>
    <t>zahrnuje do upřesňující průzkumy
kontroly míry zhutnění modulem přetvárnosti na hotové vrstvě
nestmelitelných materiálů se provádí zatěžovací zkouška 
Modul přetvárnosti zemní pláně se kontroluje zatěžovacími zkouškami &lt;=&gt; Výpočet: 1</t>
  </si>
  <si>
    <t>vytyčení stavby, prostor staveniště včetně označní
výrobní výkresy &lt;=&gt; Výpočet: 1</t>
  </si>
  <si>
    <t>kompletní DSPS, geodetické zaměření skutečného provedení stavby &lt;=&gt; Výpočet: 1</t>
  </si>
  <si>
    <t>veškeré práce a náklady ke zřízení, provozu a likvidace staveniště
včetně zajištění, označení a splnění podmínek správců a orgánů dotčené oblasti
včetně zajištění dočasné skládky materiálů ke zpětnému využití
BOZP stavby &lt;=&gt; Výpočet: 1</t>
  </si>
  <si>
    <t>91228</t>
  </si>
  <si>
    <t>SMĚROVÉ SLOUPKY Z PLAST HMOT VČETNĚ ODRAZNÉHO PÁSKU</t>
  </si>
  <si>
    <t>Z11 d červený &lt;=&gt; Výpočet: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</si>
</sst>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Arial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0" xfId="0" applyAlignment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vertical="top" wrapText="1"/>
    </xf>
    <xf numFmtId="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1" fillId="0" borderId="0" xfId="0" applyFont="1" applyFill="1" applyBorder="1" applyAlignment="1">
      <alignment vertical="top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Border="1"/>
    <xf numFmtId="4" fontId="0" fillId="0" borderId="0" xfId="0" applyNumberFormat="1" applyBorder="1" applyAlignment="1">
      <alignment horizontal="right" vertical="top"/>
    </xf>
    <xf numFmtId="0" fontId="0" fillId="0" borderId="0" xfId="0" applyBorder="1" applyAlignment="1">
      <alignment horizontal="right" vertical="top" indent="2"/>
    </xf>
    <xf numFmtId="0" fontId="0" fillId="0" borderId="0" xfId="0" applyBorder="1" applyAlignment="1">
      <alignment horizontal="left" vertical="top"/>
    </xf>
    <xf numFmtId="4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4" fontId="0" fillId="0" borderId="0" xfId="0" applyNumberFormat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4" fontId="0" fillId="0" borderId="0" xfId="0" applyNumberFormat="1" applyFill="1" applyBorder="1" applyAlignment="1">
      <alignment horizontal="right" vertical="top"/>
    </xf>
    <xf numFmtId="4" fontId="0" fillId="0" borderId="0" xfId="0" applyNumberFormat="1" applyFill="1" applyBorder="1" applyAlignment="1">
      <alignment vertical="top"/>
    </xf>
    <xf numFmtId="0" fontId="0" fillId="0" borderId="0" xfId="0" applyFill="1" applyBorder="1" applyAlignment="1">
      <alignment vertical="top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vertical="top" wrapText="1"/>
    </xf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wrapText="1"/>
    </xf>
    <xf numFmtId="4" fontId="2" fillId="0" borderId="0" xfId="0" applyNumberFormat="1" applyFont="1" applyFill="1" applyBorder="1" applyAlignment="1" applyProtection="1"/>
    <xf numFmtId="4" fontId="0" fillId="0" borderId="0" xfId="0" applyNumberForma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/>
    </xf>
    <xf numFmtId="4" fontId="0" fillId="0" borderId="0" xfId="0" applyNumberForma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left" vertical="top" wrapText="1"/>
    </xf>
    <xf numFmtId="4" fontId="4" fillId="0" borderId="0" xfId="0" applyNumberFormat="1" applyFont="1" applyFill="1" applyBorder="1" applyAlignment="1">
      <alignment horizontal="left" vertical="top"/>
    </xf>
    <xf numFmtId="0" fontId="0" fillId="0" borderId="0" xfId="0" applyFill="1" applyBorder="1"/>
    <xf numFmtId="0" fontId="0" fillId="0" borderId="0" xfId="0" applyFill="1" applyBorder="1" applyAlignment="1">
      <alignment wrapText="1"/>
    </xf>
    <xf numFmtId="4" fontId="0" fillId="0" borderId="0" xfId="0" applyNumberFormat="1" applyFill="1" applyBorder="1"/>
    <xf numFmtId="0" fontId="0" fillId="0" borderId="0" xfId="0" applyFill="1" applyBorder="1" applyAlignment="1">
      <alignment horizontal="right" vertical="top" indent="2"/>
    </xf>
    <xf numFmtId="4" fontId="0" fillId="0" borderId="0" xfId="0" applyNumberFormat="1" applyFill="1" applyBorder="1" applyAlignment="1">
      <alignment vertical="top" wrapText="1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 wrapText="1"/>
    </xf>
    <xf numFmtId="0" fontId="0" fillId="0" borderId="5" xfId="0" applyBorder="1" applyAlignment="1">
      <alignment horizontal="left" vertical="top"/>
    </xf>
    <xf numFmtId="0" fontId="0" fillId="0" borderId="5" xfId="0" applyBorder="1" applyAlignment="1">
      <alignment horizontal="left" vertical="top" wrapText="1"/>
    </xf>
    <xf numFmtId="4" fontId="0" fillId="0" borderId="6" xfId="0" applyNumberFormat="1" applyBorder="1" applyAlignment="1">
      <alignment horizontal="left" vertical="top"/>
    </xf>
    <xf numFmtId="4" fontId="0" fillId="0" borderId="5" xfId="0" applyNumberFormat="1" applyBorder="1" applyAlignment="1">
      <alignment horizontal="left" vertical="top"/>
    </xf>
    <xf numFmtId="4" fontId="0" fillId="0" borderId="7" xfId="0" applyNumberFormat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4" fontId="1" fillId="2" borderId="1" xfId="0" applyNumberFormat="1" applyFont="1" applyFill="1" applyBorder="1" applyAlignment="1">
      <alignment horizontal="left" vertical="top"/>
    </xf>
    <xf numFmtId="4" fontId="1" fillId="2" borderId="9" xfId="0" applyNumberFormat="1" applyFont="1" applyFill="1" applyBorder="1" applyAlignment="1">
      <alignment horizontal="left" vertical="top"/>
    </xf>
    <xf numFmtId="4" fontId="0" fillId="0" borderId="10" xfId="0" applyNumberFormat="1" applyBorder="1" applyAlignment="1">
      <alignment horizontal="left" vertical="top"/>
    </xf>
    <xf numFmtId="0" fontId="0" fillId="0" borderId="11" xfId="0" applyBorder="1" applyAlignment="1">
      <alignment horizontal="left" vertical="top" wrapText="1"/>
    </xf>
    <xf numFmtId="0" fontId="1" fillId="3" borderId="8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/>
    </xf>
    <xf numFmtId="0" fontId="1" fillId="3" borderId="1" xfId="0" applyFont="1" applyFill="1" applyBorder="1" applyAlignment="1">
      <alignment horizontal="left" vertical="top" wrapText="1"/>
    </xf>
    <xf numFmtId="4" fontId="1" fillId="3" borderId="1" xfId="0" applyNumberFormat="1" applyFont="1" applyFill="1" applyBorder="1" applyAlignment="1">
      <alignment horizontal="left" vertical="top"/>
    </xf>
    <xf numFmtId="4" fontId="1" fillId="3" borderId="9" xfId="0" applyNumberFormat="1" applyFont="1" applyFill="1" applyBorder="1" applyAlignment="1">
      <alignment horizontal="left" vertical="top"/>
    </xf>
    <xf numFmtId="4" fontId="1" fillId="4" borderId="8" xfId="0" applyNumberFormat="1" applyFont="1" applyFill="1" applyBorder="1" applyAlignment="1">
      <alignment horizontal="left" vertical="top"/>
    </xf>
    <xf numFmtId="4" fontId="1" fillId="4" borderId="1" xfId="0" applyNumberFormat="1" applyFont="1" applyFill="1" applyBorder="1" applyAlignment="1">
      <alignment horizontal="left" vertical="top"/>
    </xf>
    <xf numFmtId="4" fontId="1" fillId="4" borderId="1" xfId="0" applyNumberFormat="1" applyFont="1" applyFill="1" applyBorder="1" applyAlignment="1">
      <alignment horizontal="left" vertical="top" wrapText="1"/>
    </xf>
    <xf numFmtId="4" fontId="1" fillId="4" borderId="9" xfId="0" applyNumberFormat="1" applyFont="1" applyFill="1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6" xfId="0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1" fillId="5" borderId="6" xfId="0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horizontal="left" vertical="center"/>
    </xf>
    <xf numFmtId="4" fontId="1" fillId="5" borderId="6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vertical="top"/>
    </xf>
    <xf numFmtId="0" fontId="0" fillId="0" borderId="5" xfId="0" applyBorder="1" applyAlignment="1">
      <alignment vertical="center"/>
    </xf>
    <xf numFmtId="4" fontId="0" fillId="0" borderId="5" xfId="0" applyNumberFormat="1" applyBorder="1" applyAlignment="1">
      <alignment horizontal="right" vertical="center" indent="2"/>
    </xf>
    <xf numFmtId="0" fontId="0" fillId="0" borderId="3" xfId="0" applyBorder="1" applyAlignment="1">
      <alignment vertical="top"/>
    </xf>
    <xf numFmtId="0" fontId="0" fillId="0" borderId="11" xfId="0" applyBorder="1" applyAlignment="1">
      <alignment vertical="top"/>
    </xf>
    <xf numFmtId="0" fontId="1" fillId="3" borderId="6" xfId="0" applyFont="1" applyFill="1" applyBorder="1" applyAlignment="1">
      <alignment vertical="top"/>
    </xf>
    <xf numFmtId="4" fontId="1" fillId="3" borderId="6" xfId="0" applyNumberFormat="1" applyFont="1" applyFill="1" applyBorder="1" applyAlignment="1">
      <alignment horizontal="right" vertical="center" indent="2"/>
    </xf>
    <xf numFmtId="0" fontId="1" fillId="4" borderId="6" xfId="0" applyFont="1" applyFill="1" applyBorder="1" applyAlignment="1">
      <alignment vertical="center"/>
    </xf>
    <xf numFmtId="4" fontId="1" fillId="4" borderId="6" xfId="0" applyNumberFormat="1" applyFont="1" applyFill="1" applyBorder="1" applyAlignment="1">
      <alignment horizontal="right" vertical="center" indent="2"/>
    </xf>
    <xf numFmtId="0" fontId="1" fillId="5" borderId="6" xfId="0" applyFont="1" applyFill="1" applyBorder="1" applyAlignment="1">
      <alignment horizontal="left" vertical="top" wrapText="1"/>
    </xf>
    <xf numFmtId="4" fontId="1" fillId="5" borderId="6" xfId="0" applyNumberFormat="1" applyFont="1" applyFill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1" fillId="3" borderId="6" xfId="0" applyFont="1" applyFill="1" applyBorder="1" applyAlignment="1">
      <alignment horizontal="left" vertical="top" wrapText="1"/>
    </xf>
  </cellXfs>
  <cellStyles count="1">
    <cellStyle name="Normální" xfId="0" builtinId="0"/>
  </cellStyles>
  <dxfs count="59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horizontal style="thin">
          <color auto="1"/>
        </horizontal>
      </border>
    </dxf>
    <dxf>
      <border>
        <horizontal/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vertical style="thin">
          <color auto="1"/>
        </vertical>
      </border>
    </dxf>
    <dxf>
      <font>
        <b/>
        <i val="0"/>
      </font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font>
        <b/>
        <i val="0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dashed">
          <color auto="1"/>
        </horizontal>
      </border>
    </dxf>
    <dxf>
      <border>
        <horizontal/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9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7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</border>
    </dxf>
    <dxf>
      <font>
        <b/>
        <i val="0"/>
      </font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dashed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5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8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</dxfs>
  <tableStyles count="4" defaultTableStyle="TableStyleMedium2" defaultPivotStyle="KT Rozpočet">
    <tableStyle name="KT Rekapitulace" table="0" count="21" xr9:uid="{E939D327-155C-4659-AE0C-CF8C0447CF12}">
      <tableStyleElement type="wholeTable" dxfId="58"/>
      <tableStyleElement type="headerRow" dxfId="57"/>
      <tableStyleElement type="totalRow" dxfId="56"/>
      <tableStyleElement type="firstColumn" dxfId="55"/>
      <tableStyleElement type="lastColumn" dxfId="54"/>
      <tableStyleElement type="firstRowStripe" dxfId="53"/>
      <tableStyleElement type="secondRowStripe" dxfId="52"/>
      <tableStyleElement type="firstColumnStripe" dxfId="51"/>
      <tableStyleElement type="secondColumnStripe" dxfId="50"/>
      <tableStyleElement type="firstSubtotalColumn" dxfId="49"/>
      <tableStyleElement type="secondSubtotalColumn" dxfId="48"/>
      <tableStyleElement type="thirdSubtotalColumn" dxfId="47"/>
      <tableStyleElement type="firstSubtotalRow" dxfId="46"/>
      <tableStyleElement type="secondSubtotalRow" dxfId="45"/>
      <tableStyleElement type="thirdSubtotalRow" dxfId="44"/>
      <tableStyleElement type="firstColumnSubheading" dxfId="43"/>
      <tableStyleElement type="secondColumnSubheading" dxfId="42"/>
      <tableStyleElement type="thirdColumnSubheading" dxfId="41"/>
      <tableStyleElement type="firstRowSubheading" dxfId="40"/>
      <tableStyleElement type="secondRowSubheading" dxfId="39"/>
      <tableStyleElement type="thirdRowSubheading" dxfId="38"/>
    </tableStyle>
    <tableStyle name="KT Rozpočet" table="0" count="6" xr9:uid="{53D18F9C-B646-4915-8F83-A1131121EA18}">
      <tableStyleElement type="wholeTable" dxfId="37"/>
      <tableStyleElement type="headerRow" dxfId="36"/>
      <tableStyleElement type="totalRow" dxfId="35"/>
      <tableStyleElement type="firstSubtotalRow" dxfId="34"/>
      <tableStyleElement type="secondSubtotalRow" dxfId="33"/>
      <tableStyleElement type="firstRowSubheading" dxfId="32"/>
    </tableStyle>
    <tableStyle name="KT Rozpočet Rekapitul" table="0" count="7" xr9:uid="{5E57742A-7779-42F2-8235-334671E115A3}">
      <tableStyleElement type="wholeTable" dxfId="31"/>
      <tableStyleElement type="headerRow" dxfId="30"/>
      <tableStyleElement type="totalRow" dxfId="29"/>
      <tableStyleElement type="secondColumnStripe" dxfId="28"/>
      <tableStyleElement type="firstSubtotalRow" dxfId="27"/>
      <tableStyleElement type="secondSubtotalRow" dxfId="26"/>
      <tableStyleElement type="firstRowSubheading" dxfId="25"/>
    </tableStyle>
    <tableStyle name="KT SPECIFIKACE" table="0" count="25" xr9:uid="{F595A52C-B337-4099-BF07-11AA7A507255}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secondRowStripe" dxfId="18"/>
      <tableStyleElement type="firstColumnStripe" dxfId="17"/>
      <tableStyleElement type="secondColumnStripe" dxfId="16"/>
      <tableStyleElement type="firstHeaderCell" dxfId="15"/>
      <tableStyleElement type="firstSubtotalColumn" dxfId="14"/>
      <tableStyleElement type="secondSubtotalColumn" dxfId="13"/>
      <tableStyleElement type="thirdSubtotalColumn" dxfId="12"/>
      <tableStyleElement type="firstSubtotalRow" dxfId="11"/>
      <tableStyleElement type="secondSubtotalRow" dxfId="10"/>
      <tableStyleElement type="thirdSubtotalRow" dxfId="9"/>
      <tableStyleElement type="blankRow" dxfId="8"/>
      <tableStyleElement type="firstColumnSubheading" dxfId="7"/>
      <tableStyleElement type="secondColumnSubheading" dxfId="6"/>
      <tableStyleElement type="thirdColumnSubheading" dxfId="5"/>
      <tableStyleElement type="firstRowSubheading" dxfId="4"/>
      <tableStyleElement type="secondRowSubheading" dxfId="3"/>
      <tableStyleElement type="thir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F1953-2A84-47D9-B048-536CA0390F71}">
  <sheetPr codeName="List2">
    <pageSetUpPr fitToPage="1"/>
  </sheetPr>
  <dimension ref="A1:K69"/>
  <sheetViews>
    <sheetView tabSelected="1" zoomScale="85" zoomScaleNormal="85" workbookViewId="0"/>
  </sheetViews>
  <sheetFormatPr defaultColWidth="9.1796875" defaultRowHeight="14.5" x14ac:dyDescent="0.35"/>
  <cols>
    <col min="1" max="1" width="8.1796875" style="6" customWidth="1"/>
    <col min="2" max="2" width="14.7265625" style="12" customWidth="1"/>
    <col min="3" max="3" width="33.54296875" style="11" bestFit="1" customWidth="1"/>
    <col min="4" max="4" width="15.7265625" style="11" customWidth="1"/>
    <col min="5" max="5" width="15.7265625" style="4" customWidth="1"/>
    <col min="6" max="6" width="15.7265625" style="6" customWidth="1"/>
    <col min="7" max="7" width="21.453125" style="3" bestFit="1" customWidth="1"/>
    <col min="8" max="8" width="21.453125" style="4" bestFit="1" customWidth="1"/>
    <col min="9" max="9" width="21.453125" style="3" bestFit="1" customWidth="1"/>
    <col min="10" max="11" width="21.453125" style="4" bestFit="1" customWidth="1"/>
    <col min="12" max="16384" width="9.1796875" style="5"/>
  </cols>
  <sheetData>
    <row r="1" spans="1:11" x14ac:dyDescent="0.35">
      <c r="A1" s="15" t="s">
        <v>22</v>
      </c>
      <c r="B1" s="15"/>
      <c r="C1" s="15"/>
      <c r="D1" s="15"/>
      <c r="E1" s="15"/>
      <c r="F1" s="2"/>
    </row>
    <row r="2" spans="1:11" x14ac:dyDescent="0.35">
      <c r="A2" s="5" t="str">
        <f>'KT Rozpočet'!A2</f>
        <v>třídník rozpočtu OTSKP, aktualizace 2023</v>
      </c>
    </row>
    <row r="3" spans="1:11" x14ac:dyDescent="0.35">
      <c r="A3" s="5"/>
    </row>
    <row r="4" spans="1:11" x14ac:dyDescent="0.35">
      <c r="A4" s="5" t="s">
        <v>1</v>
      </c>
      <c r="B4" s="2" t="str">
        <f>'KT Rozpočet'!B4:F4</f>
        <v>Podélná parkovací místa v ul. Polská, Ústí nad Orlicí</v>
      </c>
      <c r="C4" s="2"/>
      <c r="D4" s="2"/>
      <c r="E4" s="2"/>
      <c r="F4" s="2"/>
    </row>
    <row r="6" spans="1:11" s="22" customFormat="1" x14ac:dyDescent="0.35">
      <c r="A6" s="24"/>
      <c r="B6" s="39"/>
      <c r="C6" s="20"/>
      <c r="D6" s="20"/>
      <c r="E6" s="21"/>
      <c r="F6" s="24"/>
      <c r="G6" s="40"/>
      <c r="H6" s="21"/>
      <c r="I6" s="40"/>
      <c r="J6" s="21"/>
      <c r="K6" s="21"/>
    </row>
    <row r="7" spans="1:11" ht="19.899999999999999" customHeight="1" x14ac:dyDescent="0.35">
      <c r="A7" s="8"/>
      <c r="B7" s="69" t="s">
        <v>23</v>
      </c>
      <c r="C7" s="70" t="s">
        <v>2</v>
      </c>
      <c r="D7" s="71" t="s">
        <v>21</v>
      </c>
      <c r="E7" s="71" t="s">
        <v>19</v>
      </c>
      <c r="F7" s="71" t="s">
        <v>20</v>
      </c>
      <c r="G7" s="8"/>
      <c r="H7" s="8"/>
      <c r="I7" s="8"/>
      <c r="J7" s="8"/>
      <c r="K7" s="8"/>
    </row>
    <row r="8" spans="1:11" ht="19.899999999999999" customHeight="1" x14ac:dyDescent="0.35">
      <c r="A8" s="8"/>
      <c r="B8" s="72" t="s">
        <v>134</v>
      </c>
      <c r="C8" s="73" t="s">
        <v>147</v>
      </c>
      <c r="D8" s="74">
        <f>'KT Rozpočet'!K18</f>
        <v>0</v>
      </c>
      <c r="E8" s="74">
        <f>D8*0.21</f>
        <v>0</v>
      </c>
      <c r="F8" s="74">
        <f>SUM(D8:E8)</f>
        <v>0</v>
      </c>
      <c r="G8" s="8"/>
      <c r="H8" s="8"/>
      <c r="I8" s="8"/>
      <c r="J8" s="8"/>
      <c r="K8" s="8"/>
    </row>
    <row r="9" spans="1:11" ht="19.899999999999999" customHeight="1" x14ac:dyDescent="0.35">
      <c r="A9" s="8"/>
      <c r="B9" s="75"/>
      <c r="C9" s="73" t="s">
        <v>149</v>
      </c>
      <c r="D9" s="74">
        <f>'KT Rozpočet'!K51</f>
        <v>0</v>
      </c>
      <c r="E9" s="74">
        <f t="shared" ref="E9:E14" si="0">D9*0.21</f>
        <v>0</v>
      </c>
      <c r="F9" s="74">
        <f t="shared" ref="F9:F14" si="1">SUM(D9:E9)</f>
        <v>0</v>
      </c>
      <c r="G9" s="8"/>
      <c r="H9" s="8"/>
      <c r="I9" s="8"/>
      <c r="J9" s="8"/>
      <c r="K9" s="8"/>
    </row>
    <row r="10" spans="1:11" s="7" customFormat="1" ht="19.899999999999999" customHeight="1" x14ac:dyDescent="0.35">
      <c r="A10" s="8"/>
      <c r="B10" s="75"/>
      <c r="C10" s="73" t="s">
        <v>150</v>
      </c>
      <c r="D10" s="74">
        <f>'KT Rozpočet'!K57</f>
        <v>0</v>
      </c>
      <c r="E10" s="74">
        <f t="shared" si="0"/>
        <v>0</v>
      </c>
      <c r="F10" s="74">
        <f t="shared" si="1"/>
        <v>0</v>
      </c>
      <c r="G10" s="8"/>
      <c r="H10" s="8"/>
      <c r="I10" s="8"/>
      <c r="J10" s="8"/>
      <c r="K10" s="8"/>
    </row>
    <row r="11" spans="1:11" ht="19.899999999999999" customHeight="1" x14ac:dyDescent="0.35">
      <c r="A11" s="8"/>
      <c r="B11" s="75"/>
      <c r="C11" s="73" t="s">
        <v>151</v>
      </c>
      <c r="D11" s="74">
        <f>'KT Rozpočet'!K77</f>
        <v>0</v>
      </c>
      <c r="E11" s="74">
        <f t="shared" si="0"/>
        <v>0</v>
      </c>
      <c r="F11" s="74">
        <f t="shared" si="1"/>
        <v>0</v>
      </c>
      <c r="G11" s="8"/>
      <c r="H11" s="8"/>
      <c r="I11" s="8"/>
      <c r="J11" s="8"/>
      <c r="K11" s="8"/>
    </row>
    <row r="12" spans="1:11" ht="19.899999999999999" customHeight="1" x14ac:dyDescent="0.35">
      <c r="A12" s="8"/>
      <c r="B12" s="75"/>
      <c r="C12" s="73" t="s">
        <v>153</v>
      </c>
      <c r="D12" s="74">
        <f>'KT Rozpočet'!K98</f>
        <v>0</v>
      </c>
      <c r="E12" s="74">
        <f t="shared" si="0"/>
        <v>0</v>
      </c>
      <c r="F12" s="74">
        <f t="shared" si="1"/>
        <v>0</v>
      </c>
      <c r="G12" s="8"/>
      <c r="H12" s="8"/>
      <c r="I12" s="8"/>
      <c r="J12" s="8"/>
      <c r="K12" s="8"/>
    </row>
    <row r="13" spans="1:11" ht="19.899999999999999" customHeight="1" x14ac:dyDescent="0.35">
      <c r="A13" s="8"/>
      <c r="B13" s="75"/>
      <c r="C13" s="73" t="s">
        <v>152</v>
      </c>
      <c r="D13" s="74">
        <f>'KT Rozpočet'!K82</f>
        <v>0</v>
      </c>
      <c r="E13" s="74">
        <f t="shared" si="0"/>
        <v>0</v>
      </c>
      <c r="F13" s="74">
        <f t="shared" si="1"/>
        <v>0</v>
      </c>
      <c r="G13" s="8"/>
      <c r="H13" s="8"/>
      <c r="I13" s="8"/>
      <c r="J13" s="8"/>
      <c r="K13" s="8"/>
    </row>
    <row r="14" spans="1:11" ht="19.899999999999999" customHeight="1" x14ac:dyDescent="0.35">
      <c r="A14" s="8"/>
      <c r="B14" s="76"/>
      <c r="C14" s="73" t="s">
        <v>148</v>
      </c>
      <c r="D14" s="74">
        <f>'KT Rozpočet'!K96</f>
        <v>0</v>
      </c>
      <c r="E14" s="74">
        <f t="shared" si="0"/>
        <v>0</v>
      </c>
      <c r="F14" s="74">
        <f t="shared" si="1"/>
        <v>0</v>
      </c>
      <c r="G14" s="8"/>
      <c r="H14" s="8"/>
      <c r="I14" s="8"/>
      <c r="J14" s="8"/>
      <c r="K14" s="8"/>
    </row>
    <row r="15" spans="1:11" ht="19.899999999999999" customHeight="1" x14ac:dyDescent="0.35">
      <c r="A15" s="8"/>
      <c r="B15" s="77" t="s">
        <v>135</v>
      </c>
      <c r="C15" s="77"/>
      <c r="D15" s="78">
        <f>SUM(D8:D14)</f>
        <v>0</v>
      </c>
      <c r="E15" s="78">
        <f>SUM(E8:E14)</f>
        <v>0</v>
      </c>
      <c r="F15" s="78">
        <f>SUM(F8:F14)</f>
        <v>0</v>
      </c>
      <c r="G15" s="8"/>
      <c r="H15" s="8"/>
      <c r="I15" s="8"/>
      <c r="J15" s="8"/>
      <c r="K15" s="8"/>
    </row>
    <row r="16" spans="1:11" ht="19.899999999999999" customHeight="1" x14ac:dyDescent="0.35">
      <c r="A16" s="8"/>
      <c r="B16" s="79" t="s">
        <v>14</v>
      </c>
      <c r="C16" s="79"/>
      <c r="D16" s="80">
        <f>SUM(D15)</f>
        <v>0</v>
      </c>
      <c r="E16" s="80">
        <f>SUM(E15)</f>
        <v>0</v>
      </c>
      <c r="F16" s="80">
        <f>F15</f>
        <v>0</v>
      </c>
      <c r="G16" s="8"/>
      <c r="H16" s="8"/>
      <c r="I16" s="8"/>
      <c r="J16" s="8"/>
      <c r="K16" s="8"/>
    </row>
    <row r="17" spans="1:11" ht="19.899999999999999" customHeight="1" x14ac:dyDescent="0.35">
      <c r="A17" s="8"/>
      <c r="B17"/>
      <c r="C17" s="19"/>
      <c r="D17"/>
      <c r="E17"/>
      <c r="F17"/>
      <c r="G17" s="8"/>
      <c r="H17" s="8"/>
      <c r="I17" s="8"/>
      <c r="J17" s="8"/>
      <c r="K17" s="8"/>
    </row>
    <row r="18" spans="1:11" ht="19.899999999999999" customHeight="1" x14ac:dyDescent="0.35">
      <c r="A18" s="8"/>
      <c r="B18"/>
      <c r="C18" s="19"/>
      <c r="D18"/>
      <c r="E18"/>
      <c r="F18"/>
      <c r="G18" s="8"/>
      <c r="H18" s="8"/>
      <c r="I18" s="8"/>
      <c r="J18" s="8"/>
      <c r="K18" s="8"/>
    </row>
    <row r="19" spans="1:11" ht="19.899999999999999" customHeight="1" x14ac:dyDescent="0.35">
      <c r="A19" s="8"/>
      <c r="B19"/>
      <c r="C19" s="19"/>
      <c r="D19"/>
      <c r="E19"/>
      <c r="F19"/>
      <c r="G19" s="8"/>
      <c r="H19" s="8"/>
      <c r="I19" s="8"/>
      <c r="J19" s="8"/>
      <c r="K19" s="8"/>
    </row>
    <row r="20" spans="1:11" ht="19.899999999999999" customHeight="1" x14ac:dyDescent="0.35">
      <c r="A20" s="8"/>
      <c r="B20"/>
      <c r="C20" s="19"/>
      <c r="D20"/>
      <c r="E20"/>
      <c r="F20"/>
      <c r="G20" s="8"/>
      <c r="H20" s="8"/>
      <c r="I20" s="8"/>
      <c r="J20" s="8"/>
      <c r="K20" s="8"/>
    </row>
    <row r="21" spans="1:11" ht="19.899999999999999" customHeight="1" x14ac:dyDescent="0.35">
      <c r="A21" s="8"/>
      <c r="B21"/>
      <c r="C21" s="19"/>
      <c r="D21"/>
      <c r="E21"/>
      <c r="F21"/>
      <c r="G21" s="8"/>
      <c r="H21" s="8"/>
      <c r="I21" s="8"/>
      <c r="J21" s="8"/>
      <c r="K21" s="8"/>
    </row>
    <row r="22" spans="1:11" ht="19.899999999999999" customHeight="1" x14ac:dyDescent="0.35">
      <c r="A22" s="8"/>
      <c r="B22"/>
      <c r="C22" s="19"/>
      <c r="D22"/>
      <c r="E22"/>
      <c r="F22"/>
      <c r="G22" s="8"/>
      <c r="H22" s="8"/>
      <c r="I22" s="8"/>
      <c r="J22" s="8"/>
      <c r="K22" s="8"/>
    </row>
    <row r="23" spans="1:11" ht="19.899999999999999" customHeight="1" x14ac:dyDescent="0.35">
      <c r="A23" s="8"/>
      <c r="B23"/>
      <c r="C23" s="19"/>
      <c r="D23"/>
      <c r="E23"/>
      <c r="F23"/>
      <c r="G23" s="8"/>
      <c r="H23" s="8"/>
      <c r="I23" s="8"/>
      <c r="J23" s="8"/>
      <c r="K23" s="8"/>
    </row>
    <row r="24" spans="1:11" ht="19.899999999999999" customHeight="1" x14ac:dyDescent="0.35">
      <c r="A24" s="8"/>
      <c r="B24"/>
      <c r="C24" s="19"/>
      <c r="D24"/>
      <c r="E24"/>
      <c r="F24"/>
      <c r="G24" s="8"/>
      <c r="H24" s="8"/>
      <c r="I24" s="8"/>
      <c r="J24" s="8"/>
      <c r="K24" s="8"/>
    </row>
    <row r="25" spans="1:11" ht="19.899999999999999" customHeight="1" x14ac:dyDescent="0.35">
      <c r="A25" s="8"/>
      <c r="B25"/>
      <c r="C25" s="19"/>
      <c r="D25"/>
      <c r="E25"/>
      <c r="F25"/>
      <c r="G25" s="8"/>
      <c r="H25" s="8"/>
      <c r="I25" s="8"/>
      <c r="J25" s="8"/>
      <c r="K25" s="8"/>
    </row>
    <row r="26" spans="1:11" ht="19.899999999999999" customHeight="1" x14ac:dyDescent="0.35">
      <c r="A26" s="8"/>
      <c r="B26"/>
      <c r="C26" s="19"/>
      <c r="D26"/>
      <c r="E26"/>
      <c r="F26"/>
      <c r="G26" s="8"/>
      <c r="H26" s="8"/>
      <c r="I26" s="8"/>
      <c r="J26" s="8"/>
      <c r="K26" s="8"/>
    </row>
    <row r="27" spans="1:11" ht="19.899999999999999" customHeight="1" x14ac:dyDescent="0.35">
      <c r="A27" s="8"/>
      <c r="B27"/>
      <c r="C27" s="19"/>
      <c r="D27"/>
      <c r="E27"/>
      <c r="F27"/>
      <c r="G27" s="8"/>
      <c r="H27" s="8"/>
      <c r="I27" s="8"/>
      <c r="J27" s="8"/>
      <c r="K27" s="8"/>
    </row>
    <row r="28" spans="1:11" ht="19.899999999999999" customHeight="1" x14ac:dyDescent="0.35">
      <c r="A28" s="8"/>
      <c r="B28"/>
      <c r="C28" s="19"/>
      <c r="D28"/>
      <c r="E28"/>
      <c r="F28"/>
      <c r="G28" s="8"/>
      <c r="H28" s="8"/>
      <c r="I28" s="8"/>
      <c r="J28" s="8"/>
      <c r="K28" s="8"/>
    </row>
    <row r="29" spans="1:11" ht="19.899999999999999" customHeight="1" x14ac:dyDescent="0.35">
      <c r="A29" s="8"/>
      <c r="B29"/>
      <c r="C29" s="19"/>
      <c r="D29"/>
      <c r="E29"/>
      <c r="F29"/>
      <c r="G29" s="8"/>
      <c r="H29" s="8"/>
      <c r="I29" s="8"/>
      <c r="J29" s="8"/>
      <c r="K29" s="8"/>
    </row>
    <row r="30" spans="1:11" ht="19.899999999999999" customHeight="1" x14ac:dyDescent="0.35">
      <c r="A30" s="8"/>
      <c r="B30"/>
      <c r="C30" s="19"/>
      <c r="D30"/>
      <c r="E30"/>
      <c r="F30"/>
      <c r="G30" s="8"/>
      <c r="H30" s="8"/>
      <c r="I30" s="8"/>
      <c r="J30" s="8"/>
      <c r="K30" s="8"/>
    </row>
    <row r="31" spans="1:11" ht="30" customHeight="1" x14ac:dyDescent="0.35">
      <c r="A31" s="8"/>
      <c r="B31"/>
      <c r="C31" s="19"/>
      <c r="D31"/>
      <c r="E31"/>
      <c r="F31"/>
      <c r="G31" s="8"/>
      <c r="H31" s="8"/>
      <c r="I31" s="8"/>
      <c r="J31" s="8"/>
      <c r="K31" s="8"/>
    </row>
    <row r="32" spans="1:11" x14ac:dyDescent="0.35">
      <c r="A32" s="8"/>
      <c r="B32"/>
      <c r="C32" s="19"/>
      <c r="D32"/>
      <c r="E32"/>
      <c r="F32"/>
      <c r="G32" s="8"/>
      <c r="H32" s="8"/>
      <c r="I32" s="8"/>
      <c r="J32" s="8"/>
      <c r="K32" s="8"/>
    </row>
    <row r="33" spans="1:11" x14ac:dyDescent="0.35">
      <c r="A33" s="8"/>
      <c r="B33"/>
      <c r="C33" s="19"/>
      <c r="D33"/>
      <c r="E33"/>
      <c r="F33"/>
      <c r="G33" s="8"/>
      <c r="H33" s="8"/>
      <c r="I33" s="8"/>
      <c r="J33" s="8"/>
      <c r="K33" s="8"/>
    </row>
    <row r="34" spans="1:11" x14ac:dyDescent="0.35">
      <c r="A34" s="8"/>
      <c r="B34"/>
      <c r="C34" s="19"/>
      <c r="D34"/>
      <c r="E34"/>
      <c r="F34"/>
      <c r="G34" s="8"/>
      <c r="H34" s="8"/>
      <c r="I34" s="8"/>
      <c r="J34" s="8"/>
      <c r="K34" s="8"/>
    </row>
    <row r="35" spans="1:11" x14ac:dyDescent="0.35">
      <c r="A35" s="8"/>
      <c r="B35"/>
      <c r="C35" s="19"/>
      <c r="D35"/>
      <c r="E35"/>
      <c r="F35"/>
      <c r="G35" s="8"/>
      <c r="H35" s="8"/>
      <c r="I35" s="8"/>
      <c r="J35" s="8"/>
      <c r="K35" s="8"/>
    </row>
    <row r="36" spans="1:11" x14ac:dyDescent="0.35">
      <c r="A36" s="8"/>
      <c r="B36"/>
      <c r="C36" s="19"/>
      <c r="D36"/>
      <c r="E36"/>
      <c r="F36"/>
      <c r="G36" s="9"/>
      <c r="H36" s="8"/>
      <c r="I36" s="10"/>
      <c r="J36" s="10"/>
      <c r="K36" s="10"/>
    </row>
    <row r="37" spans="1:11" x14ac:dyDescent="0.35">
      <c r="A37" s="8"/>
      <c r="B37"/>
      <c r="C37" s="19"/>
      <c r="D37"/>
      <c r="E37"/>
      <c r="F37"/>
      <c r="G37" s="9"/>
      <c r="H37" s="8"/>
      <c r="I37" s="10"/>
      <c r="J37" s="10"/>
      <c r="K37" s="10"/>
    </row>
    <row r="38" spans="1:11" x14ac:dyDescent="0.35">
      <c r="A38" s="5"/>
      <c r="B38"/>
      <c r="C38" s="19"/>
      <c r="D38"/>
      <c r="E38"/>
      <c r="F38"/>
      <c r="G38" s="6"/>
      <c r="H38" s="5"/>
      <c r="I38" s="4"/>
    </row>
    <row r="39" spans="1:11" s="4" customFormat="1" x14ac:dyDescent="0.35">
      <c r="A39" s="5"/>
      <c r="B39"/>
      <c r="C39" s="19"/>
      <c r="D39"/>
      <c r="E39"/>
      <c r="F39"/>
      <c r="G39" s="6"/>
      <c r="H39" s="5"/>
    </row>
    <row r="40" spans="1:11" s="4" customFormat="1" x14ac:dyDescent="0.35">
      <c r="A40" s="5"/>
      <c r="B40"/>
      <c r="C40" s="19"/>
      <c r="D40"/>
      <c r="E40"/>
      <c r="F40"/>
      <c r="G40" s="6"/>
      <c r="H40" s="5"/>
    </row>
    <row r="41" spans="1:11" s="4" customFormat="1" x14ac:dyDescent="0.35">
      <c r="A41" s="5"/>
      <c r="B41"/>
      <c r="C41" s="19"/>
      <c r="D41"/>
      <c r="E41"/>
      <c r="F41"/>
      <c r="G41" s="6"/>
      <c r="H41" s="5"/>
    </row>
    <row r="42" spans="1:11" s="4" customFormat="1" x14ac:dyDescent="0.35">
      <c r="A42" s="5"/>
      <c r="B42"/>
      <c r="C42" s="19"/>
      <c r="D42"/>
      <c r="E42"/>
      <c r="F42"/>
      <c r="G42" s="6"/>
      <c r="H42" s="5"/>
    </row>
    <row r="43" spans="1:11" s="4" customFormat="1" x14ac:dyDescent="0.35">
      <c r="A43" s="5"/>
      <c r="B43" s="12"/>
      <c r="C43" s="11"/>
      <c r="D43" s="11"/>
      <c r="F43" s="6"/>
      <c r="G43" s="6"/>
      <c r="H43" s="5"/>
    </row>
    <row r="44" spans="1:11" s="4" customFormat="1" x14ac:dyDescent="0.35">
      <c r="A44" s="5"/>
      <c r="B44" s="12"/>
      <c r="C44" s="11"/>
      <c r="D44" s="11"/>
      <c r="F44" s="6"/>
      <c r="G44" s="6"/>
      <c r="H44" s="5"/>
    </row>
    <row r="45" spans="1:11" s="4" customFormat="1" x14ac:dyDescent="0.35">
      <c r="A45" s="5"/>
      <c r="B45" s="12"/>
      <c r="C45" s="11"/>
      <c r="D45" s="11"/>
      <c r="F45" s="6"/>
      <c r="G45" s="6"/>
      <c r="H45" s="5"/>
    </row>
    <row r="46" spans="1:11" s="4" customFormat="1" x14ac:dyDescent="0.35">
      <c r="A46" s="5"/>
      <c r="B46" s="12"/>
      <c r="C46" s="11"/>
      <c r="D46" s="11"/>
      <c r="F46" s="6"/>
      <c r="G46" s="6"/>
      <c r="H46" s="5"/>
    </row>
    <row r="47" spans="1:11" s="4" customFormat="1" x14ac:dyDescent="0.35">
      <c r="A47" s="5"/>
      <c r="B47" s="12"/>
      <c r="C47" s="11"/>
      <c r="D47" s="11"/>
      <c r="F47" s="6"/>
      <c r="G47" s="6"/>
      <c r="H47" s="5"/>
    </row>
    <row r="48" spans="1:11" s="4" customFormat="1" x14ac:dyDescent="0.35">
      <c r="A48" s="5"/>
      <c r="B48" s="12"/>
      <c r="C48" s="11"/>
      <c r="D48" s="11"/>
      <c r="F48" s="6"/>
      <c r="G48" s="6"/>
      <c r="H48" s="5"/>
    </row>
    <row r="49" spans="1:8" s="4" customFormat="1" x14ac:dyDescent="0.35">
      <c r="A49" s="5"/>
      <c r="B49" s="12"/>
      <c r="C49" s="11"/>
      <c r="D49" s="11"/>
      <c r="F49" s="6"/>
      <c r="G49" s="6"/>
      <c r="H49" s="5"/>
    </row>
    <row r="50" spans="1:8" s="4" customFormat="1" x14ac:dyDescent="0.35">
      <c r="A50" s="5"/>
      <c r="B50" s="12"/>
      <c r="C50" s="11"/>
      <c r="D50" s="11"/>
      <c r="F50" s="6"/>
      <c r="G50" s="6"/>
      <c r="H50" s="5"/>
    </row>
    <row r="51" spans="1:8" s="4" customFormat="1" x14ac:dyDescent="0.35">
      <c r="A51" s="5"/>
      <c r="B51" s="12"/>
      <c r="C51" s="11"/>
      <c r="D51" s="11"/>
      <c r="F51" s="6"/>
      <c r="G51" s="6"/>
      <c r="H51" s="5"/>
    </row>
    <row r="52" spans="1:8" s="4" customFormat="1" x14ac:dyDescent="0.35">
      <c r="A52" s="5"/>
      <c r="B52" s="12"/>
      <c r="C52" s="11"/>
      <c r="D52" s="11"/>
      <c r="F52" s="6"/>
      <c r="G52" s="6"/>
      <c r="H52" s="5"/>
    </row>
    <row r="53" spans="1:8" s="4" customFormat="1" x14ac:dyDescent="0.35">
      <c r="A53" s="5"/>
      <c r="B53" s="12"/>
      <c r="C53" s="11"/>
      <c r="D53" s="11"/>
      <c r="F53" s="6"/>
      <c r="G53" s="6"/>
      <c r="H53" s="5"/>
    </row>
    <row r="54" spans="1:8" s="4" customFormat="1" x14ac:dyDescent="0.35">
      <c r="A54" s="5"/>
      <c r="B54" s="12"/>
      <c r="C54" s="11"/>
      <c r="D54" s="11"/>
      <c r="F54" s="6"/>
      <c r="G54" s="6"/>
      <c r="H54" s="5"/>
    </row>
    <row r="55" spans="1:8" s="4" customFormat="1" x14ac:dyDescent="0.35">
      <c r="A55" s="5"/>
      <c r="B55" s="12"/>
      <c r="C55" s="11"/>
      <c r="D55" s="11"/>
      <c r="F55" s="6"/>
      <c r="G55" s="6"/>
      <c r="H55" s="5"/>
    </row>
    <row r="56" spans="1:8" s="4" customFormat="1" x14ac:dyDescent="0.35">
      <c r="A56" s="5"/>
      <c r="B56" s="12"/>
      <c r="C56" s="11"/>
      <c r="D56" s="11"/>
      <c r="F56" s="6"/>
      <c r="G56" s="6"/>
      <c r="H56" s="5"/>
    </row>
    <row r="57" spans="1:8" s="4" customFormat="1" x14ac:dyDescent="0.35">
      <c r="A57" s="5"/>
      <c r="B57" s="12"/>
      <c r="C57" s="11"/>
      <c r="D57" s="11"/>
      <c r="F57" s="6"/>
      <c r="G57" s="6"/>
      <c r="H57" s="5"/>
    </row>
    <row r="58" spans="1:8" s="4" customFormat="1" x14ac:dyDescent="0.35">
      <c r="A58" s="5"/>
      <c r="B58" s="12"/>
      <c r="C58" s="11"/>
      <c r="D58" s="11"/>
      <c r="F58" s="6"/>
      <c r="G58" s="6"/>
      <c r="H58" s="5"/>
    </row>
    <row r="59" spans="1:8" s="4" customFormat="1" x14ac:dyDescent="0.35">
      <c r="A59" s="5"/>
      <c r="B59" s="12"/>
      <c r="C59" s="11"/>
      <c r="D59" s="11"/>
      <c r="F59" s="6"/>
      <c r="G59" s="6"/>
      <c r="H59" s="5"/>
    </row>
    <row r="60" spans="1:8" s="4" customFormat="1" x14ac:dyDescent="0.35">
      <c r="A60" s="5"/>
      <c r="B60" s="12"/>
      <c r="C60" s="11"/>
      <c r="D60" s="11"/>
      <c r="F60" s="6"/>
      <c r="G60" s="6"/>
      <c r="H60" s="5"/>
    </row>
    <row r="61" spans="1:8" s="4" customFormat="1" x14ac:dyDescent="0.35">
      <c r="A61" s="5"/>
      <c r="B61" s="12"/>
      <c r="C61" s="11"/>
      <c r="D61" s="11"/>
      <c r="F61" s="6"/>
      <c r="G61" s="6"/>
      <c r="H61" s="5"/>
    </row>
    <row r="62" spans="1:8" s="4" customFormat="1" x14ac:dyDescent="0.35">
      <c r="A62" s="5"/>
      <c r="B62" s="12"/>
      <c r="C62" s="11"/>
      <c r="D62" s="11"/>
      <c r="F62" s="6"/>
      <c r="G62" s="6"/>
      <c r="H62" s="5"/>
    </row>
    <row r="63" spans="1:8" s="4" customFormat="1" x14ac:dyDescent="0.35">
      <c r="A63" s="5"/>
      <c r="B63" s="12"/>
      <c r="C63" s="11"/>
      <c r="D63" s="11"/>
      <c r="F63" s="6"/>
      <c r="G63" s="6"/>
      <c r="H63" s="5"/>
    </row>
    <row r="64" spans="1:8" s="4" customFormat="1" x14ac:dyDescent="0.35">
      <c r="A64" s="5"/>
      <c r="B64" s="12"/>
      <c r="C64" s="11"/>
      <c r="D64" s="11"/>
      <c r="F64" s="6"/>
      <c r="G64" s="6"/>
      <c r="H64" s="5"/>
    </row>
    <row r="65" spans="1:8" s="4" customFormat="1" x14ac:dyDescent="0.35">
      <c r="A65" s="5"/>
      <c r="B65" s="12"/>
      <c r="C65" s="11"/>
      <c r="D65" s="11"/>
      <c r="F65" s="6"/>
      <c r="G65" s="6"/>
      <c r="H65" s="5"/>
    </row>
    <row r="66" spans="1:8" s="4" customFormat="1" x14ac:dyDescent="0.35">
      <c r="A66" s="5"/>
      <c r="B66" s="12"/>
      <c r="C66" s="11"/>
      <c r="D66" s="11"/>
      <c r="F66" s="6"/>
      <c r="G66" s="6"/>
      <c r="H66" s="5"/>
    </row>
    <row r="67" spans="1:8" s="4" customFormat="1" x14ac:dyDescent="0.35">
      <c r="A67" s="5"/>
      <c r="B67" s="12"/>
      <c r="C67" s="11"/>
      <c r="D67" s="11"/>
      <c r="F67" s="6"/>
      <c r="G67" s="6"/>
      <c r="H67" s="5"/>
    </row>
    <row r="68" spans="1:8" s="4" customFormat="1" x14ac:dyDescent="0.35">
      <c r="A68" s="5"/>
      <c r="B68" s="12"/>
      <c r="C68" s="11"/>
      <c r="D68" s="11"/>
      <c r="F68" s="6"/>
      <c r="G68" s="6"/>
      <c r="H68" s="5"/>
    </row>
    <row r="69" spans="1:8" s="4" customFormat="1" x14ac:dyDescent="0.35">
      <c r="A69" s="5"/>
      <c r="B69" s="12"/>
      <c r="C69" s="11"/>
      <c r="D69" s="11"/>
      <c r="F69" s="6"/>
      <c r="G69" s="6"/>
      <c r="H69" s="5"/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84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7AF18-9C57-4D52-A93A-AE805F486D09}">
  <sheetPr codeName="List3">
    <pageSetUpPr fitToPage="1"/>
  </sheetPr>
  <dimension ref="A1:L103"/>
  <sheetViews>
    <sheetView topLeftCell="A70" zoomScale="70" zoomScaleNormal="70" workbookViewId="0">
      <selection activeCell="J8" sqref="J8:J100"/>
    </sheetView>
  </sheetViews>
  <sheetFormatPr defaultColWidth="15" defaultRowHeight="14.5" x14ac:dyDescent="0.35"/>
  <cols>
    <col min="1" max="1" width="12.26953125" style="23" customWidth="1"/>
    <col min="2" max="2" width="41.1796875" style="23" bestFit="1" customWidth="1"/>
    <col min="3" max="4" width="12.26953125" style="23" customWidth="1"/>
    <col min="5" max="5" width="12.26953125" style="30" customWidth="1"/>
    <col min="6" max="6" width="44.7265625" style="30" customWidth="1"/>
    <col min="7" max="7" width="45.7265625" style="31" customWidth="1"/>
    <col min="8" max="9" width="12.26953125" style="31" customWidth="1"/>
    <col min="10" max="10" width="15.1796875" style="29" bestFit="1" customWidth="1"/>
    <col min="11" max="11" width="11.26953125" style="29" bestFit="1" customWidth="1"/>
    <col min="12" max="12" width="14.453125" style="29" customWidth="1"/>
    <col min="13" max="16384" width="15" style="23"/>
  </cols>
  <sheetData>
    <row r="1" spans="1:12" x14ac:dyDescent="0.35">
      <c r="A1" s="2" t="s">
        <v>0</v>
      </c>
      <c r="B1" s="2"/>
      <c r="C1" s="2"/>
      <c r="D1" s="2"/>
      <c r="E1" s="2"/>
      <c r="F1" s="26"/>
      <c r="G1" s="26"/>
      <c r="H1" s="2"/>
      <c r="I1" s="14"/>
      <c r="J1" s="14"/>
      <c r="K1" s="2"/>
    </row>
    <row r="2" spans="1:12" x14ac:dyDescent="0.35">
      <c r="A2" s="23" t="s">
        <v>203</v>
      </c>
    </row>
    <row r="4" spans="1:12" x14ac:dyDescent="0.3">
      <c r="A4" s="23" t="s">
        <v>1</v>
      </c>
      <c r="B4" s="25" t="s">
        <v>204</v>
      </c>
      <c r="C4" s="25"/>
      <c r="D4" s="25"/>
      <c r="E4" s="25"/>
      <c r="F4" s="27"/>
      <c r="G4" s="27"/>
      <c r="H4" s="25"/>
      <c r="I4" s="28"/>
      <c r="J4" s="28"/>
      <c r="K4" s="25"/>
    </row>
    <row r="6" spans="1:12" s="32" customFormat="1" x14ac:dyDescent="0.35">
      <c r="E6" s="33"/>
      <c r="F6" s="33"/>
      <c r="G6" s="34"/>
      <c r="H6" s="34"/>
      <c r="I6" s="34"/>
      <c r="J6" s="35"/>
      <c r="K6" s="35"/>
      <c r="L6" s="35"/>
    </row>
    <row r="7" spans="1:12" ht="43.5" x14ac:dyDescent="0.35">
      <c r="A7" s="81" t="s">
        <v>23</v>
      </c>
      <c r="B7" s="81" t="s">
        <v>2</v>
      </c>
      <c r="C7" s="81" t="s">
        <v>3</v>
      </c>
      <c r="D7" s="81" t="s">
        <v>9</v>
      </c>
      <c r="E7" s="81" t="s">
        <v>11</v>
      </c>
      <c r="F7" s="81" t="s">
        <v>4</v>
      </c>
      <c r="G7" s="81" t="s">
        <v>6</v>
      </c>
      <c r="H7" s="81" t="s">
        <v>8</v>
      </c>
      <c r="I7" s="82" t="s">
        <v>10</v>
      </c>
      <c r="J7" s="82" t="s">
        <v>5</v>
      </c>
      <c r="K7" s="82" t="s">
        <v>17</v>
      </c>
    </row>
    <row r="8" spans="1:12" ht="43.5" x14ac:dyDescent="0.35">
      <c r="A8" s="83" t="s">
        <v>134</v>
      </c>
      <c r="B8" s="45" t="s">
        <v>147</v>
      </c>
      <c r="C8" s="45" t="s">
        <v>112</v>
      </c>
      <c r="D8" s="45" t="s">
        <v>58</v>
      </c>
      <c r="E8" s="45">
        <v>39</v>
      </c>
      <c r="F8" s="46" t="s">
        <v>160</v>
      </c>
      <c r="G8" s="46" t="s">
        <v>251</v>
      </c>
      <c r="H8" s="45" t="s">
        <v>30</v>
      </c>
      <c r="I8" s="55">
        <v>244.33999999999997</v>
      </c>
      <c r="J8" s="48"/>
      <c r="K8" s="48">
        <f>I8*J8</f>
        <v>0</v>
      </c>
    </row>
    <row r="9" spans="1:12" ht="43.5" x14ac:dyDescent="0.35">
      <c r="A9" s="44"/>
      <c r="B9" s="45" t="s">
        <v>147</v>
      </c>
      <c r="C9" s="45" t="s">
        <v>112</v>
      </c>
      <c r="D9" s="45" t="s">
        <v>59</v>
      </c>
      <c r="E9" s="45">
        <v>32</v>
      </c>
      <c r="F9" s="46" t="s">
        <v>160</v>
      </c>
      <c r="G9" s="46" t="s">
        <v>252</v>
      </c>
      <c r="H9" s="45" t="s">
        <v>30</v>
      </c>
      <c r="I9" s="47">
        <v>85.5</v>
      </c>
      <c r="J9" s="48"/>
      <c r="K9" s="48">
        <f t="shared" ref="K9:K17" si="0">I9*J9</f>
        <v>0</v>
      </c>
    </row>
    <row r="10" spans="1:12" ht="43.5" x14ac:dyDescent="0.35">
      <c r="A10" s="44"/>
      <c r="B10" s="45" t="s">
        <v>147</v>
      </c>
      <c r="C10" s="45" t="s">
        <v>111</v>
      </c>
      <c r="D10" s="45" t="s">
        <v>18</v>
      </c>
      <c r="E10" s="45">
        <v>29</v>
      </c>
      <c r="F10" s="46" t="s">
        <v>159</v>
      </c>
      <c r="G10" s="46" t="s">
        <v>253</v>
      </c>
      <c r="H10" s="45" t="s">
        <v>30</v>
      </c>
      <c r="I10" s="47">
        <v>36</v>
      </c>
      <c r="J10" s="48"/>
      <c r="K10" s="48">
        <f t="shared" si="0"/>
        <v>0</v>
      </c>
    </row>
    <row r="11" spans="1:12" ht="43.5" x14ac:dyDescent="0.35">
      <c r="A11" s="44"/>
      <c r="B11" s="45" t="s">
        <v>147</v>
      </c>
      <c r="C11" s="45" t="s">
        <v>110</v>
      </c>
      <c r="D11" s="45" t="s">
        <v>18</v>
      </c>
      <c r="E11" s="45">
        <v>18</v>
      </c>
      <c r="F11" s="46" t="s">
        <v>158</v>
      </c>
      <c r="G11" s="46" t="s">
        <v>254</v>
      </c>
      <c r="H11" s="45" t="s">
        <v>30</v>
      </c>
      <c r="I11" s="47">
        <v>21.344000000000001</v>
      </c>
      <c r="J11" s="48"/>
      <c r="K11" s="48">
        <f t="shared" si="0"/>
        <v>0</v>
      </c>
    </row>
    <row r="12" spans="1:12" ht="101.5" x14ac:dyDescent="0.35">
      <c r="A12" s="44"/>
      <c r="B12" s="45" t="s">
        <v>147</v>
      </c>
      <c r="C12" s="45" t="s">
        <v>116</v>
      </c>
      <c r="D12" s="45" t="s">
        <v>18</v>
      </c>
      <c r="E12" s="45">
        <v>6</v>
      </c>
      <c r="F12" s="46" t="s">
        <v>109</v>
      </c>
      <c r="G12" s="46" t="s">
        <v>336</v>
      </c>
      <c r="H12" s="45" t="s">
        <v>195</v>
      </c>
      <c r="I12" s="47">
        <v>1</v>
      </c>
      <c r="J12" s="48"/>
      <c r="K12" s="48">
        <f t="shared" si="0"/>
        <v>0</v>
      </c>
    </row>
    <row r="13" spans="1:12" ht="29" x14ac:dyDescent="0.35">
      <c r="A13" s="44"/>
      <c r="B13" s="45" t="s">
        <v>147</v>
      </c>
      <c r="C13" s="45" t="s">
        <v>113</v>
      </c>
      <c r="D13" s="45" t="s">
        <v>49</v>
      </c>
      <c r="E13" s="45">
        <v>1</v>
      </c>
      <c r="F13" s="46" t="s">
        <v>156</v>
      </c>
      <c r="G13" s="46" t="s">
        <v>337</v>
      </c>
      <c r="H13" s="45" t="s">
        <v>195</v>
      </c>
      <c r="I13" s="47">
        <v>1</v>
      </c>
      <c r="J13" s="48"/>
      <c r="K13" s="48">
        <f t="shared" si="0"/>
        <v>0</v>
      </c>
    </row>
    <row r="14" spans="1:12" ht="43.5" x14ac:dyDescent="0.35">
      <c r="A14" s="44"/>
      <c r="B14" s="45" t="s">
        <v>147</v>
      </c>
      <c r="C14" s="45" t="s">
        <v>113</v>
      </c>
      <c r="D14" s="45" t="s">
        <v>58</v>
      </c>
      <c r="E14" s="45">
        <v>3</v>
      </c>
      <c r="F14" s="46" t="s">
        <v>156</v>
      </c>
      <c r="G14" s="46" t="s">
        <v>28</v>
      </c>
      <c r="H14" s="45" t="s">
        <v>195</v>
      </c>
      <c r="I14" s="47">
        <v>1</v>
      </c>
      <c r="J14" s="48"/>
      <c r="K14" s="48">
        <f t="shared" si="0"/>
        <v>0</v>
      </c>
    </row>
    <row r="15" spans="1:12" ht="101.5" x14ac:dyDescent="0.35">
      <c r="A15" s="44"/>
      <c r="B15" s="45" t="s">
        <v>147</v>
      </c>
      <c r="C15" s="45" t="s">
        <v>246</v>
      </c>
      <c r="D15" s="45" t="s">
        <v>18</v>
      </c>
      <c r="E15" s="45">
        <v>87</v>
      </c>
      <c r="F15" s="46" t="s">
        <v>247</v>
      </c>
      <c r="G15" s="46" t="s">
        <v>255</v>
      </c>
      <c r="H15" s="45" t="s">
        <v>27</v>
      </c>
      <c r="I15" s="47">
        <v>1</v>
      </c>
      <c r="J15" s="48"/>
      <c r="K15" s="48">
        <f t="shared" si="0"/>
        <v>0</v>
      </c>
    </row>
    <row r="16" spans="1:12" ht="29" x14ac:dyDescent="0.35">
      <c r="A16" s="44"/>
      <c r="B16" s="45" t="s">
        <v>147</v>
      </c>
      <c r="C16" s="45" t="s">
        <v>114</v>
      </c>
      <c r="D16" s="45" t="s">
        <v>18</v>
      </c>
      <c r="E16" s="45">
        <v>4</v>
      </c>
      <c r="F16" s="46" t="s">
        <v>26</v>
      </c>
      <c r="G16" s="46" t="s">
        <v>338</v>
      </c>
      <c r="H16" s="45" t="s">
        <v>195</v>
      </c>
      <c r="I16" s="47">
        <v>1</v>
      </c>
      <c r="J16" s="48"/>
      <c r="K16" s="48">
        <f t="shared" si="0"/>
        <v>0</v>
      </c>
    </row>
    <row r="17" spans="1:11" ht="101.5" x14ac:dyDescent="0.35">
      <c r="A17" s="44"/>
      <c r="B17" s="45" t="s">
        <v>147</v>
      </c>
      <c r="C17" s="45" t="s">
        <v>115</v>
      </c>
      <c r="D17" s="45" t="s">
        <v>18</v>
      </c>
      <c r="E17" s="45">
        <v>5</v>
      </c>
      <c r="F17" s="46" t="s">
        <v>157</v>
      </c>
      <c r="G17" s="46" t="s">
        <v>339</v>
      </c>
      <c r="H17" s="45" t="s">
        <v>195</v>
      </c>
      <c r="I17" s="49">
        <v>1</v>
      </c>
      <c r="J17" s="48"/>
      <c r="K17" s="48">
        <f t="shared" si="0"/>
        <v>0</v>
      </c>
    </row>
    <row r="18" spans="1:11" x14ac:dyDescent="0.35">
      <c r="A18" s="44"/>
      <c r="B18" s="50" t="s">
        <v>322</v>
      </c>
      <c r="C18" s="51"/>
      <c r="D18" s="51"/>
      <c r="E18" s="51"/>
      <c r="F18" s="52"/>
      <c r="G18" s="52"/>
      <c r="H18" s="51"/>
      <c r="I18" s="53"/>
      <c r="J18" s="53"/>
      <c r="K18" s="54">
        <f>SUM(K8:K17)</f>
        <v>0</v>
      </c>
    </row>
    <row r="19" spans="1:11" ht="29" x14ac:dyDescent="0.35">
      <c r="A19" s="44"/>
      <c r="B19" s="45" t="s">
        <v>149</v>
      </c>
      <c r="C19" s="45" t="s">
        <v>143</v>
      </c>
      <c r="D19" s="45" t="s">
        <v>18</v>
      </c>
      <c r="E19" s="45">
        <v>27</v>
      </c>
      <c r="F19" s="46" t="s">
        <v>144</v>
      </c>
      <c r="G19" s="46" t="s">
        <v>256</v>
      </c>
      <c r="H19" s="45" t="s">
        <v>15</v>
      </c>
      <c r="I19" s="55">
        <v>15</v>
      </c>
      <c r="J19" s="48"/>
      <c r="K19" s="48">
        <f t="shared" ref="K19:K50" si="1">I19*J19</f>
        <v>0</v>
      </c>
    </row>
    <row r="20" spans="1:11" ht="29" x14ac:dyDescent="0.35">
      <c r="A20" s="44"/>
      <c r="B20" s="45" t="s">
        <v>149</v>
      </c>
      <c r="C20" s="45" t="s">
        <v>145</v>
      </c>
      <c r="D20" s="45" t="s">
        <v>18</v>
      </c>
      <c r="E20" s="45">
        <v>28</v>
      </c>
      <c r="F20" s="46" t="s">
        <v>146</v>
      </c>
      <c r="G20" s="46" t="s">
        <v>257</v>
      </c>
      <c r="H20" s="45" t="s">
        <v>66</v>
      </c>
      <c r="I20" s="47">
        <v>1080</v>
      </c>
      <c r="J20" s="48"/>
      <c r="K20" s="48">
        <f t="shared" si="1"/>
        <v>0</v>
      </c>
    </row>
    <row r="21" spans="1:11" ht="29" x14ac:dyDescent="0.35">
      <c r="A21" s="44"/>
      <c r="B21" s="45" t="s">
        <v>149</v>
      </c>
      <c r="C21" s="45" t="s">
        <v>67</v>
      </c>
      <c r="D21" s="45" t="s">
        <v>49</v>
      </c>
      <c r="E21" s="45">
        <v>30</v>
      </c>
      <c r="F21" s="46" t="s">
        <v>68</v>
      </c>
      <c r="G21" s="46" t="s">
        <v>258</v>
      </c>
      <c r="H21" s="45" t="s">
        <v>15</v>
      </c>
      <c r="I21" s="47">
        <v>45</v>
      </c>
      <c r="J21" s="48"/>
      <c r="K21" s="48">
        <f t="shared" si="1"/>
        <v>0</v>
      </c>
    </row>
    <row r="22" spans="1:11" ht="29" x14ac:dyDescent="0.35">
      <c r="A22" s="44"/>
      <c r="B22" s="45" t="s">
        <v>149</v>
      </c>
      <c r="C22" s="45" t="s">
        <v>67</v>
      </c>
      <c r="D22" s="45" t="s">
        <v>59</v>
      </c>
      <c r="E22" s="45">
        <v>35</v>
      </c>
      <c r="F22" s="46" t="s">
        <v>68</v>
      </c>
      <c r="G22" s="46" t="s">
        <v>259</v>
      </c>
      <c r="H22" s="45" t="s">
        <v>15</v>
      </c>
      <c r="I22" s="47">
        <v>32</v>
      </c>
      <c r="J22" s="48"/>
      <c r="K22" s="48">
        <f t="shared" si="1"/>
        <v>0</v>
      </c>
    </row>
    <row r="23" spans="1:11" ht="87" x14ac:dyDescent="0.35">
      <c r="A23" s="44"/>
      <c r="B23" s="45" t="s">
        <v>149</v>
      </c>
      <c r="C23" s="45" t="s">
        <v>67</v>
      </c>
      <c r="D23" s="45" t="s">
        <v>225</v>
      </c>
      <c r="E23" s="45">
        <v>33</v>
      </c>
      <c r="F23" s="46" t="s">
        <v>68</v>
      </c>
      <c r="G23" s="46" t="s">
        <v>331</v>
      </c>
      <c r="H23" s="45" t="s">
        <v>15</v>
      </c>
      <c r="I23" s="47">
        <v>27</v>
      </c>
      <c r="J23" s="48"/>
      <c r="K23" s="48">
        <f t="shared" si="1"/>
        <v>0</v>
      </c>
    </row>
    <row r="24" spans="1:11" ht="29" x14ac:dyDescent="0.35">
      <c r="A24" s="44"/>
      <c r="B24" s="45" t="s">
        <v>149</v>
      </c>
      <c r="C24" s="45" t="s">
        <v>69</v>
      </c>
      <c r="D24" s="45" t="s">
        <v>49</v>
      </c>
      <c r="E24" s="45">
        <v>31</v>
      </c>
      <c r="F24" s="46" t="s">
        <v>70</v>
      </c>
      <c r="G24" s="46" t="s">
        <v>260</v>
      </c>
      <c r="H24" s="45" t="s">
        <v>66</v>
      </c>
      <c r="I24" s="47">
        <v>2565</v>
      </c>
      <c r="J24" s="48"/>
      <c r="K24" s="48">
        <f t="shared" si="1"/>
        <v>0</v>
      </c>
    </row>
    <row r="25" spans="1:11" ht="29" x14ac:dyDescent="0.35">
      <c r="A25" s="44"/>
      <c r="B25" s="45" t="s">
        <v>149</v>
      </c>
      <c r="C25" s="45" t="s">
        <v>69</v>
      </c>
      <c r="D25" s="45" t="s">
        <v>59</v>
      </c>
      <c r="E25" s="45">
        <v>36</v>
      </c>
      <c r="F25" s="46" t="s">
        <v>70</v>
      </c>
      <c r="G25" s="46" t="s">
        <v>261</v>
      </c>
      <c r="H25" s="45" t="s">
        <v>66</v>
      </c>
      <c r="I25" s="47">
        <v>153.89999999999998</v>
      </c>
      <c r="J25" s="48"/>
      <c r="K25" s="48">
        <f t="shared" si="1"/>
        <v>0</v>
      </c>
    </row>
    <row r="26" spans="1:11" ht="87" x14ac:dyDescent="0.35">
      <c r="A26" s="44"/>
      <c r="B26" s="45" t="s">
        <v>149</v>
      </c>
      <c r="C26" s="45" t="s">
        <v>69</v>
      </c>
      <c r="D26" s="45" t="s">
        <v>225</v>
      </c>
      <c r="E26" s="45">
        <v>34</v>
      </c>
      <c r="F26" s="46" t="s">
        <v>70</v>
      </c>
      <c r="G26" s="46" t="s">
        <v>332</v>
      </c>
      <c r="H26" s="45" t="s">
        <v>66</v>
      </c>
      <c r="I26" s="47">
        <v>153.89999999999998</v>
      </c>
      <c r="J26" s="48"/>
      <c r="K26" s="48">
        <f t="shared" si="1"/>
        <v>0</v>
      </c>
    </row>
    <row r="27" spans="1:11" ht="29" x14ac:dyDescent="0.35">
      <c r="A27" s="44"/>
      <c r="B27" s="45" t="s">
        <v>149</v>
      </c>
      <c r="C27" s="45" t="s">
        <v>212</v>
      </c>
      <c r="D27" s="45" t="s">
        <v>18</v>
      </c>
      <c r="E27" s="45">
        <v>14</v>
      </c>
      <c r="F27" s="46" t="s">
        <v>213</v>
      </c>
      <c r="G27" s="46" t="s">
        <v>262</v>
      </c>
      <c r="H27" s="45" t="s">
        <v>15</v>
      </c>
      <c r="I27" s="47">
        <v>4.2</v>
      </c>
      <c r="J27" s="48"/>
      <c r="K27" s="48">
        <f t="shared" si="1"/>
        <v>0</v>
      </c>
    </row>
    <row r="28" spans="1:11" ht="29" x14ac:dyDescent="0.35">
      <c r="A28" s="44"/>
      <c r="B28" s="45" t="s">
        <v>149</v>
      </c>
      <c r="C28" s="45" t="s">
        <v>214</v>
      </c>
      <c r="D28" s="45" t="s">
        <v>18</v>
      </c>
      <c r="E28" s="45">
        <v>15</v>
      </c>
      <c r="F28" s="46" t="s">
        <v>215</v>
      </c>
      <c r="G28" s="46" t="s">
        <v>263</v>
      </c>
      <c r="H28" s="45" t="s">
        <v>66</v>
      </c>
      <c r="I28" s="47">
        <v>1512</v>
      </c>
      <c r="J28" s="48"/>
      <c r="K28" s="48">
        <f t="shared" si="1"/>
        <v>0</v>
      </c>
    </row>
    <row r="29" spans="1:11" ht="29" x14ac:dyDescent="0.35">
      <c r="A29" s="44"/>
      <c r="B29" s="45" t="s">
        <v>149</v>
      </c>
      <c r="C29" s="45" t="s">
        <v>75</v>
      </c>
      <c r="D29" s="45" t="s">
        <v>155</v>
      </c>
      <c r="E29" s="45">
        <v>13</v>
      </c>
      <c r="F29" s="46" t="s">
        <v>76</v>
      </c>
      <c r="G29" s="46" t="s">
        <v>264</v>
      </c>
      <c r="H29" s="45" t="s">
        <v>66</v>
      </c>
      <c r="I29" s="47">
        <v>1468.8</v>
      </c>
      <c r="J29" s="48"/>
      <c r="K29" s="48">
        <f t="shared" si="1"/>
        <v>0</v>
      </c>
    </row>
    <row r="30" spans="1:11" ht="29" x14ac:dyDescent="0.35">
      <c r="A30" s="44"/>
      <c r="B30" s="45" t="s">
        <v>149</v>
      </c>
      <c r="C30" s="45" t="s">
        <v>75</v>
      </c>
      <c r="D30" s="45" t="s">
        <v>154</v>
      </c>
      <c r="E30" s="45">
        <v>16</v>
      </c>
      <c r="F30" s="46" t="s">
        <v>76</v>
      </c>
      <c r="G30" s="46" t="s">
        <v>265</v>
      </c>
      <c r="H30" s="45" t="s">
        <v>66</v>
      </c>
      <c r="I30" s="47">
        <v>18</v>
      </c>
      <c r="J30" s="48"/>
      <c r="K30" s="48">
        <f t="shared" si="1"/>
        <v>0</v>
      </c>
    </row>
    <row r="31" spans="1:11" ht="29" x14ac:dyDescent="0.35">
      <c r="A31" s="44"/>
      <c r="B31" s="45" t="s">
        <v>149</v>
      </c>
      <c r="C31" s="45" t="s">
        <v>71</v>
      </c>
      <c r="D31" s="45" t="s">
        <v>18</v>
      </c>
      <c r="E31" s="45">
        <v>8</v>
      </c>
      <c r="F31" s="46" t="s">
        <v>72</v>
      </c>
      <c r="G31" s="46" t="s">
        <v>266</v>
      </c>
      <c r="H31" s="45" t="s">
        <v>13</v>
      </c>
      <c r="I31" s="47">
        <v>172</v>
      </c>
      <c r="J31" s="48"/>
      <c r="K31" s="48">
        <f t="shared" si="1"/>
        <v>0</v>
      </c>
    </row>
    <row r="32" spans="1:11" ht="29" x14ac:dyDescent="0.35">
      <c r="A32" s="44"/>
      <c r="B32" s="45" t="s">
        <v>149</v>
      </c>
      <c r="C32" s="45" t="s">
        <v>73</v>
      </c>
      <c r="D32" s="45" t="s">
        <v>18</v>
      </c>
      <c r="E32" s="45">
        <v>9</v>
      </c>
      <c r="F32" s="46" t="s">
        <v>74</v>
      </c>
      <c r="G32" s="46" t="s">
        <v>267</v>
      </c>
      <c r="H32" s="45" t="s">
        <v>66</v>
      </c>
      <c r="I32" s="47">
        <v>258</v>
      </c>
      <c r="J32" s="48"/>
      <c r="K32" s="48">
        <f t="shared" si="1"/>
        <v>0</v>
      </c>
    </row>
    <row r="33" spans="1:11" ht="29" x14ac:dyDescent="0.35">
      <c r="A33" s="44"/>
      <c r="B33" s="45" t="s">
        <v>149</v>
      </c>
      <c r="C33" s="45" t="s">
        <v>205</v>
      </c>
      <c r="D33" s="45" t="s">
        <v>18</v>
      </c>
      <c r="E33" s="45">
        <v>10</v>
      </c>
      <c r="F33" s="46" t="s">
        <v>206</v>
      </c>
      <c r="G33" s="46" t="s">
        <v>268</v>
      </c>
      <c r="H33" s="45" t="s">
        <v>13</v>
      </c>
      <c r="I33" s="47">
        <v>124</v>
      </c>
      <c r="J33" s="48"/>
      <c r="K33" s="48">
        <f t="shared" si="1"/>
        <v>0</v>
      </c>
    </row>
    <row r="34" spans="1:11" ht="29" x14ac:dyDescent="0.35">
      <c r="A34" s="44"/>
      <c r="B34" s="45" t="s">
        <v>149</v>
      </c>
      <c r="C34" s="45" t="s">
        <v>207</v>
      </c>
      <c r="D34" s="45" t="s">
        <v>18</v>
      </c>
      <c r="E34" s="45">
        <v>11</v>
      </c>
      <c r="F34" s="46" t="s">
        <v>208</v>
      </c>
      <c r="G34" s="46" t="s">
        <v>269</v>
      </c>
      <c r="H34" s="45" t="s">
        <v>66</v>
      </c>
      <c r="I34" s="47">
        <v>104.16</v>
      </c>
      <c r="J34" s="48"/>
      <c r="K34" s="48">
        <f t="shared" si="1"/>
        <v>0</v>
      </c>
    </row>
    <row r="35" spans="1:11" ht="43.5" x14ac:dyDescent="0.35">
      <c r="A35" s="44"/>
      <c r="B35" s="45" t="s">
        <v>149</v>
      </c>
      <c r="C35" s="45" t="s">
        <v>118</v>
      </c>
      <c r="D35" s="45" t="s">
        <v>18</v>
      </c>
      <c r="E35" s="45">
        <v>37</v>
      </c>
      <c r="F35" s="46" t="s">
        <v>35</v>
      </c>
      <c r="G35" s="46" t="s">
        <v>270</v>
      </c>
      <c r="H35" s="45" t="s">
        <v>15</v>
      </c>
      <c r="I35" s="47">
        <v>109.08000000000001</v>
      </c>
      <c r="J35" s="48"/>
      <c r="K35" s="48">
        <f t="shared" si="1"/>
        <v>0</v>
      </c>
    </row>
    <row r="36" spans="1:11" ht="29" x14ac:dyDescent="0.35">
      <c r="A36" s="44"/>
      <c r="B36" s="45" t="s">
        <v>149</v>
      </c>
      <c r="C36" s="45" t="s">
        <v>36</v>
      </c>
      <c r="D36" s="45" t="s">
        <v>78</v>
      </c>
      <c r="E36" s="45">
        <v>38</v>
      </c>
      <c r="F36" s="46" t="s">
        <v>37</v>
      </c>
      <c r="G36" s="46" t="s">
        <v>271</v>
      </c>
      <c r="H36" s="45" t="s">
        <v>34</v>
      </c>
      <c r="I36" s="47">
        <v>3272.4</v>
      </c>
      <c r="J36" s="48"/>
      <c r="K36" s="48">
        <f t="shared" si="1"/>
        <v>0</v>
      </c>
    </row>
    <row r="37" spans="1:11" ht="29" x14ac:dyDescent="0.35">
      <c r="A37" s="44"/>
      <c r="B37" s="45" t="s">
        <v>149</v>
      </c>
      <c r="C37" s="45" t="s">
        <v>105</v>
      </c>
      <c r="D37" s="45" t="s">
        <v>18</v>
      </c>
      <c r="E37" s="45">
        <v>72</v>
      </c>
      <c r="F37" s="46" t="s">
        <v>106</v>
      </c>
      <c r="G37" s="46" t="s">
        <v>272</v>
      </c>
      <c r="H37" s="45" t="s">
        <v>15</v>
      </c>
      <c r="I37" s="47">
        <v>1.5</v>
      </c>
      <c r="J37" s="48"/>
      <c r="K37" s="48">
        <f t="shared" si="1"/>
        <v>0</v>
      </c>
    </row>
    <row r="38" spans="1:11" ht="29" x14ac:dyDescent="0.35">
      <c r="A38" s="44"/>
      <c r="B38" s="45" t="s">
        <v>149</v>
      </c>
      <c r="C38" s="45" t="s">
        <v>107</v>
      </c>
      <c r="D38" s="45" t="s">
        <v>18</v>
      </c>
      <c r="E38" s="45">
        <v>73</v>
      </c>
      <c r="F38" s="46" t="s">
        <v>108</v>
      </c>
      <c r="G38" s="46" t="s">
        <v>273</v>
      </c>
      <c r="H38" s="45" t="s">
        <v>34</v>
      </c>
      <c r="I38" s="47">
        <v>45</v>
      </c>
      <c r="J38" s="48"/>
      <c r="K38" s="48">
        <f t="shared" si="1"/>
        <v>0</v>
      </c>
    </row>
    <row r="39" spans="1:11" x14ac:dyDescent="0.35">
      <c r="A39" s="44"/>
      <c r="B39" s="45" t="s">
        <v>149</v>
      </c>
      <c r="C39" s="45" t="s">
        <v>248</v>
      </c>
      <c r="D39" s="45" t="s">
        <v>18</v>
      </c>
      <c r="E39" s="45">
        <v>88</v>
      </c>
      <c r="F39" s="46" t="s">
        <v>249</v>
      </c>
      <c r="G39" s="46" t="s">
        <v>274</v>
      </c>
      <c r="H39" s="45" t="s">
        <v>16</v>
      </c>
      <c r="I39" s="47">
        <v>2</v>
      </c>
      <c r="J39" s="48"/>
      <c r="K39" s="48">
        <f t="shared" si="1"/>
        <v>0</v>
      </c>
    </row>
    <row r="40" spans="1:11" ht="29" x14ac:dyDescent="0.35">
      <c r="A40" s="44"/>
      <c r="B40" s="45" t="s">
        <v>149</v>
      </c>
      <c r="C40" s="45" t="s">
        <v>136</v>
      </c>
      <c r="D40" s="45" t="s">
        <v>137</v>
      </c>
      <c r="E40" s="45">
        <v>82</v>
      </c>
      <c r="F40" s="46" t="s">
        <v>138</v>
      </c>
      <c r="G40" s="46" t="s">
        <v>275</v>
      </c>
      <c r="H40" s="45" t="s">
        <v>15</v>
      </c>
      <c r="I40" s="47">
        <v>1.5</v>
      </c>
      <c r="J40" s="48"/>
      <c r="K40" s="48">
        <f t="shared" si="1"/>
        <v>0</v>
      </c>
    </row>
    <row r="41" spans="1:11" ht="29" x14ac:dyDescent="0.35">
      <c r="A41" s="44"/>
      <c r="B41" s="45" t="s">
        <v>149</v>
      </c>
      <c r="C41" s="45" t="s">
        <v>41</v>
      </c>
      <c r="D41" s="45" t="s">
        <v>18</v>
      </c>
      <c r="E41" s="45">
        <v>43</v>
      </c>
      <c r="F41" s="46" t="s">
        <v>42</v>
      </c>
      <c r="G41" s="46" t="s">
        <v>276</v>
      </c>
      <c r="H41" s="45" t="s">
        <v>15</v>
      </c>
      <c r="I41" s="47">
        <v>18.8</v>
      </c>
      <c r="J41" s="48"/>
      <c r="K41" s="48">
        <f t="shared" si="1"/>
        <v>0</v>
      </c>
    </row>
    <row r="42" spans="1:11" ht="29" x14ac:dyDescent="0.35">
      <c r="A42" s="44"/>
      <c r="B42" s="45" t="s">
        <v>149</v>
      </c>
      <c r="C42" s="45" t="s">
        <v>41</v>
      </c>
      <c r="D42" s="45" t="s">
        <v>199</v>
      </c>
      <c r="E42" s="45">
        <v>80</v>
      </c>
      <c r="F42" s="46" t="s">
        <v>42</v>
      </c>
      <c r="G42" s="46" t="s">
        <v>277</v>
      </c>
      <c r="H42" s="45" t="s">
        <v>15</v>
      </c>
      <c r="I42" s="47">
        <v>2.25</v>
      </c>
      <c r="J42" s="48"/>
      <c r="K42" s="48">
        <f t="shared" si="1"/>
        <v>0</v>
      </c>
    </row>
    <row r="43" spans="1:11" ht="29" x14ac:dyDescent="0.35">
      <c r="A43" s="44"/>
      <c r="B43" s="45" t="s">
        <v>149</v>
      </c>
      <c r="C43" s="45" t="s">
        <v>43</v>
      </c>
      <c r="D43" s="45" t="s">
        <v>18</v>
      </c>
      <c r="E43" s="45">
        <v>44</v>
      </c>
      <c r="F43" s="46" t="s">
        <v>44</v>
      </c>
      <c r="G43" s="46" t="s">
        <v>278</v>
      </c>
      <c r="H43" s="45" t="s">
        <v>34</v>
      </c>
      <c r="I43" s="47">
        <v>564</v>
      </c>
      <c r="J43" s="48"/>
      <c r="K43" s="48">
        <f t="shared" si="1"/>
        <v>0</v>
      </c>
    </row>
    <row r="44" spans="1:11" ht="29" x14ac:dyDescent="0.35">
      <c r="A44" s="44"/>
      <c r="B44" s="45" t="s">
        <v>149</v>
      </c>
      <c r="C44" s="45" t="s">
        <v>139</v>
      </c>
      <c r="D44" s="45" t="s">
        <v>59</v>
      </c>
      <c r="E44" s="45">
        <v>83</v>
      </c>
      <c r="F44" s="46" t="s">
        <v>140</v>
      </c>
      <c r="G44" s="46" t="s">
        <v>279</v>
      </c>
      <c r="H44" s="45" t="s">
        <v>15</v>
      </c>
      <c r="I44" s="47">
        <v>1.5</v>
      </c>
      <c r="J44" s="48"/>
      <c r="K44" s="48">
        <f t="shared" si="1"/>
        <v>0</v>
      </c>
    </row>
    <row r="45" spans="1:11" x14ac:dyDescent="0.35">
      <c r="A45" s="44"/>
      <c r="B45" s="45" t="s">
        <v>149</v>
      </c>
      <c r="C45" s="45" t="s">
        <v>120</v>
      </c>
      <c r="D45" s="45" t="s">
        <v>18</v>
      </c>
      <c r="E45" s="45">
        <v>45</v>
      </c>
      <c r="F45" s="46" t="s">
        <v>31</v>
      </c>
      <c r="G45" s="46" t="s">
        <v>280</v>
      </c>
      <c r="H45" s="45" t="s">
        <v>15</v>
      </c>
      <c r="I45" s="47">
        <v>15.8484</v>
      </c>
      <c r="J45" s="48"/>
      <c r="K45" s="48">
        <f t="shared" si="1"/>
        <v>0</v>
      </c>
    </row>
    <row r="46" spans="1:11" ht="29" x14ac:dyDescent="0.35">
      <c r="A46" s="44"/>
      <c r="B46" s="45" t="s">
        <v>149</v>
      </c>
      <c r="C46" s="45" t="s">
        <v>200</v>
      </c>
      <c r="D46" s="45" t="s">
        <v>199</v>
      </c>
      <c r="E46" s="45">
        <v>81</v>
      </c>
      <c r="F46" s="46" t="s">
        <v>201</v>
      </c>
      <c r="G46" s="46" t="s">
        <v>281</v>
      </c>
      <c r="H46" s="45" t="s">
        <v>15</v>
      </c>
      <c r="I46" s="47">
        <v>2.25</v>
      </c>
      <c r="J46" s="48"/>
      <c r="K46" s="48">
        <f t="shared" si="1"/>
        <v>0</v>
      </c>
    </row>
    <row r="47" spans="1:11" x14ac:dyDescent="0.35">
      <c r="A47" s="44"/>
      <c r="B47" s="45" t="s">
        <v>149</v>
      </c>
      <c r="C47" s="45" t="s">
        <v>125</v>
      </c>
      <c r="D47" s="45" t="s">
        <v>239</v>
      </c>
      <c r="E47" s="45">
        <v>66</v>
      </c>
      <c r="F47" s="46" t="s">
        <v>161</v>
      </c>
      <c r="G47" s="46" t="s">
        <v>282</v>
      </c>
      <c r="H47" s="45" t="s">
        <v>12</v>
      </c>
      <c r="I47" s="47">
        <v>504</v>
      </c>
      <c r="J47" s="48"/>
      <c r="K47" s="48">
        <f t="shared" si="1"/>
        <v>0</v>
      </c>
    </row>
    <row r="48" spans="1:11" x14ac:dyDescent="0.35">
      <c r="A48" s="44"/>
      <c r="B48" s="45" t="s">
        <v>149</v>
      </c>
      <c r="C48" s="45" t="s">
        <v>127</v>
      </c>
      <c r="D48" s="45" t="s">
        <v>18</v>
      </c>
      <c r="E48" s="45">
        <v>74</v>
      </c>
      <c r="F48" s="46" t="s">
        <v>98</v>
      </c>
      <c r="G48" s="46" t="s">
        <v>283</v>
      </c>
      <c r="H48" s="45" t="s">
        <v>12</v>
      </c>
      <c r="I48" s="47">
        <v>10</v>
      </c>
      <c r="J48" s="48"/>
      <c r="K48" s="48">
        <f t="shared" si="1"/>
        <v>0</v>
      </c>
    </row>
    <row r="49" spans="1:11" x14ac:dyDescent="0.35">
      <c r="A49" s="44"/>
      <c r="B49" s="45" t="s">
        <v>149</v>
      </c>
      <c r="C49" s="45" t="s">
        <v>128</v>
      </c>
      <c r="D49" s="45" t="s">
        <v>18</v>
      </c>
      <c r="E49" s="45">
        <v>75</v>
      </c>
      <c r="F49" s="46" t="s">
        <v>50</v>
      </c>
      <c r="G49" s="46" t="s">
        <v>284</v>
      </c>
      <c r="H49" s="45" t="s">
        <v>12</v>
      </c>
      <c r="I49" s="47">
        <v>10</v>
      </c>
      <c r="J49" s="48"/>
      <c r="K49" s="48">
        <f t="shared" si="1"/>
        <v>0</v>
      </c>
    </row>
    <row r="50" spans="1:11" x14ac:dyDescent="0.35">
      <c r="A50" s="44"/>
      <c r="B50" s="45" t="s">
        <v>149</v>
      </c>
      <c r="C50" s="45" t="s">
        <v>243</v>
      </c>
      <c r="D50" s="45" t="s">
        <v>18</v>
      </c>
      <c r="E50" s="45">
        <v>86</v>
      </c>
      <c r="F50" s="46" t="s">
        <v>244</v>
      </c>
      <c r="G50" s="46" t="s">
        <v>285</v>
      </c>
      <c r="H50" s="45" t="s">
        <v>12</v>
      </c>
      <c r="I50" s="49">
        <v>54</v>
      </c>
      <c r="J50" s="48"/>
      <c r="K50" s="48">
        <f t="shared" si="1"/>
        <v>0</v>
      </c>
    </row>
    <row r="51" spans="1:11" x14ac:dyDescent="0.35">
      <c r="A51" s="44"/>
      <c r="B51" s="50" t="s">
        <v>323</v>
      </c>
      <c r="C51" s="51"/>
      <c r="D51" s="51"/>
      <c r="E51" s="51"/>
      <c r="F51" s="52"/>
      <c r="G51" s="52"/>
      <c r="H51" s="51"/>
      <c r="I51" s="53"/>
      <c r="J51" s="53"/>
      <c r="K51" s="54">
        <f>SUM(K19:K50)</f>
        <v>0</v>
      </c>
    </row>
    <row r="52" spans="1:11" x14ac:dyDescent="0.35">
      <c r="A52" s="44"/>
      <c r="B52" s="45" t="s">
        <v>150</v>
      </c>
      <c r="C52" s="45" t="s">
        <v>119</v>
      </c>
      <c r="D52" s="45" t="s">
        <v>49</v>
      </c>
      <c r="E52" s="45">
        <v>41</v>
      </c>
      <c r="F52" s="46" t="s">
        <v>32</v>
      </c>
      <c r="G52" s="46" t="s">
        <v>286</v>
      </c>
      <c r="H52" s="45" t="s">
        <v>12</v>
      </c>
      <c r="I52" s="55">
        <v>195.52</v>
      </c>
      <c r="J52" s="48"/>
      <c r="K52" s="48">
        <f t="shared" ref="K52:K56" si="2">I52*J52</f>
        <v>0</v>
      </c>
    </row>
    <row r="53" spans="1:11" ht="87" x14ac:dyDescent="0.35">
      <c r="A53" s="44"/>
      <c r="B53" s="45" t="s">
        <v>150</v>
      </c>
      <c r="C53" s="45" t="s">
        <v>39</v>
      </c>
      <c r="D53" s="45" t="s">
        <v>18</v>
      </c>
      <c r="E53" s="45">
        <v>40</v>
      </c>
      <c r="F53" s="46" t="s">
        <v>40</v>
      </c>
      <c r="G53" s="46" t="s">
        <v>287</v>
      </c>
      <c r="H53" s="45" t="s">
        <v>13</v>
      </c>
      <c r="I53" s="47">
        <v>94</v>
      </c>
      <c r="J53" s="48"/>
      <c r="K53" s="48">
        <f t="shared" si="2"/>
        <v>0</v>
      </c>
    </row>
    <row r="54" spans="1:11" x14ac:dyDescent="0.35">
      <c r="A54" s="44"/>
      <c r="B54" s="45" t="s">
        <v>150</v>
      </c>
      <c r="C54" s="45" t="s">
        <v>45</v>
      </c>
      <c r="D54" s="45" t="s">
        <v>49</v>
      </c>
      <c r="E54" s="45">
        <v>42</v>
      </c>
      <c r="F54" s="46" t="s">
        <v>46</v>
      </c>
      <c r="G54" s="46" t="s">
        <v>288</v>
      </c>
      <c r="H54" s="45" t="s">
        <v>12</v>
      </c>
      <c r="I54" s="47">
        <v>195.52</v>
      </c>
      <c r="J54" s="48"/>
      <c r="K54" s="48">
        <f t="shared" si="2"/>
        <v>0</v>
      </c>
    </row>
    <row r="55" spans="1:11" ht="58" x14ac:dyDescent="0.35">
      <c r="A55" s="44"/>
      <c r="B55" s="45" t="s">
        <v>150</v>
      </c>
      <c r="C55" s="45" t="s">
        <v>93</v>
      </c>
      <c r="D55" s="45" t="s">
        <v>330</v>
      </c>
      <c r="E55" s="45">
        <v>68</v>
      </c>
      <c r="F55" s="46" t="s">
        <v>94</v>
      </c>
      <c r="G55" s="46" t="s">
        <v>333</v>
      </c>
      <c r="H55" s="45" t="s">
        <v>12</v>
      </c>
      <c r="I55" s="47">
        <v>504</v>
      </c>
      <c r="J55" s="48"/>
      <c r="K55" s="48">
        <f t="shared" si="2"/>
        <v>0</v>
      </c>
    </row>
    <row r="56" spans="1:11" ht="29" x14ac:dyDescent="0.35">
      <c r="A56" s="44"/>
      <c r="B56" s="45" t="s">
        <v>150</v>
      </c>
      <c r="C56" s="45" t="s">
        <v>80</v>
      </c>
      <c r="D56" s="45" t="s">
        <v>238</v>
      </c>
      <c r="E56" s="45">
        <v>65</v>
      </c>
      <c r="F56" s="46" t="s">
        <v>81</v>
      </c>
      <c r="G56" s="46" t="s">
        <v>289</v>
      </c>
      <c r="H56" s="45" t="s">
        <v>12</v>
      </c>
      <c r="I56" s="49">
        <v>420</v>
      </c>
      <c r="J56" s="48"/>
      <c r="K56" s="48">
        <f t="shared" si="2"/>
        <v>0</v>
      </c>
    </row>
    <row r="57" spans="1:11" x14ac:dyDescent="0.35">
      <c r="A57" s="44"/>
      <c r="B57" s="50" t="s">
        <v>324</v>
      </c>
      <c r="C57" s="51"/>
      <c r="D57" s="51"/>
      <c r="E57" s="51"/>
      <c r="F57" s="52"/>
      <c r="G57" s="52"/>
      <c r="H57" s="51"/>
      <c r="I57" s="53"/>
      <c r="J57" s="53"/>
      <c r="K57" s="54">
        <f>SUM(K52:K56)</f>
        <v>0</v>
      </c>
    </row>
    <row r="58" spans="1:11" ht="43.5" x14ac:dyDescent="0.35">
      <c r="A58" s="44"/>
      <c r="B58" s="45" t="s">
        <v>151</v>
      </c>
      <c r="C58" s="45" t="s">
        <v>101</v>
      </c>
      <c r="D58" s="45" t="s">
        <v>236</v>
      </c>
      <c r="E58" s="45">
        <v>62</v>
      </c>
      <c r="F58" s="46" t="s">
        <v>91</v>
      </c>
      <c r="G58" s="46" t="s">
        <v>290</v>
      </c>
      <c r="H58" s="45" t="s">
        <v>12</v>
      </c>
      <c r="I58" s="55">
        <v>56</v>
      </c>
      <c r="J58" s="48"/>
      <c r="K58" s="48">
        <f t="shared" ref="K58:K76" si="3">I58*J58</f>
        <v>0</v>
      </c>
    </row>
    <row r="59" spans="1:11" ht="29" x14ac:dyDescent="0.35">
      <c r="A59" s="44"/>
      <c r="B59" s="45" t="s">
        <v>151</v>
      </c>
      <c r="C59" s="45" t="s">
        <v>121</v>
      </c>
      <c r="D59" s="45" t="s">
        <v>194</v>
      </c>
      <c r="E59" s="45">
        <v>26</v>
      </c>
      <c r="F59" s="46" t="s">
        <v>48</v>
      </c>
      <c r="G59" s="46" t="s">
        <v>292</v>
      </c>
      <c r="H59" s="45" t="s">
        <v>12</v>
      </c>
      <c r="I59" s="47">
        <v>178</v>
      </c>
      <c r="J59" s="48"/>
      <c r="K59" s="48">
        <f t="shared" si="3"/>
        <v>0</v>
      </c>
    </row>
    <row r="60" spans="1:11" ht="87" x14ac:dyDescent="0.35">
      <c r="A60" s="44"/>
      <c r="B60" s="45" t="s">
        <v>151</v>
      </c>
      <c r="C60" s="45" t="s">
        <v>121</v>
      </c>
      <c r="D60" s="45" t="s">
        <v>226</v>
      </c>
      <c r="E60" s="45">
        <v>50</v>
      </c>
      <c r="F60" s="46" t="s">
        <v>48</v>
      </c>
      <c r="G60" s="46" t="s">
        <v>334</v>
      </c>
      <c r="H60" s="45" t="s">
        <v>12</v>
      </c>
      <c r="I60" s="47">
        <v>154</v>
      </c>
      <c r="J60" s="48"/>
      <c r="K60" s="48">
        <f t="shared" si="3"/>
        <v>0</v>
      </c>
    </row>
    <row r="61" spans="1:11" ht="29" x14ac:dyDescent="0.35">
      <c r="A61" s="44"/>
      <c r="B61" s="45" t="s">
        <v>151</v>
      </c>
      <c r="C61" s="45" t="s">
        <v>121</v>
      </c>
      <c r="D61" s="45" t="s">
        <v>227</v>
      </c>
      <c r="E61" s="45">
        <v>55</v>
      </c>
      <c r="F61" s="46" t="s">
        <v>48</v>
      </c>
      <c r="G61" s="46" t="s">
        <v>291</v>
      </c>
      <c r="H61" s="45" t="s">
        <v>12</v>
      </c>
      <c r="I61" s="47">
        <v>207</v>
      </c>
      <c r="J61" s="48"/>
      <c r="K61" s="48">
        <f t="shared" si="3"/>
        <v>0</v>
      </c>
    </row>
    <row r="62" spans="1:11" ht="29" x14ac:dyDescent="0.35">
      <c r="A62" s="44"/>
      <c r="B62" s="45" t="s">
        <v>151</v>
      </c>
      <c r="C62" s="45" t="s">
        <v>122</v>
      </c>
      <c r="D62" s="45" t="s">
        <v>229</v>
      </c>
      <c r="E62" s="45">
        <v>56</v>
      </c>
      <c r="F62" s="46" t="s">
        <v>90</v>
      </c>
      <c r="G62" s="46" t="s">
        <v>293</v>
      </c>
      <c r="H62" s="45" t="s">
        <v>12</v>
      </c>
      <c r="I62" s="47">
        <v>227.70000000000002</v>
      </c>
      <c r="J62" s="48"/>
      <c r="K62" s="48">
        <f t="shared" si="3"/>
        <v>0</v>
      </c>
    </row>
    <row r="63" spans="1:11" ht="29" x14ac:dyDescent="0.35">
      <c r="A63" s="44"/>
      <c r="B63" s="45" t="s">
        <v>151</v>
      </c>
      <c r="C63" s="45" t="s">
        <v>122</v>
      </c>
      <c r="D63" s="45" t="s">
        <v>237</v>
      </c>
      <c r="E63" s="45">
        <v>63</v>
      </c>
      <c r="F63" s="46" t="s">
        <v>90</v>
      </c>
      <c r="G63" s="46" t="s">
        <v>294</v>
      </c>
      <c r="H63" s="45" t="s">
        <v>12</v>
      </c>
      <c r="I63" s="47">
        <v>67.2</v>
      </c>
      <c r="J63" s="48"/>
      <c r="K63" s="48">
        <f t="shared" si="3"/>
        <v>0</v>
      </c>
    </row>
    <row r="64" spans="1:11" ht="58" x14ac:dyDescent="0.35">
      <c r="A64" s="44"/>
      <c r="B64" s="45" t="s">
        <v>151</v>
      </c>
      <c r="C64" s="45" t="s">
        <v>123</v>
      </c>
      <c r="D64" s="45" t="s">
        <v>329</v>
      </c>
      <c r="E64" s="45">
        <v>67</v>
      </c>
      <c r="F64" s="46" t="s">
        <v>82</v>
      </c>
      <c r="G64" s="46" t="s">
        <v>295</v>
      </c>
      <c r="H64" s="45" t="s">
        <v>12</v>
      </c>
      <c r="I64" s="47">
        <v>504</v>
      </c>
      <c r="J64" s="48"/>
      <c r="K64" s="48">
        <f t="shared" si="3"/>
        <v>0</v>
      </c>
    </row>
    <row r="65" spans="1:11" ht="58" x14ac:dyDescent="0.35">
      <c r="A65" s="44"/>
      <c r="B65" s="45" t="s">
        <v>151</v>
      </c>
      <c r="C65" s="45" t="s">
        <v>52</v>
      </c>
      <c r="D65" s="45" t="s">
        <v>235</v>
      </c>
      <c r="E65" s="45">
        <v>61</v>
      </c>
      <c r="F65" s="46" t="s">
        <v>33</v>
      </c>
      <c r="G65" s="46" t="s">
        <v>296</v>
      </c>
      <c r="H65" s="45" t="s">
        <v>12</v>
      </c>
      <c r="I65" s="47">
        <v>56</v>
      </c>
      <c r="J65" s="48"/>
      <c r="K65" s="48">
        <f t="shared" si="3"/>
        <v>0</v>
      </c>
    </row>
    <row r="66" spans="1:11" ht="43.5" x14ac:dyDescent="0.35">
      <c r="A66" s="44"/>
      <c r="B66" s="45" t="s">
        <v>151</v>
      </c>
      <c r="C66" s="45" t="s">
        <v>102</v>
      </c>
      <c r="D66" s="45" t="s">
        <v>233</v>
      </c>
      <c r="E66" s="45">
        <v>59</v>
      </c>
      <c r="F66" s="46" t="s">
        <v>85</v>
      </c>
      <c r="G66" s="46" t="s">
        <v>297</v>
      </c>
      <c r="H66" s="45" t="s">
        <v>12</v>
      </c>
      <c r="I66" s="47">
        <v>56</v>
      </c>
      <c r="J66" s="48"/>
      <c r="K66" s="48">
        <f t="shared" si="3"/>
        <v>0</v>
      </c>
    </row>
    <row r="67" spans="1:11" ht="29" x14ac:dyDescent="0.35">
      <c r="A67" s="44"/>
      <c r="B67" s="45" t="s">
        <v>151</v>
      </c>
      <c r="C67" s="45" t="s">
        <v>83</v>
      </c>
      <c r="D67" s="45" t="s">
        <v>232</v>
      </c>
      <c r="E67" s="45">
        <v>58</v>
      </c>
      <c r="F67" s="46" t="s">
        <v>84</v>
      </c>
      <c r="G67" s="46" t="s">
        <v>298</v>
      </c>
      <c r="H67" s="45" t="s">
        <v>12</v>
      </c>
      <c r="I67" s="47">
        <v>56</v>
      </c>
      <c r="J67" s="48"/>
      <c r="K67" s="48">
        <f t="shared" si="3"/>
        <v>0</v>
      </c>
    </row>
    <row r="68" spans="1:11" ht="29" x14ac:dyDescent="0.35">
      <c r="A68" s="44"/>
      <c r="B68" s="45" t="s">
        <v>151</v>
      </c>
      <c r="C68" s="45" t="s">
        <v>124</v>
      </c>
      <c r="D68" s="45" t="s">
        <v>234</v>
      </c>
      <c r="E68" s="45">
        <v>60</v>
      </c>
      <c r="F68" s="46" t="s">
        <v>86</v>
      </c>
      <c r="G68" s="46" t="s">
        <v>299</v>
      </c>
      <c r="H68" s="45" t="s">
        <v>12</v>
      </c>
      <c r="I68" s="47">
        <v>56</v>
      </c>
      <c r="J68" s="48"/>
      <c r="K68" s="48">
        <f t="shared" si="3"/>
        <v>0</v>
      </c>
    </row>
    <row r="69" spans="1:11" ht="101.5" x14ac:dyDescent="0.35">
      <c r="A69" s="44"/>
      <c r="B69" s="45" t="s">
        <v>151</v>
      </c>
      <c r="C69" s="45" t="s">
        <v>53</v>
      </c>
      <c r="D69" s="45" t="s">
        <v>226</v>
      </c>
      <c r="E69" s="45">
        <v>49</v>
      </c>
      <c r="F69" s="46" t="s">
        <v>25</v>
      </c>
      <c r="G69" s="46" t="s">
        <v>335</v>
      </c>
      <c r="H69" s="45" t="s">
        <v>12</v>
      </c>
      <c r="I69" s="47">
        <v>154</v>
      </c>
      <c r="J69" s="48"/>
      <c r="K69" s="48">
        <f t="shared" si="3"/>
        <v>0</v>
      </c>
    </row>
    <row r="70" spans="1:11" ht="58" x14ac:dyDescent="0.35">
      <c r="A70" s="44"/>
      <c r="B70" s="45" t="s">
        <v>151</v>
      </c>
      <c r="C70" s="45" t="s">
        <v>100</v>
      </c>
      <c r="D70" s="45" t="s">
        <v>79</v>
      </c>
      <c r="E70" s="45">
        <v>52</v>
      </c>
      <c r="F70" s="46" t="s">
        <v>92</v>
      </c>
      <c r="G70" s="46" t="s">
        <v>300</v>
      </c>
      <c r="H70" s="45" t="s">
        <v>12</v>
      </c>
      <c r="I70" s="47">
        <v>30</v>
      </c>
      <c r="J70" s="48"/>
      <c r="K70" s="48">
        <f t="shared" si="3"/>
        <v>0</v>
      </c>
    </row>
    <row r="71" spans="1:11" ht="29" x14ac:dyDescent="0.35">
      <c r="A71" s="44"/>
      <c r="B71" s="45" t="s">
        <v>151</v>
      </c>
      <c r="C71" s="45" t="s">
        <v>55</v>
      </c>
      <c r="D71" s="45" t="s">
        <v>87</v>
      </c>
      <c r="E71" s="45">
        <v>46</v>
      </c>
      <c r="F71" s="46" t="s">
        <v>56</v>
      </c>
      <c r="G71" s="46" t="s">
        <v>301</v>
      </c>
      <c r="H71" s="45" t="s">
        <v>12</v>
      </c>
      <c r="I71" s="47">
        <v>1.5</v>
      </c>
      <c r="J71" s="48"/>
      <c r="K71" s="48">
        <f t="shared" si="3"/>
        <v>0</v>
      </c>
    </row>
    <row r="72" spans="1:11" ht="29" x14ac:dyDescent="0.35">
      <c r="A72" s="44"/>
      <c r="B72" s="45" t="s">
        <v>151</v>
      </c>
      <c r="C72" s="45" t="s">
        <v>88</v>
      </c>
      <c r="D72" s="45" t="s">
        <v>79</v>
      </c>
      <c r="E72" s="45">
        <v>47</v>
      </c>
      <c r="F72" s="46" t="s">
        <v>89</v>
      </c>
      <c r="G72" s="46" t="s">
        <v>302</v>
      </c>
      <c r="H72" s="45" t="s">
        <v>12</v>
      </c>
      <c r="I72" s="47">
        <v>1.9</v>
      </c>
      <c r="J72" s="48"/>
      <c r="K72" s="48">
        <f t="shared" si="3"/>
        <v>0</v>
      </c>
    </row>
    <row r="73" spans="1:11" ht="58" x14ac:dyDescent="0.35">
      <c r="A73" s="44"/>
      <c r="B73" s="45" t="s">
        <v>151</v>
      </c>
      <c r="C73" s="45" t="s">
        <v>196</v>
      </c>
      <c r="D73" s="45" t="s">
        <v>228</v>
      </c>
      <c r="E73" s="45">
        <v>53</v>
      </c>
      <c r="F73" s="46" t="s">
        <v>197</v>
      </c>
      <c r="G73" s="46" t="s">
        <v>303</v>
      </c>
      <c r="H73" s="45" t="s">
        <v>12</v>
      </c>
      <c r="I73" s="47">
        <v>160</v>
      </c>
      <c r="J73" s="48"/>
      <c r="K73" s="48">
        <f t="shared" si="3"/>
        <v>0</v>
      </c>
    </row>
    <row r="74" spans="1:11" ht="87" x14ac:dyDescent="0.35">
      <c r="A74" s="44"/>
      <c r="B74" s="45" t="s">
        <v>151</v>
      </c>
      <c r="C74" s="45" t="s">
        <v>196</v>
      </c>
      <c r="D74" s="45" t="s">
        <v>230</v>
      </c>
      <c r="E74" s="45">
        <v>54</v>
      </c>
      <c r="F74" s="46" t="s">
        <v>231</v>
      </c>
      <c r="G74" s="46" t="s">
        <v>304</v>
      </c>
      <c r="H74" s="45" t="s">
        <v>12</v>
      </c>
      <c r="I74" s="47">
        <v>17</v>
      </c>
      <c r="J74" s="48"/>
      <c r="K74" s="48">
        <f t="shared" si="3"/>
        <v>0</v>
      </c>
    </row>
    <row r="75" spans="1:11" ht="29" x14ac:dyDescent="0.35">
      <c r="A75" s="44"/>
      <c r="B75" s="45" t="s">
        <v>151</v>
      </c>
      <c r="C75" s="45" t="s">
        <v>209</v>
      </c>
      <c r="D75" s="45" t="s">
        <v>18</v>
      </c>
      <c r="E75" s="45">
        <v>12</v>
      </c>
      <c r="F75" s="46" t="s">
        <v>210</v>
      </c>
      <c r="G75" s="46" t="s">
        <v>305</v>
      </c>
      <c r="H75" s="45" t="s">
        <v>12</v>
      </c>
      <c r="I75" s="47">
        <v>204</v>
      </c>
      <c r="J75" s="48"/>
      <c r="K75" s="48">
        <f t="shared" si="3"/>
        <v>0</v>
      </c>
    </row>
    <row r="76" spans="1:11" ht="43.5" x14ac:dyDescent="0.35">
      <c r="A76" s="44"/>
      <c r="B76" s="45" t="s">
        <v>151</v>
      </c>
      <c r="C76" s="45" t="s">
        <v>126</v>
      </c>
      <c r="D76" s="45" t="s">
        <v>18</v>
      </c>
      <c r="E76" s="45">
        <v>71</v>
      </c>
      <c r="F76" s="46" t="s">
        <v>38</v>
      </c>
      <c r="G76" s="46" t="s">
        <v>306</v>
      </c>
      <c r="H76" s="45" t="s">
        <v>13</v>
      </c>
      <c r="I76" s="49">
        <v>150</v>
      </c>
      <c r="J76" s="48"/>
      <c r="K76" s="48">
        <f t="shared" si="3"/>
        <v>0</v>
      </c>
    </row>
    <row r="77" spans="1:11" x14ac:dyDescent="0.35">
      <c r="A77" s="44"/>
      <c r="B77" s="50" t="s">
        <v>325</v>
      </c>
      <c r="C77" s="51"/>
      <c r="D77" s="51"/>
      <c r="E77" s="51"/>
      <c r="F77" s="52"/>
      <c r="G77" s="52"/>
      <c r="H77" s="51"/>
      <c r="I77" s="53"/>
      <c r="J77" s="53"/>
      <c r="K77" s="54">
        <f>SUM(K58:K76)</f>
        <v>0</v>
      </c>
    </row>
    <row r="78" spans="1:11" x14ac:dyDescent="0.35">
      <c r="A78" s="44"/>
      <c r="B78" s="45" t="s">
        <v>152</v>
      </c>
      <c r="C78" s="45" t="s">
        <v>131</v>
      </c>
      <c r="D78" s="45" t="s">
        <v>18</v>
      </c>
      <c r="E78" s="45">
        <v>79</v>
      </c>
      <c r="F78" s="46" t="s">
        <v>65</v>
      </c>
      <c r="G78" s="46" t="s">
        <v>308</v>
      </c>
      <c r="H78" s="45" t="s">
        <v>13</v>
      </c>
      <c r="I78" s="55">
        <v>25</v>
      </c>
      <c r="J78" s="48"/>
      <c r="K78" s="48">
        <f t="shared" ref="K78:K81" si="4">I78*J78</f>
        <v>0</v>
      </c>
    </row>
    <row r="79" spans="1:11" ht="29" x14ac:dyDescent="0.35">
      <c r="A79" s="44"/>
      <c r="B79" s="45" t="s">
        <v>152</v>
      </c>
      <c r="C79" s="45" t="s">
        <v>132</v>
      </c>
      <c r="D79" s="45" t="s">
        <v>18</v>
      </c>
      <c r="E79" s="45">
        <v>78</v>
      </c>
      <c r="F79" s="46" t="s">
        <v>47</v>
      </c>
      <c r="G79" s="46" t="s">
        <v>309</v>
      </c>
      <c r="H79" s="45" t="s">
        <v>16</v>
      </c>
      <c r="I79" s="47">
        <v>2</v>
      </c>
      <c r="J79" s="48"/>
      <c r="K79" s="48">
        <f t="shared" si="4"/>
        <v>0</v>
      </c>
    </row>
    <row r="80" spans="1:11" x14ac:dyDescent="0.35">
      <c r="A80" s="44"/>
      <c r="B80" s="45" t="s">
        <v>152</v>
      </c>
      <c r="C80" s="45" t="s">
        <v>130</v>
      </c>
      <c r="D80" s="45" t="s">
        <v>18</v>
      </c>
      <c r="E80" s="45">
        <v>77</v>
      </c>
      <c r="F80" s="46" t="s">
        <v>64</v>
      </c>
      <c r="G80" s="46" t="s">
        <v>99</v>
      </c>
      <c r="H80" s="45" t="s">
        <v>16</v>
      </c>
      <c r="I80" s="47">
        <v>1</v>
      </c>
      <c r="J80" s="48"/>
      <c r="K80" s="48">
        <f t="shared" si="4"/>
        <v>0</v>
      </c>
    </row>
    <row r="81" spans="1:11" x14ac:dyDescent="0.35">
      <c r="A81" s="44"/>
      <c r="B81" s="45" t="s">
        <v>152</v>
      </c>
      <c r="C81" s="45" t="s">
        <v>129</v>
      </c>
      <c r="D81" s="45" t="s">
        <v>18</v>
      </c>
      <c r="E81" s="45">
        <v>76</v>
      </c>
      <c r="F81" s="46" t="s">
        <v>63</v>
      </c>
      <c r="G81" s="46" t="s">
        <v>310</v>
      </c>
      <c r="H81" s="45" t="s">
        <v>16</v>
      </c>
      <c r="I81" s="49">
        <v>3</v>
      </c>
      <c r="J81" s="48"/>
      <c r="K81" s="48">
        <f t="shared" si="4"/>
        <v>0</v>
      </c>
    </row>
    <row r="82" spans="1:11" x14ac:dyDescent="0.35">
      <c r="A82" s="44"/>
      <c r="B82" s="50" t="s">
        <v>326</v>
      </c>
      <c r="C82" s="51"/>
      <c r="D82" s="51"/>
      <c r="E82" s="51"/>
      <c r="F82" s="52"/>
      <c r="G82" s="52"/>
      <c r="H82" s="51"/>
      <c r="I82" s="53"/>
      <c r="J82" s="53"/>
      <c r="K82" s="54">
        <f>SUM(K78:K81)</f>
        <v>0</v>
      </c>
    </row>
    <row r="83" spans="1:11" ht="29" x14ac:dyDescent="0.35">
      <c r="A83" s="44"/>
      <c r="B83" s="45" t="s">
        <v>148</v>
      </c>
      <c r="C83" s="45" t="s">
        <v>340</v>
      </c>
      <c r="D83" s="45" t="s">
        <v>18</v>
      </c>
      <c r="E83" s="45">
        <v>89</v>
      </c>
      <c r="F83" s="46" t="s">
        <v>341</v>
      </c>
      <c r="G83" s="46" t="s">
        <v>342</v>
      </c>
      <c r="H83" s="45" t="s">
        <v>16</v>
      </c>
      <c r="I83" s="55">
        <v>2</v>
      </c>
      <c r="J83" s="48"/>
      <c r="K83" s="48">
        <f t="shared" ref="K83:K95" si="5">I83*J83</f>
        <v>0</v>
      </c>
    </row>
    <row r="84" spans="1:11" ht="72.5" x14ac:dyDescent="0.35">
      <c r="A84" s="44"/>
      <c r="B84" s="45" t="s">
        <v>148</v>
      </c>
      <c r="C84" s="45" t="s">
        <v>60</v>
      </c>
      <c r="D84" s="45" t="s">
        <v>18</v>
      </c>
      <c r="E84" s="45">
        <v>7</v>
      </c>
      <c r="F84" s="46" t="s">
        <v>61</v>
      </c>
      <c r="G84" s="46" t="s">
        <v>104</v>
      </c>
      <c r="H84" s="45" t="s">
        <v>62</v>
      </c>
      <c r="I84" s="55">
        <v>2700</v>
      </c>
      <c r="J84" s="48"/>
      <c r="K84" s="48">
        <f t="shared" si="5"/>
        <v>0</v>
      </c>
    </row>
    <row r="85" spans="1:11" ht="29" x14ac:dyDescent="0.35">
      <c r="A85" s="44"/>
      <c r="B85" s="45" t="s">
        <v>148</v>
      </c>
      <c r="C85" s="45" t="s">
        <v>222</v>
      </c>
      <c r="D85" s="45" t="s">
        <v>18</v>
      </c>
      <c r="E85" s="45">
        <v>25</v>
      </c>
      <c r="F85" s="46" t="s">
        <v>223</v>
      </c>
      <c r="G85" s="46" t="s">
        <v>311</v>
      </c>
      <c r="H85" s="45" t="s">
        <v>13</v>
      </c>
      <c r="I85" s="47">
        <v>103</v>
      </c>
      <c r="J85" s="48"/>
      <c r="K85" s="48">
        <f t="shared" si="5"/>
        <v>0</v>
      </c>
    </row>
    <row r="86" spans="1:11" ht="43.5" x14ac:dyDescent="0.35">
      <c r="A86" s="44"/>
      <c r="B86" s="45" t="s">
        <v>148</v>
      </c>
      <c r="C86" s="45" t="s">
        <v>51</v>
      </c>
      <c r="D86" s="45" t="s">
        <v>18</v>
      </c>
      <c r="E86" s="45">
        <v>21</v>
      </c>
      <c r="F86" s="46" t="s">
        <v>29</v>
      </c>
      <c r="G86" s="46" t="s">
        <v>312</v>
      </c>
      <c r="H86" s="45" t="s">
        <v>13</v>
      </c>
      <c r="I86" s="47">
        <v>120</v>
      </c>
      <c r="J86" s="48"/>
      <c r="K86" s="48">
        <f t="shared" si="5"/>
        <v>0</v>
      </c>
    </row>
    <row r="87" spans="1:11" ht="43.5" x14ac:dyDescent="0.35">
      <c r="A87" s="44"/>
      <c r="B87" s="45" t="s">
        <v>148</v>
      </c>
      <c r="C87" s="45" t="s">
        <v>57</v>
      </c>
      <c r="D87" s="45" t="s">
        <v>49</v>
      </c>
      <c r="E87" s="45">
        <v>22</v>
      </c>
      <c r="F87" s="46" t="s">
        <v>54</v>
      </c>
      <c r="G87" s="46" t="s">
        <v>313</v>
      </c>
      <c r="H87" s="45" t="s">
        <v>13</v>
      </c>
      <c r="I87" s="47">
        <v>10</v>
      </c>
      <c r="J87" s="48"/>
      <c r="K87" s="48">
        <f t="shared" si="5"/>
        <v>0</v>
      </c>
    </row>
    <row r="88" spans="1:11" ht="43.5" x14ac:dyDescent="0.35">
      <c r="A88" s="44"/>
      <c r="B88" s="45" t="s">
        <v>148</v>
      </c>
      <c r="C88" s="45" t="s">
        <v>57</v>
      </c>
      <c r="D88" s="45" t="s">
        <v>58</v>
      </c>
      <c r="E88" s="45">
        <v>23</v>
      </c>
      <c r="F88" s="46" t="s">
        <v>54</v>
      </c>
      <c r="G88" s="46" t="s">
        <v>314</v>
      </c>
      <c r="H88" s="45" t="s">
        <v>13</v>
      </c>
      <c r="I88" s="47">
        <v>99</v>
      </c>
      <c r="J88" s="48"/>
      <c r="K88" s="48">
        <f t="shared" si="5"/>
        <v>0</v>
      </c>
    </row>
    <row r="89" spans="1:11" ht="58" x14ac:dyDescent="0.35">
      <c r="A89" s="44"/>
      <c r="B89" s="45" t="s">
        <v>148</v>
      </c>
      <c r="C89" s="45" t="s">
        <v>57</v>
      </c>
      <c r="D89" s="45" t="s">
        <v>59</v>
      </c>
      <c r="E89" s="45">
        <v>24</v>
      </c>
      <c r="F89" s="46" t="s">
        <v>54</v>
      </c>
      <c r="G89" s="46" t="s">
        <v>315</v>
      </c>
      <c r="H89" s="45" t="s">
        <v>13</v>
      </c>
      <c r="I89" s="47">
        <v>4</v>
      </c>
      <c r="J89" s="48"/>
      <c r="K89" s="48">
        <f t="shared" si="5"/>
        <v>0</v>
      </c>
    </row>
    <row r="90" spans="1:11" ht="29" x14ac:dyDescent="0.35">
      <c r="A90" s="44"/>
      <c r="B90" s="45" t="s">
        <v>148</v>
      </c>
      <c r="C90" s="45" t="s">
        <v>216</v>
      </c>
      <c r="D90" s="45" t="s">
        <v>18</v>
      </c>
      <c r="E90" s="45">
        <v>19</v>
      </c>
      <c r="F90" s="46" t="s">
        <v>217</v>
      </c>
      <c r="G90" s="46" t="s">
        <v>316</v>
      </c>
      <c r="H90" s="45" t="s">
        <v>13</v>
      </c>
      <c r="I90" s="47">
        <v>10</v>
      </c>
      <c r="J90" s="48"/>
      <c r="K90" s="48">
        <f t="shared" si="5"/>
        <v>0</v>
      </c>
    </row>
    <row r="91" spans="1:11" ht="29" x14ac:dyDescent="0.35">
      <c r="A91" s="44"/>
      <c r="B91" s="45" t="s">
        <v>148</v>
      </c>
      <c r="C91" s="45" t="s">
        <v>219</v>
      </c>
      <c r="D91" s="45" t="s">
        <v>18</v>
      </c>
      <c r="E91" s="45">
        <v>20</v>
      </c>
      <c r="F91" s="46" t="s">
        <v>220</v>
      </c>
      <c r="G91" s="46" t="s">
        <v>317</v>
      </c>
      <c r="H91" s="45" t="s">
        <v>13</v>
      </c>
      <c r="I91" s="47">
        <v>10</v>
      </c>
      <c r="J91" s="48"/>
      <c r="K91" s="48">
        <f t="shared" si="5"/>
        <v>0</v>
      </c>
    </row>
    <row r="92" spans="1:11" x14ac:dyDescent="0.35">
      <c r="A92" s="44"/>
      <c r="B92" s="45" t="s">
        <v>148</v>
      </c>
      <c r="C92" s="45" t="s">
        <v>240</v>
      </c>
      <c r="D92" s="45" t="s">
        <v>18</v>
      </c>
      <c r="E92" s="45">
        <v>85</v>
      </c>
      <c r="F92" s="46" t="s">
        <v>241</v>
      </c>
      <c r="G92" s="46" t="s">
        <v>318</v>
      </c>
      <c r="H92" s="45" t="s">
        <v>13</v>
      </c>
      <c r="I92" s="47">
        <v>20</v>
      </c>
      <c r="J92" s="48"/>
      <c r="K92" s="48">
        <f t="shared" si="5"/>
        <v>0</v>
      </c>
    </row>
    <row r="93" spans="1:11" ht="29" x14ac:dyDescent="0.35">
      <c r="A93" s="44"/>
      <c r="B93" s="45" t="s">
        <v>148</v>
      </c>
      <c r="C93" s="45" t="s">
        <v>103</v>
      </c>
      <c r="D93" s="45" t="s">
        <v>18</v>
      </c>
      <c r="E93" s="45">
        <v>69</v>
      </c>
      <c r="F93" s="46" t="s">
        <v>95</v>
      </c>
      <c r="G93" s="46" t="s">
        <v>319</v>
      </c>
      <c r="H93" s="45" t="s">
        <v>13</v>
      </c>
      <c r="I93" s="47">
        <v>150</v>
      </c>
      <c r="J93" s="48"/>
      <c r="K93" s="48">
        <f t="shared" si="5"/>
        <v>0</v>
      </c>
    </row>
    <row r="94" spans="1:11" ht="29" x14ac:dyDescent="0.35">
      <c r="A94" s="44"/>
      <c r="B94" s="45" t="s">
        <v>148</v>
      </c>
      <c r="C94" s="45" t="s">
        <v>96</v>
      </c>
      <c r="D94" s="45" t="s">
        <v>18</v>
      </c>
      <c r="E94" s="45">
        <v>70</v>
      </c>
      <c r="F94" s="46" t="s">
        <v>97</v>
      </c>
      <c r="G94" s="46" t="s">
        <v>320</v>
      </c>
      <c r="H94" s="45" t="s">
        <v>13</v>
      </c>
      <c r="I94" s="47">
        <v>150</v>
      </c>
      <c r="J94" s="48"/>
      <c r="K94" s="48">
        <f t="shared" si="5"/>
        <v>0</v>
      </c>
    </row>
    <row r="95" spans="1:11" x14ac:dyDescent="0.35">
      <c r="A95" s="44"/>
      <c r="B95" s="45" t="s">
        <v>148</v>
      </c>
      <c r="C95" s="45" t="s">
        <v>117</v>
      </c>
      <c r="D95" s="45" t="s">
        <v>18</v>
      </c>
      <c r="E95" s="45">
        <v>17</v>
      </c>
      <c r="F95" s="46" t="s">
        <v>77</v>
      </c>
      <c r="G95" s="46" t="s">
        <v>321</v>
      </c>
      <c r="H95" s="45" t="s">
        <v>16</v>
      </c>
      <c r="I95" s="49">
        <v>2</v>
      </c>
      <c r="J95" s="48"/>
      <c r="K95" s="48">
        <f t="shared" si="5"/>
        <v>0</v>
      </c>
    </row>
    <row r="96" spans="1:11" x14ac:dyDescent="0.35">
      <c r="A96" s="44"/>
      <c r="B96" s="50" t="s">
        <v>327</v>
      </c>
      <c r="C96" s="51"/>
      <c r="D96" s="51"/>
      <c r="E96" s="51"/>
      <c r="F96" s="52"/>
      <c r="G96" s="52"/>
      <c r="H96" s="51"/>
      <c r="I96" s="53"/>
      <c r="J96" s="53"/>
      <c r="K96" s="54">
        <f>SUM(K83:K95)</f>
        <v>0</v>
      </c>
    </row>
    <row r="97" spans="1:11" ht="29" x14ac:dyDescent="0.35">
      <c r="A97" s="44"/>
      <c r="B97" s="45" t="s">
        <v>153</v>
      </c>
      <c r="C97" s="45" t="s">
        <v>141</v>
      </c>
      <c r="D97" s="45" t="s">
        <v>18</v>
      </c>
      <c r="E97" s="45">
        <v>84</v>
      </c>
      <c r="F97" s="46" t="s">
        <v>142</v>
      </c>
      <c r="G97" s="46" t="s">
        <v>307</v>
      </c>
      <c r="H97" s="45" t="s">
        <v>13</v>
      </c>
      <c r="I97" s="48">
        <v>25</v>
      </c>
      <c r="J97" s="48"/>
      <c r="K97" s="48">
        <f>I97*J97</f>
        <v>0</v>
      </c>
    </row>
    <row r="98" spans="1:11" x14ac:dyDescent="0.35">
      <c r="A98" s="56"/>
      <c r="B98" s="50" t="s">
        <v>328</v>
      </c>
      <c r="C98" s="51"/>
      <c r="D98" s="51"/>
      <c r="E98" s="51"/>
      <c r="F98" s="52"/>
      <c r="G98" s="52"/>
      <c r="H98" s="51"/>
      <c r="I98" s="53"/>
      <c r="J98" s="53"/>
      <c r="K98" s="54">
        <f>SUM(K97)</f>
        <v>0</v>
      </c>
    </row>
    <row r="99" spans="1:11" x14ac:dyDescent="0.35">
      <c r="A99" s="57" t="s">
        <v>135</v>
      </c>
      <c r="B99" s="58"/>
      <c r="C99" s="58"/>
      <c r="D99" s="58"/>
      <c r="E99" s="58"/>
      <c r="F99" s="59"/>
      <c r="G99" s="59"/>
      <c r="H99" s="58"/>
      <c r="I99" s="60"/>
      <c r="J99" s="60"/>
      <c r="K99" s="61">
        <f>SUM(K98,K96,K82,K77,K57,K51,K18)</f>
        <v>0</v>
      </c>
    </row>
    <row r="100" spans="1:11" x14ac:dyDescent="0.35">
      <c r="A100" s="62" t="s">
        <v>14</v>
      </c>
      <c r="B100" s="63"/>
      <c r="C100" s="63"/>
      <c r="D100" s="63"/>
      <c r="E100" s="63"/>
      <c r="F100" s="64"/>
      <c r="G100" s="64"/>
      <c r="H100" s="63"/>
      <c r="I100" s="63"/>
      <c r="J100" s="63"/>
      <c r="K100" s="65">
        <f>SUM(K99)</f>
        <v>0</v>
      </c>
    </row>
    <row r="101" spans="1:11" x14ac:dyDescent="0.35">
      <c r="A101" s="36"/>
      <c r="B101" s="36"/>
      <c r="C101" s="36"/>
      <c r="D101" s="36"/>
      <c r="E101" s="36"/>
      <c r="F101" s="37"/>
      <c r="G101" s="37"/>
      <c r="H101" s="36"/>
      <c r="I101" s="38"/>
      <c r="J101" s="38"/>
      <c r="K101" s="36"/>
    </row>
    <row r="102" spans="1:11" x14ac:dyDescent="0.35">
      <c r="A102" s="36"/>
      <c r="B102" s="36"/>
      <c r="C102" s="36"/>
      <c r="D102" s="36"/>
      <c r="E102" s="36"/>
      <c r="F102" s="37"/>
      <c r="G102" s="37"/>
      <c r="H102" s="36"/>
      <c r="I102" s="38"/>
      <c r="J102" s="38"/>
      <c r="K102" s="36"/>
    </row>
    <row r="103" spans="1:11" x14ac:dyDescent="0.35">
      <c r="A103" s="36"/>
      <c r="B103" s="36"/>
      <c r="C103" s="36"/>
      <c r="D103" s="36"/>
      <c r="E103" s="36"/>
      <c r="F103" s="37"/>
      <c r="G103" s="37"/>
      <c r="H103" s="36"/>
      <c r="I103" s="38"/>
      <c r="J103" s="38"/>
      <c r="K103" s="36"/>
    </row>
  </sheetData>
  <autoFilter ref="A7:K100" xr:uid="{C21AF86B-18E2-4BE0-A6D5-EDEF1D393442}"/>
  <printOptions horizontalCentered="1"/>
  <pageMargins left="0.19685039370078741" right="0.19685039370078741" top="0.39370078740157483" bottom="0.39370078740157483" header="0.31496062992125984" footer="0.31496062992125984"/>
  <pageSetup paperSize="9" scale="62" fitToHeight="0" orientation="landscape" r:id="rId1"/>
  <headerFooter>
    <oddFooter>Stránka &amp;P z &amp;N</oddFooter>
  </headerFooter>
  <rowBreaks count="3" manualBreakCount="3">
    <brk id="18" max="10" man="1"/>
    <brk id="40" max="10" man="1"/>
    <brk id="83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0F97C-84E3-4150-A84C-EBDF86E66AD6}">
  <sheetPr codeName="List4">
    <pageSetUpPr fitToPage="1"/>
  </sheetPr>
  <dimension ref="A1:L90"/>
  <sheetViews>
    <sheetView zoomScale="70" zoomScaleNormal="70" workbookViewId="0"/>
  </sheetViews>
  <sheetFormatPr defaultColWidth="15" defaultRowHeight="14.5" x14ac:dyDescent="0.35"/>
  <cols>
    <col min="1" max="1" width="12.26953125" style="13" customWidth="1"/>
    <col min="2" max="2" width="33.1796875" style="13" customWidth="1"/>
    <col min="3" max="4" width="12.26953125" style="13" customWidth="1"/>
    <col min="5" max="5" width="12.26953125" style="18" customWidth="1"/>
    <col min="6" max="6" width="43.7265625" style="18" customWidth="1"/>
    <col min="7" max="7" width="45.7265625" style="16" customWidth="1"/>
    <col min="8" max="8" width="65.7265625" style="16" customWidth="1"/>
    <col min="9" max="9" width="12.54296875" style="16" bestFit="1" customWidth="1"/>
    <col min="10" max="10" width="16.7265625" style="17" bestFit="1" customWidth="1"/>
    <col min="11" max="11" width="19.54296875" style="17" bestFit="1" customWidth="1"/>
    <col min="12" max="12" width="14.453125" style="17" customWidth="1"/>
    <col min="13" max="16384" width="15" style="13"/>
  </cols>
  <sheetData>
    <row r="1" spans="1:12" x14ac:dyDescent="0.35">
      <c r="A1" s="2" t="s">
        <v>24</v>
      </c>
      <c r="B1" s="2"/>
      <c r="C1" s="2"/>
      <c r="D1" s="2"/>
      <c r="E1" s="2"/>
      <c r="F1" s="26"/>
    </row>
    <row r="4" spans="1:12" x14ac:dyDescent="0.35">
      <c r="A4" s="13" t="s">
        <v>1</v>
      </c>
      <c r="B4" s="2" t="str">
        <f>'KT Rozpočet'!B4</f>
        <v>Podélná parkovací místa v ul. Polská, Ústí nad Orlicí</v>
      </c>
      <c r="C4" s="2"/>
      <c r="D4" s="2"/>
      <c r="E4" s="2"/>
      <c r="F4" s="26"/>
    </row>
    <row r="7" spans="1:12" ht="29" x14ac:dyDescent="0.35">
      <c r="A7" s="86" t="s">
        <v>23</v>
      </c>
      <c r="B7" s="86" t="s">
        <v>2</v>
      </c>
      <c r="C7" s="86" t="s">
        <v>3</v>
      </c>
      <c r="D7" s="86" t="s">
        <v>9</v>
      </c>
      <c r="E7" s="86" t="s">
        <v>11</v>
      </c>
      <c r="F7" s="86" t="s">
        <v>4</v>
      </c>
      <c r="G7" s="86" t="s">
        <v>6</v>
      </c>
      <c r="H7" s="86" t="s">
        <v>7</v>
      </c>
      <c r="I7" s="86" t="s">
        <v>8</v>
      </c>
      <c r="J7" s="1"/>
      <c r="K7" s="1"/>
      <c r="L7" s="1"/>
    </row>
    <row r="8" spans="1:12" ht="116" x14ac:dyDescent="0.35">
      <c r="A8" s="41" t="s">
        <v>134</v>
      </c>
      <c r="B8" s="66" t="s">
        <v>147</v>
      </c>
      <c r="C8" s="66" t="s">
        <v>112</v>
      </c>
      <c r="D8" s="66" t="s">
        <v>58</v>
      </c>
      <c r="E8" s="66">
        <v>39</v>
      </c>
      <c r="F8" s="67" t="s">
        <v>160</v>
      </c>
      <c r="G8" s="67" t="s">
        <v>251</v>
      </c>
      <c r="H8" s="67" t="s">
        <v>169</v>
      </c>
      <c r="I8" s="68" t="s">
        <v>30</v>
      </c>
      <c r="J8" s="1"/>
      <c r="K8" s="1"/>
      <c r="L8" s="1"/>
    </row>
    <row r="9" spans="1:12" ht="116" x14ac:dyDescent="0.35">
      <c r="A9" s="42"/>
      <c r="B9" s="66" t="s">
        <v>147</v>
      </c>
      <c r="C9" s="66" t="s">
        <v>112</v>
      </c>
      <c r="D9" s="66" t="s">
        <v>59</v>
      </c>
      <c r="E9" s="66">
        <v>32</v>
      </c>
      <c r="F9" s="67" t="s">
        <v>160</v>
      </c>
      <c r="G9" s="67" t="s">
        <v>252</v>
      </c>
      <c r="H9" s="67" t="s">
        <v>169</v>
      </c>
      <c r="I9" s="68" t="s">
        <v>30</v>
      </c>
      <c r="J9" s="1"/>
      <c r="K9" s="1"/>
      <c r="L9" s="1"/>
    </row>
    <row r="10" spans="1:12" ht="116" x14ac:dyDescent="0.35">
      <c r="A10" s="42"/>
      <c r="B10" s="66" t="s">
        <v>147</v>
      </c>
      <c r="C10" s="66" t="s">
        <v>111</v>
      </c>
      <c r="D10" s="66" t="s">
        <v>18</v>
      </c>
      <c r="E10" s="66">
        <v>29</v>
      </c>
      <c r="F10" s="67" t="s">
        <v>159</v>
      </c>
      <c r="G10" s="67" t="s">
        <v>253</v>
      </c>
      <c r="H10" s="67" t="s">
        <v>169</v>
      </c>
      <c r="I10" s="68" t="s">
        <v>30</v>
      </c>
      <c r="J10" s="1"/>
      <c r="K10" s="1"/>
      <c r="L10" s="1"/>
    </row>
    <row r="11" spans="1:12" ht="116" x14ac:dyDescent="0.35">
      <c r="A11" s="42"/>
      <c r="B11" s="66" t="s">
        <v>147</v>
      </c>
      <c r="C11" s="66" t="s">
        <v>110</v>
      </c>
      <c r="D11" s="66" t="s">
        <v>18</v>
      </c>
      <c r="E11" s="66">
        <v>18</v>
      </c>
      <c r="F11" s="67" t="s">
        <v>158</v>
      </c>
      <c r="G11" s="67" t="s">
        <v>254</v>
      </c>
      <c r="H11" s="67" t="s">
        <v>169</v>
      </c>
      <c r="I11" s="68" t="s">
        <v>30</v>
      </c>
      <c r="J11" s="1"/>
      <c r="K11" s="1"/>
      <c r="L11" s="1"/>
    </row>
    <row r="12" spans="1:12" ht="101.5" x14ac:dyDescent="0.35">
      <c r="A12" s="42"/>
      <c r="B12" s="66" t="s">
        <v>147</v>
      </c>
      <c r="C12" s="66" t="s">
        <v>116</v>
      </c>
      <c r="D12" s="66" t="s">
        <v>18</v>
      </c>
      <c r="E12" s="66">
        <v>6</v>
      </c>
      <c r="F12" s="67" t="s">
        <v>109</v>
      </c>
      <c r="G12" s="67" t="s">
        <v>336</v>
      </c>
      <c r="H12" s="67" t="s">
        <v>164</v>
      </c>
      <c r="I12" s="68" t="s">
        <v>195</v>
      </c>
      <c r="J12" s="1"/>
      <c r="K12" s="1"/>
      <c r="L12" s="1"/>
    </row>
    <row r="13" spans="1:12" ht="29" x14ac:dyDescent="0.35">
      <c r="A13" s="42"/>
      <c r="B13" s="66" t="s">
        <v>147</v>
      </c>
      <c r="C13" s="66" t="s">
        <v>113</v>
      </c>
      <c r="D13" s="66" t="s">
        <v>49</v>
      </c>
      <c r="E13" s="66">
        <v>1</v>
      </c>
      <c r="F13" s="67" t="s">
        <v>156</v>
      </c>
      <c r="G13" s="67" t="s">
        <v>337</v>
      </c>
      <c r="H13" s="67" t="s">
        <v>162</v>
      </c>
      <c r="I13" s="68" t="s">
        <v>195</v>
      </c>
      <c r="J13" s="1"/>
      <c r="K13" s="1"/>
      <c r="L13" s="1"/>
    </row>
    <row r="14" spans="1:12" ht="43.5" x14ac:dyDescent="0.35">
      <c r="A14" s="42"/>
      <c r="B14" s="66" t="s">
        <v>147</v>
      </c>
      <c r="C14" s="66" t="s">
        <v>113</v>
      </c>
      <c r="D14" s="66" t="s">
        <v>58</v>
      </c>
      <c r="E14" s="66">
        <v>3</v>
      </c>
      <c r="F14" s="67" t="s">
        <v>156</v>
      </c>
      <c r="G14" s="67" t="s">
        <v>28</v>
      </c>
      <c r="H14" s="67" t="s">
        <v>162</v>
      </c>
      <c r="I14" s="68" t="s">
        <v>195</v>
      </c>
      <c r="J14" s="1"/>
      <c r="K14" s="1"/>
      <c r="L14" s="1"/>
    </row>
    <row r="15" spans="1:12" ht="101.5" x14ac:dyDescent="0.35">
      <c r="A15" s="42"/>
      <c r="B15" s="66" t="s">
        <v>147</v>
      </c>
      <c r="C15" s="66" t="s">
        <v>246</v>
      </c>
      <c r="D15" s="66" t="s">
        <v>18</v>
      </c>
      <c r="E15" s="66">
        <v>87</v>
      </c>
      <c r="F15" s="67" t="s">
        <v>247</v>
      </c>
      <c r="G15" s="67" t="s">
        <v>255</v>
      </c>
      <c r="H15" s="67" t="s">
        <v>162</v>
      </c>
      <c r="I15" s="68" t="s">
        <v>27</v>
      </c>
    </row>
    <row r="16" spans="1:12" ht="29" x14ac:dyDescent="0.35">
      <c r="A16" s="42"/>
      <c r="B16" s="66" t="s">
        <v>147</v>
      </c>
      <c r="C16" s="66" t="s">
        <v>114</v>
      </c>
      <c r="D16" s="66" t="s">
        <v>18</v>
      </c>
      <c r="E16" s="66">
        <v>4</v>
      </c>
      <c r="F16" s="67" t="s">
        <v>26</v>
      </c>
      <c r="G16" s="67" t="s">
        <v>338</v>
      </c>
      <c r="H16" s="67" t="s">
        <v>162</v>
      </c>
      <c r="I16" s="68" t="s">
        <v>195</v>
      </c>
    </row>
    <row r="17" spans="1:9" ht="101.5" x14ac:dyDescent="0.35">
      <c r="A17" s="42"/>
      <c r="B17" s="66" t="s">
        <v>147</v>
      </c>
      <c r="C17" s="66" t="s">
        <v>115</v>
      </c>
      <c r="D17" s="66" t="s">
        <v>18</v>
      </c>
      <c r="E17" s="66">
        <v>5</v>
      </c>
      <c r="F17" s="67" t="s">
        <v>157</v>
      </c>
      <c r="G17" s="67" t="s">
        <v>339</v>
      </c>
      <c r="H17" s="67" t="s">
        <v>163</v>
      </c>
      <c r="I17" s="68" t="s">
        <v>195</v>
      </c>
    </row>
    <row r="18" spans="1:9" ht="87" x14ac:dyDescent="0.35">
      <c r="A18" s="42"/>
      <c r="B18" s="66" t="s">
        <v>149</v>
      </c>
      <c r="C18" s="66" t="s">
        <v>143</v>
      </c>
      <c r="D18" s="66" t="s">
        <v>18</v>
      </c>
      <c r="E18" s="66">
        <v>27</v>
      </c>
      <c r="F18" s="67" t="s">
        <v>144</v>
      </c>
      <c r="G18" s="67" t="s">
        <v>256</v>
      </c>
      <c r="H18" s="67" t="s">
        <v>166</v>
      </c>
      <c r="I18" s="68" t="s">
        <v>15</v>
      </c>
    </row>
    <row r="19" spans="1:9" ht="29" x14ac:dyDescent="0.35">
      <c r="A19" s="42"/>
      <c r="B19" s="66" t="s">
        <v>149</v>
      </c>
      <c r="C19" s="66" t="s">
        <v>145</v>
      </c>
      <c r="D19" s="66" t="s">
        <v>18</v>
      </c>
      <c r="E19" s="66">
        <v>28</v>
      </c>
      <c r="F19" s="67" t="s">
        <v>146</v>
      </c>
      <c r="G19" s="67" t="s">
        <v>257</v>
      </c>
      <c r="H19" s="67" t="s">
        <v>167</v>
      </c>
      <c r="I19" s="68" t="s">
        <v>66</v>
      </c>
    </row>
    <row r="20" spans="1:9" ht="87" x14ac:dyDescent="0.35">
      <c r="A20" s="42"/>
      <c r="B20" s="66" t="s">
        <v>149</v>
      </c>
      <c r="C20" s="66" t="s">
        <v>67</v>
      </c>
      <c r="D20" s="66" t="s">
        <v>49</v>
      </c>
      <c r="E20" s="66">
        <v>30</v>
      </c>
      <c r="F20" s="67" t="s">
        <v>68</v>
      </c>
      <c r="G20" s="67" t="s">
        <v>258</v>
      </c>
      <c r="H20" s="67" t="s">
        <v>166</v>
      </c>
      <c r="I20" s="68" t="s">
        <v>15</v>
      </c>
    </row>
    <row r="21" spans="1:9" ht="87" x14ac:dyDescent="0.35">
      <c r="A21" s="42"/>
      <c r="B21" s="66" t="s">
        <v>149</v>
      </c>
      <c r="C21" s="66" t="s">
        <v>67</v>
      </c>
      <c r="D21" s="66" t="s">
        <v>59</v>
      </c>
      <c r="E21" s="66">
        <v>35</v>
      </c>
      <c r="F21" s="67" t="s">
        <v>68</v>
      </c>
      <c r="G21" s="67" t="s">
        <v>259</v>
      </c>
      <c r="H21" s="67" t="s">
        <v>166</v>
      </c>
      <c r="I21" s="68" t="s">
        <v>15</v>
      </c>
    </row>
    <row r="22" spans="1:9" ht="87" x14ac:dyDescent="0.35">
      <c r="A22" s="42"/>
      <c r="B22" s="66" t="s">
        <v>149</v>
      </c>
      <c r="C22" s="66" t="s">
        <v>67</v>
      </c>
      <c r="D22" s="66" t="s">
        <v>225</v>
      </c>
      <c r="E22" s="66">
        <v>33</v>
      </c>
      <c r="F22" s="67" t="s">
        <v>68</v>
      </c>
      <c r="G22" s="67" t="s">
        <v>331</v>
      </c>
      <c r="H22" s="67" t="s">
        <v>166</v>
      </c>
      <c r="I22" s="68" t="s">
        <v>15</v>
      </c>
    </row>
    <row r="23" spans="1:9" ht="29" x14ac:dyDescent="0.35">
      <c r="A23" s="42"/>
      <c r="B23" s="66" t="s">
        <v>149</v>
      </c>
      <c r="C23" s="66" t="s">
        <v>69</v>
      </c>
      <c r="D23" s="66" t="s">
        <v>49</v>
      </c>
      <c r="E23" s="66">
        <v>31</v>
      </c>
      <c r="F23" s="67" t="s">
        <v>70</v>
      </c>
      <c r="G23" s="67" t="s">
        <v>260</v>
      </c>
      <c r="H23" s="67" t="s">
        <v>167</v>
      </c>
      <c r="I23" s="68" t="s">
        <v>66</v>
      </c>
    </row>
    <row r="24" spans="1:9" ht="29" x14ac:dyDescent="0.35">
      <c r="A24" s="42"/>
      <c r="B24" s="66" t="s">
        <v>149</v>
      </c>
      <c r="C24" s="66" t="s">
        <v>69</v>
      </c>
      <c r="D24" s="66" t="s">
        <v>59</v>
      </c>
      <c r="E24" s="66">
        <v>36</v>
      </c>
      <c r="F24" s="67" t="s">
        <v>70</v>
      </c>
      <c r="G24" s="67" t="s">
        <v>261</v>
      </c>
      <c r="H24" s="67" t="s">
        <v>167</v>
      </c>
      <c r="I24" s="68" t="s">
        <v>66</v>
      </c>
    </row>
    <row r="25" spans="1:9" ht="87" x14ac:dyDescent="0.35">
      <c r="A25" s="42"/>
      <c r="B25" s="66" t="s">
        <v>149</v>
      </c>
      <c r="C25" s="66" t="s">
        <v>69</v>
      </c>
      <c r="D25" s="66" t="s">
        <v>225</v>
      </c>
      <c r="E25" s="66">
        <v>34</v>
      </c>
      <c r="F25" s="67" t="s">
        <v>70</v>
      </c>
      <c r="G25" s="67" t="s">
        <v>332</v>
      </c>
      <c r="H25" s="67" t="s">
        <v>167</v>
      </c>
      <c r="I25" s="68" t="s">
        <v>66</v>
      </c>
    </row>
    <row r="26" spans="1:9" ht="87" x14ac:dyDescent="0.35">
      <c r="A26" s="42"/>
      <c r="B26" s="66" t="s">
        <v>149</v>
      </c>
      <c r="C26" s="66" t="s">
        <v>212</v>
      </c>
      <c r="D26" s="66" t="s">
        <v>18</v>
      </c>
      <c r="E26" s="66">
        <v>14</v>
      </c>
      <c r="F26" s="67" t="s">
        <v>213</v>
      </c>
      <c r="G26" s="67" t="s">
        <v>262</v>
      </c>
      <c r="H26" s="67" t="s">
        <v>166</v>
      </c>
      <c r="I26" s="68" t="s">
        <v>15</v>
      </c>
    </row>
    <row r="27" spans="1:9" ht="29" x14ac:dyDescent="0.35">
      <c r="A27" s="42"/>
      <c r="B27" s="66" t="s">
        <v>149</v>
      </c>
      <c r="C27" s="66" t="s">
        <v>214</v>
      </c>
      <c r="D27" s="66" t="s">
        <v>18</v>
      </c>
      <c r="E27" s="66">
        <v>15</v>
      </c>
      <c r="F27" s="67" t="s">
        <v>215</v>
      </c>
      <c r="G27" s="67" t="s">
        <v>263</v>
      </c>
      <c r="H27" s="67" t="s">
        <v>167</v>
      </c>
      <c r="I27" s="68" t="s">
        <v>66</v>
      </c>
    </row>
    <row r="28" spans="1:9" ht="29" x14ac:dyDescent="0.35">
      <c r="A28" s="42"/>
      <c r="B28" s="66" t="s">
        <v>149</v>
      </c>
      <c r="C28" s="66" t="s">
        <v>75</v>
      </c>
      <c r="D28" s="66" t="s">
        <v>155</v>
      </c>
      <c r="E28" s="66">
        <v>13</v>
      </c>
      <c r="F28" s="67" t="s">
        <v>76</v>
      </c>
      <c r="G28" s="67" t="s">
        <v>264</v>
      </c>
      <c r="H28" s="67" t="s">
        <v>167</v>
      </c>
      <c r="I28" s="68" t="s">
        <v>66</v>
      </c>
    </row>
    <row r="29" spans="1:9" ht="29" x14ac:dyDescent="0.35">
      <c r="A29" s="42"/>
      <c r="B29" s="66" t="s">
        <v>149</v>
      </c>
      <c r="C29" s="66" t="s">
        <v>75</v>
      </c>
      <c r="D29" s="66" t="s">
        <v>154</v>
      </c>
      <c r="E29" s="66">
        <v>16</v>
      </c>
      <c r="F29" s="67" t="s">
        <v>76</v>
      </c>
      <c r="G29" s="67" t="s">
        <v>265</v>
      </c>
      <c r="H29" s="67" t="s">
        <v>167</v>
      </c>
      <c r="I29" s="68" t="s">
        <v>66</v>
      </c>
    </row>
    <row r="30" spans="1:9" ht="87" x14ac:dyDescent="0.35">
      <c r="A30" s="42"/>
      <c r="B30" s="66" t="s">
        <v>149</v>
      </c>
      <c r="C30" s="66" t="s">
        <v>71</v>
      </c>
      <c r="D30" s="66" t="s">
        <v>18</v>
      </c>
      <c r="E30" s="66">
        <v>8</v>
      </c>
      <c r="F30" s="67" t="s">
        <v>72</v>
      </c>
      <c r="G30" s="67" t="s">
        <v>266</v>
      </c>
      <c r="H30" s="67" t="s">
        <v>166</v>
      </c>
      <c r="I30" s="68" t="s">
        <v>13</v>
      </c>
    </row>
    <row r="31" spans="1:9" ht="29" x14ac:dyDescent="0.35">
      <c r="A31" s="42"/>
      <c r="B31" s="66" t="s">
        <v>149</v>
      </c>
      <c r="C31" s="66" t="s">
        <v>73</v>
      </c>
      <c r="D31" s="66" t="s">
        <v>18</v>
      </c>
      <c r="E31" s="66">
        <v>9</v>
      </c>
      <c r="F31" s="67" t="s">
        <v>74</v>
      </c>
      <c r="G31" s="67" t="s">
        <v>267</v>
      </c>
      <c r="H31" s="67" t="s">
        <v>167</v>
      </c>
      <c r="I31" s="68" t="s">
        <v>66</v>
      </c>
    </row>
    <row r="32" spans="1:9" ht="87" x14ac:dyDescent="0.35">
      <c r="A32" s="42"/>
      <c r="B32" s="66" t="s">
        <v>149</v>
      </c>
      <c r="C32" s="66" t="s">
        <v>205</v>
      </c>
      <c r="D32" s="66" t="s">
        <v>18</v>
      </c>
      <c r="E32" s="66">
        <v>10</v>
      </c>
      <c r="F32" s="67" t="s">
        <v>206</v>
      </c>
      <c r="G32" s="67" t="s">
        <v>268</v>
      </c>
      <c r="H32" s="67" t="s">
        <v>166</v>
      </c>
      <c r="I32" s="68" t="s">
        <v>13</v>
      </c>
    </row>
    <row r="33" spans="1:9" ht="29" x14ac:dyDescent="0.35">
      <c r="A33" s="42"/>
      <c r="B33" s="66" t="s">
        <v>149</v>
      </c>
      <c r="C33" s="66" t="s">
        <v>207</v>
      </c>
      <c r="D33" s="66" t="s">
        <v>18</v>
      </c>
      <c r="E33" s="66">
        <v>11</v>
      </c>
      <c r="F33" s="67" t="s">
        <v>208</v>
      </c>
      <c r="G33" s="67" t="s">
        <v>269</v>
      </c>
      <c r="H33" s="67" t="s">
        <v>167</v>
      </c>
      <c r="I33" s="68" t="s">
        <v>66</v>
      </c>
    </row>
    <row r="34" spans="1:9" ht="319" x14ac:dyDescent="0.35">
      <c r="A34" s="42"/>
      <c r="B34" s="66" t="s">
        <v>149</v>
      </c>
      <c r="C34" s="66" t="s">
        <v>118</v>
      </c>
      <c r="D34" s="66" t="s">
        <v>18</v>
      </c>
      <c r="E34" s="66">
        <v>37</v>
      </c>
      <c r="F34" s="67" t="s">
        <v>35</v>
      </c>
      <c r="G34" s="67" t="s">
        <v>270</v>
      </c>
      <c r="H34" s="67" t="s">
        <v>171</v>
      </c>
      <c r="I34" s="68" t="s">
        <v>15</v>
      </c>
    </row>
    <row r="35" spans="1:9" ht="29" x14ac:dyDescent="0.35">
      <c r="A35" s="42"/>
      <c r="B35" s="66" t="s">
        <v>149</v>
      </c>
      <c r="C35" s="66" t="s">
        <v>36</v>
      </c>
      <c r="D35" s="66" t="s">
        <v>78</v>
      </c>
      <c r="E35" s="66">
        <v>38</v>
      </c>
      <c r="F35" s="67" t="s">
        <v>37</v>
      </c>
      <c r="G35" s="67" t="s">
        <v>271</v>
      </c>
      <c r="H35" s="67" t="s">
        <v>172</v>
      </c>
      <c r="I35" s="68" t="s">
        <v>34</v>
      </c>
    </row>
    <row r="36" spans="1:9" ht="246.5" x14ac:dyDescent="0.35">
      <c r="A36" s="42"/>
      <c r="B36" s="66" t="s">
        <v>149</v>
      </c>
      <c r="C36" s="66" t="s">
        <v>105</v>
      </c>
      <c r="D36" s="66" t="s">
        <v>18</v>
      </c>
      <c r="E36" s="66">
        <v>72</v>
      </c>
      <c r="F36" s="67" t="s">
        <v>106</v>
      </c>
      <c r="G36" s="67" t="s">
        <v>272</v>
      </c>
      <c r="H36" s="67" t="s">
        <v>186</v>
      </c>
      <c r="I36" s="68" t="s">
        <v>15</v>
      </c>
    </row>
    <row r="37" spans="1:9" ht="29" x14ac:dyDescent="0.35">
      <c r="A37" s="42"/>
      <c r="B37" s="66" t="s">
        <v>149</v>
      </c>
      <c r="C37" s="66" t="s">
        <v>107</v>
      </c>
      <c r="D37" s="66" t="s">
        <v>18</v>
      </c>
      <c r="E37" s="66">
        <v>73</v>
      </c>
      <c r="F37" s="67" t="s">
        <v>108</v>
      </c>
      <c r="G37" s="67" t="s">
        <v>273</v>
      </c>
      <c r="H37" s="67" t="s">
        <v>172</v>
      </c>
      <c r="I37" s="68" t="s">
        <v>34</v>
      </c>
    </row>
    <row r="38" spans="1:9" ht="87" x14ac:dyDescent="0.35">
      <c r="A38" s="42"/>
      <c r="B38" s="66" t="s">
        <v>149</v>
      </c>
      <c r="C38" s="66" t="s">
        <v>248</v>
      </c>
      <c r="D38" s="66" t="s">
        <v>18</v>
      </c>
      <c r="E38" s="66">
        <v>88</v>
      </c>
      <c r="F38" s="67" t="s">
        <v>249</v>
      </c>
      <c r="G38" s="67" t="s">
        <v>274</v>
      </c>
      <c r="H38" s="67" t="s">
        <v>250</v>
      </c>
      <c r="I38" s="68" t="s">
        <v>16</v>
      </c>
    </row>
    <row r="39" spans="1:9" ht="275.5" x14ac:dyDescent="0.35">
      <c r="A39" s="42"/>
      <c r="B39" s="66" t="s">
        <v>149</v>
      </c>
      <c r="C39" s="66" t="s">
        <v>136</v>
      </c>
      <c r="D39" s="66" t="s">
        <v>137</v>
      </c>
      <c r="E39" s="66">
        <v>82</v>
      </c>
      <c r="F39" s="67" t="s">
        <v>138</v>
      </c>
      <c r="G39" s="67" t="s">
        <v>275</v>
      </c>
      <c r="H39" s="67" t="s">
        <v>176</v>
      </c>
      <c r="I39" s="68" t="s">
        <v>15</v>
      </c>
    </row>
    <row r="40" spans="1:9" ht="275.5" x14ac:dyDescent="0.35">
      <c r="A40" s="42"/>
      <c r="B40" s="66" t="s">
        <v>149</v>
      </c>
      <c r="C40" s="66" t="s">
        <v>41</v>
      </c>
      <c r="D40" s="66" t="s">
        <v>18</v>
      </c>
      <c r="E40" s="66">
        <v>43</v>
      </c>
      <c r="F40" s="67" t="s">
        <v>42</v>
      </c>
      <c r="G40" s="67" t="s">
        <v>276</v>
      </c>
      <c r="H40" s="67" t="s">
        <v>176</v>
      </c>
      <c r="I40" s="68" t="s">
        <v>15</v>
      </c>
    </row>
    <row r="41" spans="1:9" ht="391.5" x14ac:dyDescent="0.35">
      <c r="A41" s="42"/>
      <c r="B41" s="66" t="s">
        <v>149</v>
      </c>
      <c r="C41" s="66" t="s">
        <v>41</v>
      </c>
      <c r="D41" s="66" t="s">
        <v>199</v>
      </c>
      <c r="E41" s="66">
        <v>80</v>
      </c>
      <c r="F41" s="67" t="s">
        <v>42</v>
      </c>
      <c r="G41" s="67" t="s">
        <v>277</v>
      </c>
      <c r="H41" s="67" t="s">
        <v>133</v>
      </c>
      <c r="I41" s="68" t="s">
        <v>15</v>
      </c>
    </row>
    <row r="42" spans="1:9" x14ac:dyDescent="0.35">
      <c r="A42" s="42"/>
      <c r="B42" s="66" t="s">
        <v>149</v>
      </c>
      <c r="C42" s="66" t="s">
        <v>43</v>
      </c>
      <c r="D42" s="84"/>
      <c r="E42" s="84"/>
      <c r="F42" s="85"/>
      <c r="G42" s="85"/>
      <c r="H42" s="85"/>
      <c r="I42" s="68"/>
    </row>
    <row r="43" spans="1:9" ht="203" x14ac:dyDescent="0.35">
      <c r="A43" s="42"/>
      <c r="B43" s="66" t="s">
        <v>149</v>
      </c>
      <c r="C43" s="66" t="s">
        <v>139</v>
      </c>
      <c r="D43" s="66" t="s">
        <v>59</v>
      </c>
      <c r="E43" s="66">
        <v>83</v>
      </c>
      <c r="F43" s="67" t="s">
        <v>140</v>
      </c>
      <c r="G43" s="67" t="s">
        <v>279</v>
      </c>
      <c r="H43" s="67" t="s">
        <v>192</v>
      </c>
      <c r="I43" s="68" t="s">
        <v>15</v>
      </c>
    </row>
    <row r="44" spans="1:9" ht="217.5" x14ac:dyDescent="0.35">
      <c r="A44" s="42"/>
      <c r="B44" s="66" t="s">
        <v>149</v>
      </c>
      <c r="C44" s="66" t="s">
        <v>120</v>
      </c>
      <c r="D44" s="66" t="s">
        <v>18</v>
      </c>
      <c r="E44" s="66">
        <v>45</v>
      </c>
      <c r="F44" s="67" t="s">
        <v>31</v>
      </c>
      <c r="G44" s="67" t="s">
        <v>280</v>
      </c>
      <c r="H44" s="67" t="s">
        <v>177</v>
      </c>
      <c r="I44" s="68" t="s">
        <v>15</v>
      </c>
    </row>
    <row r="45" spans="1:9" ht="290" x14ac:dyDescent="0.35">
      <c r="A45" s="42"/>
      <c r="B45" s="66" t="s">
        <v>149</v>
      </c>
      <c r="C45" s="66" t="s">
        <v>200</v>
      </c>
      <c r="D45" s="66" t="s">
        <v>199</v>
      </c>
      <c r="E45" s="66">
        <v>81</v>
      </c>
      <c r="F45" s="67" t="s">
        <v>201</v>
      </c>
      <c r="G45" s="67" t="s">
        <v>281</v>
      </c>
      <c r="H45" s="67" t="s">
        <v>202</v>
      </c>
      <c r="I45" s="68" t="s">
        <v>15</v>
      </c>
    </row>
    <row r="46" spans="1:9" ht="29" x14ac:dyDescent="0.35">
      <c r="A46" s="42"/>
      <c r="B46" s="66" t="s">
        <v>149</v>
      </c>
      <c r="C46" s="66" t="s">
        <v>125</v>
      </c>
      <c r="D46" s="66" t="s">
        <v>239</v>
      </c>
      <c r="E46" s="66">
        <v>66</v>
      </c>
      <c r="F46" s="67" t="s">
        <v>161</v>
      </c>
      <c r="G46" s="67" t="s">
        <v>282</v>
      </c>
      <c r="H46" s="67" t="s">
        <v>183</v>
      </c>
      <c r="I46" s="68" t="s">
        <v>12</v>
      </c>
    </row>
    <row r="47" spans="1:9" ht="29" x14ac:dyDescent="0.35">
      <c r="A47" s="42"/>
      <c r="B47" s="66" t="s">
        <v>149</v>
      </c>
      <c r="C47" s="66" t="s">
        <v>127</v>
      </c>
      <c r="D47" s="66" t="s">
        <v>18</v>
      </c>
      <c r="E47" s="66">
        <v>74</v>
      </c>
      <c r="F47" s="67" t="s">
        <v>98</v>
      </c>
      <c r="G47" s="67" t="s">
        <v>283</v>
      </c>
      <c r="H47" s="67" t="s">
        <v>187</v>
      </c>
      <c r="I47" s="68" t="s">
        <v>12</v>
      </c>
    </row>
    <row r="48" spans="1:9" ht="29" x14ac:dyDescent="0.35">
      <c r="A48" s="42"/>
      <c r="B48" s="66" t="s">
        <v>149</v>
      </c>
      <c r="C48" s="66" t="s">
        <v>128</v>
      </c>
      <c r="D48" s="66" t="s">
        <v>18</v>
      </c>
      <c r="E48" s="66">
        <v>75</v>
      </c>
      <c r="F48" s="67" t="s">
        <v>50</v>
      </c>
      <c r="G48" s="67" t="s">
        <v>284</v>
      </c>
      <c r="H48" s="67" t="s">
        <v>188</v>
      </c>
      <c r="I48" s="68" t="s">
        <v>12</v>
      </c>
    </row>
    <row r="49" spans="1:9" ht="43.5" x14ac:dyDescent="0.35">
      <c r="A49" s="42"/>
      <c r="B49" s="66" t="s">
        <v>149</v>
      </c>
      <c r="C49" s="66" t="s">
        <v>243</v>
      </c>
      <c r="D49" s="66" t="s">
        <v>18</v>
      </c>
      <c r="E49" s="66">
        <v>86</v>
      </c>
      <c r="F49" s="67" t="s">
        <v>244</v>
      </c>
      <c r="G49" s="67" t="s">
        <v>285</v>
      </c>
      <c r="H49" s="67" t="s">
        <v>245</v>
      </c>
      <c r="I49" s="68" t="s">
        <v>12</v>
      </c>
    </row>
    <row r="50" spans="1:9" ht="43.5" x14ac:dyDescent="0.35">
      <c r="A50" s="42"/>
      <c r="B50" s="66" t="s">
        <v>150</v>
      </c>
      <c r="C50" s="66" t="s">
        <v>119</v>
      </c>
      <c r="D50" s="66" t="s">
        <v>49</v>
      </c>
      <c r="E50" s="66">
        <v>41</v>
      </c>
      <c r="F50" s="67" t="s">
        <v>32</v>
      </c>
      <c r="G50" s="67" t="s">
        <v>286</v>
      </c>
      <c r="H50" s="67" t="s">
        <v>174</v>
      </c>
      <c r="I50" s="68" t="s">
        <v>12</v>
      </c>
    </row>
    <row r="51" spans="1:9" ht="145" x14ac:dyDescent="0.35">
      <c r="A51" s="42"/>
      <c r="B51" s="66" t="s">
        <v>150</v>
      </c>
      <c r="C51" s="66" t="s">
        <v>39</v>
      </c>
      <c r="D51" s="66" t="s">
        <v>18</v>
      </c>
      <c r="E51" s="66">
        <v>40</v>
      </c>
      <c r="F51" s="67" t="s">
        <v>40</v>
      </c>
      <c r="G51" s="67" t="s">
        <v>287</v>
      </c>
      <c r="H51" s="67" t="s">
        <v>173</v>
      </c>
      <c r="I51" s="68" t="s">
        <v>13</v>
      </c>
    </row>
    <row r="52" spans="1:9" ht="58" x14ac:dyDescent="0.35">
      <c r="A52" s="42"/>
      <c r="B52" s="66" t="s">
        <v>150</v>
      </c>
      <c r="C52" s="66" t="s">
        <v>45</v>
      </c>
      <c r="D52" s="66" t="s">
        <v>49</v>
      </c>
      <c r="E52" s="66">
        <v>42</v>
      </c>
      <c r="F52" s="67" t="s">
        <v>46</v>
      </c>
      <c r="G52" s="67" t="s">
        <v>288</v>
      </c>
      <c r="H52" s="67" t="s">
        <v>175</v>
      </c>
      <c r="I52" s="68" t="s">
        <v>12</v>
      </c>
    </row>
    <row r="53" spans="1:9" ht="58" x14ac:dyDescent="0.35">
      <c r="A53" s="42"/>
      <c r="B53" s="66" t="s">
        <v>150</v>
      </c>
      <c r="C53" s="66" t="s">
        <v>93</v>
      </c>
      <c r="D53" s="66" t="s">
        <v>330</v>
      </c>
      <c r="E53" s="66">
        <v>68</v>
      </c>
      <c r="F53" s="67" t="s">
        <v>94</v>
      </c>
      <c r="G53" s="67" t="s">
        <v>333</v>
      </c>
      <c r="H53" s="67" t="s">
        <v>175</v>
      </c>
      <c r="I53" s="68" t="s">
        <v>12</v>
      </c>
    </row>
    <row r="54" spans="1:9" ht="58" x14ac:dyDescent="0.35">
      <c r="A54" s="42"/>
      <c r="B54" s="66" t="s">
        <v>150</v>
      </c>
      <c r="C54" s="66" t="s">
        <v>80</v>
      </c>
      <c r="D54" s="66" t="s">
        <v>238</v>
      </c>
      <c r="E54" s="66">
        <v>65</v>
      </c>
      <c r="F54" s="67" t="s">
        <v>81</v>
      </c>
      <c r="G54" s="67" t="s">
        <v>289</v>
      </c>
      <c r="H54" s="67" t="s">
        <v>175</v>
      </c>
      <c r="I54" s="68" t="s">
        <v>12</v>
      </c>
    </row>
    <row r="55" spans="1:9" ht="87" x14ac:dyDescent="0.35">
      <c r="A55" s="42"/>
      <c r="B55" s="66" t="s">
        <v>151</v>
      </c>
      <c r="C55" s="66" t="s">
        <v>101</v>
      </c>
      <c r="D55" s="66" t="s">
        <v>236</v>
      </c>
      <c r="E55" s="66">
        <v>62</v>
      </c>
      <c r="F55" s="67" t="s">
        <v>91</v>
      </c>
      <c r="G55" s="67" t="s">
        <v>290</v>
      </c>
      <c r="H55" s="67" t="s">
        <v>180</v>
      </c>
      <c r="I55" s="68" t="s">
        <v>12</v>
      </c>
    </row>
    <row r="56" spans="1:9" ht="43.5" x14ac:dyDescent="0.35">
      <c r="A56" s="42"/>
      <c r="B56" s="66" t="s">
        <v>151</v>
      </c>
      <c r="C56" s="66" t="s">
        <v>121</v>
      </c>
      <c r="D56" s="66" t="s">
        <v>194</v>
      </c>
      <c r="E56" s="66">
        <v>26</v>
      </c>
      <c r="F56" s="67" t="s">
        <v>48</v>
      </c>
      <c r="G56" s="67" t="s">
        <v>292</v>
      </c>
      <c r="H56" s="67" t="s">
        <v>179</v>
      </c>
      <c r="I56" s="68" t="s">
        <v>12</v>
      </c>
    </row>
    <row r="57" spans="1:9" ht="87" x14ac:dyDescent="0.35">
      <c r="A57" s="42"/>
      <c r="B57" s="66" t="s">
        <v>151</v>
      </c>
      <c r="C57" s="66" t="s">
        <v>121</v>
      </c>
      <c r="D57" s="66" t="s">
        <v>226</v>
      </c>
      <c r="E57" s="66">
        <v>50</v>
      </c>
      <c r="F57" s="67" t="s">
        <v>48</v>
      </c>
      <c r="G57" s="67" t="s">
        <v>334</v>
      </c>
      <c r="H57" s="67" t="s">
        <v>179</v>
      </c>
      <c r="I57" s="68" t="s">
        <v>12</v>
      </c>
    </row>
    <row r="58" spans="1:9" ht="43.5" x14ac:dyDescent="0.35">
      <c r="A58" s="42"/>
      <c r="B58" s="66" t="s">
        <v>151</v>
      </c>
      <c r="C58" s="66" t="s">
        <v>121</v>
      </c>
      <c r="D58" s="66" t="s">
        <v>227</v>
      </c>
      <c r="E58" s="66">
        <v>55</v>
      </c>
      <c r="F58" s="67" t="s">
        <v>48</v>
      </c>
      <c r="G58" s="67" t="s">
        <v>291</v>
      </c>
      <c r="H58" s="67" t="s">
        <v>179</v>
      </c>
      <c r="I58" s="68" t="s">
        <v>12</v>
      </c>
    </row>
    <row r="59" spans="1:9" ht="43.5" x14ac:dyDescent="0.35">
      <c r="A59" s="42"/>
      <c r="B59" s="66" t="s">
        <v>151</v>
      </c>
      <c r="C59" s="66" t="s">
        <v>122</v>
      </c>
      <c r="D59" s="66" t="s">
        <v>229</v>
      </c>
      <c r="E59" s="66">
        <v>56</v>
      </c>
      <c r="F59" s="67" t="s">
        <v>90</v>
      </c>
      <c r="G59" s="67" t="s">
        <v>293</v>
      </c>
      <c r="H59" s="67" t="s">
        <v>179</v>
      </c>
      <c r="I59" s="68" t="s">
        <v>12</v>
      </c>
    </row>
    <row r="60" spans="1:9" ht="43.5" x14ac:dyDescent="0.35">
      <c r="A60" s="42"/>
      <c r="B60" s="66" t="s">
        <v>151</v>
      </c>
      <c r="C60" s="66" t="s">
        <v>122</v>
      </c>
      <c r="D60" s="66" t="s">
        <v>237</v>
      </c>
      <c r="E60" s="66">
        <v>63</v>
      </c>
      <c r="F60" s="67" t="s">
        <v>90</v>
      </c>
      <c r="G60" s="67" t="s">
        <v>294</v>
      </c>
      <c r="H60" s="67" t="s">
        <v>179</v>
      </c>
      <c r="I60" s="68" t="s">
        <v>12</v>
      </c>
    </row>
    <row r="61" spans="1:9" ht="58" x14ac:dyDescent="0.35">
      <c r="A61" s="42"/>
      <c r="B61" s="66" t="s">
        <v>151</v>
      </c>
      <c r="C61" s="66" t="s">
        <v>123</v>
      </c>
      <c r="D61" s="66" t="s">
        <v>329</v>
      </c>
      <c r="E61" s="66">
        <v>67</v>
      </c>
      <c r="F61" s="67" t="s">
        <v>82</v>
      </c>
      <c r="G61" s="67" t="s">
        <v>295</v>
      </c>
      <c r="H61" s="67" t="s">
        <v>179</v>
      </c>
      <c r="I61" s="68" t="s">
        <v>12</v>
      </c>
    </row>
    <row r="62" spans="1:9" ht="58" x14ac:dyDescent="0.35">
      <c r="A62" s="42"/>
      <c r="B62" s="66" t="s">
        <v>151</v>
      </c>
      <c r="C62" s="66" t="s">
        <v>52</v>
      </c>
      <c r="D62" s="66" t="s">
        <v>235</v>
      </c>
      <c r="E62" s="66">
        <v>61</v>
      </c>
      <c r="F62" s="67" t="s">
        <v>33</v>
      </c>
      <c r="G62" s="67" t="s">
        <v>296</v>
      </c>
      <c r="H62" s="67" t="s">
        <v>182</v>
      </c>
      <c r="I62" s="68" t="s">
        <v>12</v>
      </c>
    </row>
    <row r="63" spans="1:9" ht="58" x14ac:dyDescent="0.35">
      <c r="A63" s="42"/>
      <c r="B63" s="66" t="s">
        <v>151</v>
      </c>
      <c r="C63" s="66" t="s">
        <v>102</v>
      </c>
      <c r="D63" s="66" t="s">
        <v>233</v>
      </c>
      <c r="E63" s="66">
        <v>59</v>
      </c>
      <c r="F63" s="67" t="s">
        <v>85</v>
      </c>
      <c r="G63" s="67" t="s">
        <v>297</v>
      </c>
      <c r="H63" s="67" t="s">
        <v>182</v>
      </c>
      <c r="I63" s="68" t="s">
        <v>12</v>
      </c>
    </row>
    <row r="64" spans="1:9" ht="116" x14ac:dyDescent="0.35">
      <c r="A64" s="42"/>
      <c r="B64" s="66" t="s">
        <v>151</v>
      </c>
      <c r="C64" s="66" t="s">
        <v>83</v>
      </c>
      <c r="D64" s="66" t="s">
        <v>232</v>
      </c>
      <c r="E64" s="66">
        <v>58</v>
      </c>
      <c r="F64" s="67" t="s">
        <v>84</v>
      </c>
      <c r="G64" s="67" t="s">
        <v>298</v>
      </c>
      <c r="H64" s="67" t="s">
        <v>181</v>
      </c>
      <c r="I64" s="68" t="s">
        <v>12</v>
      </c>
    </row>
    <row r="65" spans="1:9" ht="116" x14ac:dyDescent="0.35">
      <c r="A65" s="42"/>
      <c r="B65" s="66" t="s">
        <v>151</v>
      </c>
      <c r="C65" s="66" t="s">
        <v>124</v>
      </c>
      <c r="D65" s="66" t="s">
        <v>234</v>
      </c>
      <c r="E65" s="66">
        <v>60</v>
      </c>
      <c r="F65" s="67" t="s">
        <v>86</v>
      </c>
      <c r="G65" s="67" t="s">
        <v>299</v>
      </c>
      <c r="H65" s="67" t="s">
        <v>181</v>
      </c>
      <c r="I65" s="68" t="s">
        <v>12</v>
      </c>
    </row>
    <row r="66" spans="1:9" ht="145" x14ac:dyDescent="0.35">
      <c r="A66" s="42"/>
      <c r="B66" s="66" t="s">
        <v>151</v>
      </c>
      <c r="C66" s="66" t="s">
        <v>53</v>
      </c>
      <c r="D66" s="66" t="s">
        <v>226</v>
      </c>
      <c r="E66" s="66">
        <v>49</v>
      </c>
      <c r="F66" s="67" t="s">
        <v>25</v>
      </c>
      <c r="G66" s="67" t="s">
        <v>335</v>
      </c>
      <c r="H66" s="67" t="s">
        <v>178</v>
      </c>
      <c r="I66" s="68" t="s">
        <v>12</v>
      </c>
    </row>
    <row r="67" spans="1:9" ht="145" x14ac:dyDescent="0.35">
      <c r="A67" s="42"/>
      <c r="B67" s="66" t="s">
        <v>151</v>
      </c>
      <c r="C67" s="66" t="s">
        <v>100</v>
      </c>
      <c r="D67" s="66" t="s">
        <v>79</v>
      </c>
      <c r="E67" s="66">
        <v>52</v>
      </c>
      <c r="F67" s="67" t="s">
        <v>92</v>
      </c>
      <c r="G67" s="67" t="s">
        <v>300</v>
      </c>
      <c r="H67" s="67" t="s">
        <v>178</v>
      </c>
      <c r="I67" s="68" t="s">
        <v>12</v>
      </c>
    </row>
    <row r="68" spans="1:9" ht="145" x14ac:dyDescent="0.35">
      <c r="A68" s="42"/>
      <c r="B68" s="66" t="s">
        <v>151</v>
      </c>
      <c r="C68" s="66" t="s">
        <v>55</v>
      </c>
      <c r="D68" s="66" t="s">
        <v>87</v>
      </c>
      <c r="E68" s="66">
        <v>46</v>
      </c>
      <c r="F68" s="67" t="s">
        <v>56</v>
      </c>
      <c r="G68" s="67" t="s">
        <v>301</v>
      </c>
      <c r="H68" s="67" t="s">
        <v>178</v>
      </c>
      <c r="I68" s="68" t="s">
        <v>12</v>
      </c>
    </row>
    <row r="69" spans="1:9" ht="145" x14ac:dyDescent="0.35">
      <c r="A69" s="42"/>
      <c r="B69" s="66" t="s">
        <v>151</v>
      </c>
      <c r="C69" s="66" t="s">
        <v>88</v>
      </c>
      <c r="D69" s="66" t="s">
        <v>79</v>
      </c>
      <c r="E69" s="66">
        <v>47</v>
      </c>
      <c r="F69" s="67" t="s">
        <v>89</v>
      </c>
      <c r="G69" s="67" t="s">
        <v>302</v>
      </c>
      <c r="H69" s="67" t="s">
        <v>178</v>
      </c>
      <c r="I69" s="68" t="s">
        <v>12</v>
      </c>
    </row>
    <row r="70" spans="1:9" ht="145" x14ac:dyDescent="0.35">
      <c r="A70" s="42"/>
      <c r="B70" s="66" t="s">
        <v>151</v>
      </c>
      <c r="C70" s="66" t="s">
        <v>196</v>
      </c>
      <c r="D70" s="66" t="s">
        <v>228</v>
      </c>
      <c r="E70" s="66">
        <v>53</v>
      </c>
      <c r="F70" s="67" t="s">
        <v>197</v>
      </c>
      <c r="G70" s="67" t="s">
        <v>303</v>
      </c>
      <c r="H70" s="67" t="s">
        <v>198</v>
      </c>
      <c r="I70" s="68" t="s">
        <v>12</v>
      </c>
    </row>
    <row r="71" spans="1:9" ht="145" x14ac:dyDescent="0.35">
      <c r="A71" s="42"/>
      <c r="B71" s="66" t="s">
        <v>151</v>
      </c>
      <c r="C71" s="66" t="s">
        <v>196</v>
      </c>
      <c r="D71" s="66" t="s">
        <v>230</v>
      </c>
      <c r="E71" s="66">
        <v>54</v>
      </c>
      <c r="F71" s="67" t="s">
        <v>231</v>
      </c>
      <c r="G71" s="67" t="s">
        <v>304</v>
      </c>
      <c r="H71" s="67" t="s">
        <v>198</v>
      </c>
      <c r="I71" s="68" t="s">
        <v>12</v>
      </c>
    </row>
    <row r="72" spans="1:9" ht="116" x14ac:dyDescent="0.35">
      <c r="A72" s="42"/>
      <c r="B72" s="66" t="s">
        <v>151</v>
      </c>
      <c r="C72" s="66" t="s">
        <v>209</v>
      </c>
      <c r="D72" s="66" t="s">
        <v>18</v>
      </c>
      <c r="E72" s="66">
        <v>12</v>
      </c>
      <c r="F72" s="67" t="s">
        <v>210</v>
      </c>
      <c r="G72" s="67" t="s">
        <v>305</v>
      </c>
      <c r="H72" s="67" t="s">
        <v>211</v>
      </c>
      <c r="I72" s="68" t="s">
        <v>12</v>
      </c>
    </row>
    <row r="73" spans="1:9" ht="43.5" x14ac:dyDescent="0.35">
      <c r="A73" s="42"/>
      <c r="B73" s="66" t="s">
        <v>151</v>
      </c>
      <c r="C73" s="66" t="s">
        <v>126</v>
      </c>
      <c r="D73" s="66" t="s">
        <v>18</v>
      </c>
      <c r="E73" s="66">
        <v>71</v>
      </c>
      <c r="F73" s="67" t="s">
        <v>38</v>
      </c>
      <c r="G73" s="67" t="s">
        <v>306</v>
      </c>
      <c r="H73" s="67" t="s">
        <v>185</v>
      </c>
      <c r="I73" s="68" t="s">
        <v>13</v>
      </c>
    </row>
    <row r="74" spans="1:9" ht="58" x14ac:dyDescent="0.35">
      <c r="A74" s="42"/>
      <c r="B74" s="66" t="s">
        <v>153</v>
      </c>
      <c r="C74" s="66" t="s">
        <v>141</v>
      </c>
      <c r="D74" s="66" t="s">
        <v>18</v>
      </c>
      <c r="E74" s="66">
        <v>84</v>
      </c>
      <c r="F74" s="67" t="s">
        <v>142</v>
      </c>
      <c r="G74" s="67" t="s">
        <v>307</v>
      </c>
      <c r="H74" s="67" t="s">
        <v>193</v>
      </c>
      <c r="I74" s="68" t="s">
        <v>13</v>
      </c>
    </row>
    <row r="75" spans="1:9" ht="232" x14ac:dyDescent="0.35">
      <c r="A75" s="42"/>
      <c r="B75" s="66" t="s">
        <v>152</v>
      </c>
      <c r="C75" s="66" t="s">
        <v>131</v>
      </c>
      <c r="D75" s="66" t="s">
        <v>18</v>
      </c>
      <c r="E75" s="66">
        <v>79</v>
      </c>
      <c r="F75" s="67" t="s">
        <v>65</v>
      </c>
      <c r="G75" s="67" t="s">
        <v>308</v>
      </c>
      <c r="H75" s="67" t="s">
        <v>191</v>
      </c>
      <c r="I75" s="68" t="s">
        <v>13</v>
      </c>
    </row>
    <row r="76" spans="1:9" ht="58" x14ac:dyDescent="0.35">
      <c r="A76" s="42"/>
      <c r="B76" s="66" t="s">
        <v>152</v>
      </c>
      <c r="C76" s="66" t="s">
        <v>132</v>
      </c>
      <c r="D76" s="66" t="s">
        <v>18</v>
      </c>
      <c r="E76" s="66">
        <v>78</v>
      </c>
      <c r="F76" s="67" t="s">
        <v>47</v>
      </c>
      <c r="G76" s="67" t="s">
        <v>309</v>
      </c>
      <c r="H76" s="67" t="s">
        <v>190</v>
      </c>
      <c r="I76" s="68" t="s">
        <v>16</v>
      </c>
    </row>
    <row r="77" spans="1:9" ht="43.5" x14ac:dyDescent="0.35">
      <c r="A77" s="42"/>
      <c r="B77" s="66" t="s">
        <v>152</v>
      </c>
      <c r="C77" s="66" t="s">
        <v>130</v>
      </c>
      <c r="D77" s="66" t="s">
        <v>18</v>
      </c>
      <c r="E77" s="66">
        <v>77</v>
      </c>
      <c r="F77" s="67" t="s">
        <v>64</v>
      </c>
      <c r="G77" s="67" t="s">
        <v>99</v>
      </c>
      <c r="H77" s="67" t="s">
        <v>189</v>
      </c>
      <c r="I77" s="68" t="s">
        <v>16</v>
      </c>
    </row>
    <row r="78" spans="1:9" ht="43.5" x14ac:dyDescent="0.35">
      <c r="A78" s="42"/>
      <c r="B78" s="66" t="s">
        <v>152</v>
      </c>
      <c r="C78" s="66" t="s">
        <v>129</v>
      </c>
      <c r="D78" s="66" t="s">
        <v>18</v>
      </c>
      <c r="E78" s="66">
        <v>76</v>
      </c>
      <c r="F78" s="67" t="s">
        <v>63</v>
      </c>
      <c r="G78" s="67" t="s">
        <v>310</v>
      </c>
      <c r="H78" s="67" t="s">
        <v>189</v>
      </c>
      <c r="I78" s="68" t="s">
        <v>16</v>
      </c>
    </row>
    <row r="79" spans="1:9" ht="72.5" x14ac:dyDescent="0.35">
      <c r="A79" s="42"/>
      <c r="B79" s="66" t="s">
        <v>148</v>
      </c>
      <c r="C79" s="66" t="s">
        <v>60</v>
      </c>
      <c r="D79" s="66" t="s">
        <v>18</v>
      </c>
      <c r="E79" s="66">
        <v>7</v>
      </c>
      <c r="F79" s="67" t="s">
        <v>61</v>
      </c>
      <c r="G79" s="67" t="s">
        <v>104</v>
      </c>
      <c r="H79" s="67" t="s">
        <v>165</v>
      </c>
      <c r="I79" s="68" t="s">
        <v>62</v>
      </c>
    </row>
    <row r="80" spans="1:9" ht="58" x14ac:dyDescent="0.35">
      <c r="A80" s="42"/>
      <c r="B80" s="66" t="s">
        <v>148</v>
      </c>
      <c r="C80" s="66" t="s">
        <v>222</v>
      </c>
      <c r="D80" s="66" t="s">
        <v>18</v>
      </c>
      <c r="E80" s="66">
        <v>25</v>
      </c>
      <c r="F80" s="67" t="s">
        <v>223</v>
      </c>
      <c r="G80" s="67" t="s">
        <v>311</v>
      </c>
      <c r="H80" s="67" t="s">
        <v>224</v>
      </c>
      <c r="I80" s="68" t="s">
        <v>13</v>
      </c>
    </row>
    <row r="81" spans="1:9" ht="43.5" x14ac:dyDescent="0.35">
      <c r="A81" s="42"/>
      <c r="B81" s="66" t="s">
        <v>148</v>
      </c>
      <c r="C81" s="66" t="s">
        <v>51</v>
      </c>
      <c r="D81" s="66" t="s">
        <v>18</v>
      </c>
      <c r="E81" s="66">
        <v>21</v>
      </c>
      <c r="F81" s="67" t="s">
        <v>29</v>
      </c>
      <c r="G81" s="67" t="s">
        <v>312</v>
      </c>
      <c r="H81" s="67" t="s">
        <v>170</v>
      </c>
      <c r="I81" s="68" t="s">
        <v>13</v>
      </c>
    </row>
    <row r="82" spans="1:9" ht="43.5" x14ac:dyDescent="0.35">
      <c r="A82" s="42"/>
      <c r="B82" s="66" t="s">
        <v>148</v>
      </c>
      <c r="C82" s="66" t="s">
        <v>57</v>
      </c>
      <c r="D82" s="66" t="s">
        <v>49</v>
      </c>
      <c r="E82" s="66">
        <v>22</v>
      </c>
      <c r="F82" s="67" t="s">
        <v>54</v>
      </c>
      <c r="G82" s="67" t="s">
        <v>313</v>
      </c>
      <c r="H82" s="67" t="s">
        <v>170</v>
      </c>
      <c r="I82" s="68" t="s">
        <v>13</v>
      </c>
    </row>
    <row r="83" spans="1:9" ht="43.5" x14ac:dyDescent="0.35">
      <c r="A83" s="42"/>
      <c r="B83" s="66" t="s">
        <v>148</v>
      </c>
      <c r="C83" s="66" t="s">
        <v>57</v>
      </c>
      <c r="D83" s="66" t="s">
        <v>58</v>
      </c>
      <c r="E83" s="66">
        <v>23</v>
      </c>
      <c r="F83" s="67" t="s">
        <v>54</v>
      </c>
      <c r="G83" s="67" t="s">
        <v>314</v>
      </c>
      <c r="H83" s="67" t="s">
        <v>170</v>
      </c>
      <c r="I83" s="68" t="s">
        <v>13</v>
      </c>
    </row>
    <row r="84" spans="1:9" ht="58" x14ac:dyDescent="0.35">
      <c r="A84" s="42"/>
      <c r="B84" s="66" t="s">
        <v>148</v>
      </c>
      <c r="C84" s="66" t="s">
        <v>57</v>
      </c>
      <c r="D84" s="66" t="s">
        <v>59</v>
      </c>
      <c r="E84" s="66">
        <v>24</v>
      </c>
      <c r="F84" s="67" t="s">
        <v>54</v>
      </c>
      <c r="G84" s="67" t="s">
        <v>315</v>
      </c>
      <c r="H84" s="67" t="s">
        <v>170</v>
      </c>
      <c r="I84" s="68" t="s">
        <v>13</v>
      </c>
    </row>
    <row r="85" spans="1:9" ht="58" x14ac:dyDescent="0.35">
      <c r="A85" s="42"/>
      <c r="B85" s="66" t="s">
        <v>148</v>
      </c>
      <c r="C85" s="66" t="s">
        <v>216</v>
      </c>
      <c r="D85" s="66" t="s">
        <v>18</v>
      </c>
      <c r="E85" s="66">
        <v>19</v>
      </c>
      <c r="F85" s="67" t="s">
        <v>217</v>
      </c>
      <c r="G85" s="67" t="s">
        <v>316</v>
      </c>
      <c r="H85" s="67" t="s">
        <v>218</v>
      </c>
      <c r="I85" s="68" t="s">
        <v>13</v>
      </c>
    </row>
    <row r="86" spans="1:9" ht="58" x14ac:dyDescent="0.35">
      <c r="A86" s="42"/>
      <c r="B86" s="66" t="s">
        <v>148</v>
      </c>
      <c r="C86" s="66" t="s">
        <v>219</v>
      </c>
      <c r="D86" s="66" t="s">
        <v>18</v>
      </c>
      <c r="E86" s="66">
        <v>20</v>
      </c>
      <c r="F86" s="67" t="s">
        <v>220</v>
      </c>
      <c r="G86" s="67" t="s">
        <v>317</v>
      </c>
      <c r="H86" s="67" t="s">
        <v>221</v>
      </c>
      <c r="I86" s="68" t="s">
        <v>13</v>
      </c>
    </row>
    <row r="87" spans="1:9" ht="43.5" x14ac:dyDescent="0.35">
      <c r="A87" s="42"/>
      <c r="B87" s="66" t="s">
        <v>148</v>
      </c>
      <c r="C87" s="66" t="s">
        <v>240</v>
      </c>
      <c r="D87" s="66" t="s">
        <v>18</v>
      </c>
      <c r="E87" s="66">
        <v>85</v>
      </c>
      <c r="F87" s="67" t="s">
        <v>241</v>
      </c>
      <c r="G87" s="67" t="s">
        <v>318</v>
      </c>
      <c r="H87" s="67" t="s">
        <v>242</v>
      </c>
      <c r="I87" s="68" t="s">
        <v>13</v>
      </c>
    </row>
    <row r="88" spans="1:9" ht="29" x14ac:dyDescent="0.35">
      <c r="A88" s="42"/>
      <c r="B88" s="66" t="s">
        <v>148</v>
      </c>
      <c r="C88" s="66" t="s">
        <v>103</v>
      </c>
      <c r="D88" s="66" t="s">
        <v>18</v>
      </c>
      <c r="E88" s="66">
        <v>69</v>
      </c>
      <c r="F88" s="67" t="s">
        <v>95</v>
      </c>
      <c r="G88" s="67" t="s">
        <v>319</v>
      </c>
      <c r="H88" s="67" t="s">
        <v>184</v>
      </c>
      <c r="I88" s="68" t="s">
        <v>13</v>
      </c>
    </row>
    <row r="89" spans="1:9" ht="29" x14ac:dyDescent="0.35">
      <c r="A89" s="42"/>
      <c r="B89" s="66" t="s">
        <v>148</v>
      </c>
      <c r="C89" s="66" t="s">
        <v>96</v>
      </c>
      <c r="D89" s="66" t="s">
        <v>18</v>
      </c>
      <c r="E89" s="66">
        <v>70</v>
      </c>
      <c r="F89" s="67" t="s">
        <v>97</v>
      </c>
      <c r="G89" s="67" t="s">
        <v>320</v>
      </c>
      <c r="H89" s="67" t="s">
        <v>184</v>
      </c>
      <c r="I89" s="68" t="s">
        <v>13</v>
      </c>
    </row>
    <row r="90" spans="1:9" ht="101.5" x14ac:dyDescent="0.35">
      <c r="A90" s="43"/>
      <c r="B90" s="66" t="s">
        <v>148</v>
      </c>
      <c r="C90" s="66" t="s">
        <v>117</v>
      </c>
      <c r="D90" s="66" t="s">
        <v>18</v>
      </c>
      <c r="E90" s="66">
        <v>17</v>
      </c>
      <c r="F90" s="67" t="s">
        <v>77</v>
      </c>
      <c r="G90" s="67" t="s">
        <v>321</v>
      </c>
      <c r="H90" s="67" t="s">
        <v>168</v>
      </c>
      <c r="I90" s="68" t="s">
        <v>16</v>
      </c>
    </row>
  </sheetData>
  <printOptions horizontalCentered="1"/>
  <pageMargins left="0.19685039370078741" right="0.19685039370078741" top="0.39370078740157483" bottom="0.39370078740157483" header="0.31496062992125984" footer="0.31496062992125984"/>
  <pageSetup paperSize="9" scale="57" fitToHeight="0" orientation="landscape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KT Rekapitulace</vt:lpstr>
      <vt:lpstr>KT Rozpočet</vt:lpstr>
      <vt:lpstr>KT Tech. specifikace</vt:lpstr>
      <vt:lpstr>'KT Rozpočet'!Názvy_tisku</vt:lpstr>
      <vt:lpstr>'KT Tech. specifikace'!Názvy_tisku</vt:lpstr>
      <vt:lpstr>'KT Rekapitulace'!Oblast_tisku</vt:lpstr>
      <vt:lpstr>'KT Rozpočet'!Oblast_tisku</vt:lpstr>
      <vt:lpstr>'KT Tech. specifikace'!Oblast_tisku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2024-03-19T06:08:54Z</cp:lastPrinted>
  <dcterms:created xsi:type="dcterms:W3CDTF">2019-04-28T09:28:44Z</dcterms:created>
  <dcterms:modified xsi:type="dcterms:W3CDTF">2024-03-25T05:40:38Z</dcterms:modified>
</cp:coreProperties>
</file>