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120" windowWidth="20730" windowHeight="1170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<sst xmlns="http://schemas.openxmlformats.org/spreadsheetml/2006/main" count="1319" uniqueCount="492">
  <si>
    <t xml:space="preserve">Odběratel </t>
  </si>
  <si>
    <t>IČ</t>
  </si>
  <si>
    <t>Číslo odběrného místa</t>
  </si>
  <si>
    <t>Adresa odběrného místa - ulice, čp, PSČ, město</t>
  </si>
  <si>
    <t>EAN</t>
  </si>
  <si>
    <t>Číslo měřidla (sériové číslo)</t>
  </si>
  <si>
    <t>Distribuční sazba</t>
  </si>
  <si>
    <t>Počet fází</t>
  </si>
  <si>
    <t>Velikost jističe      [A]</t>
  </si>
  <si>
    <t>Adresa pro zasílání faktur</t>
  </si>
  <si>
    <t>Typ měření</t>
  </si>
  <si>
    <t>Poznámka</t>
  </si>
  <si>
    <t>Zúčtovací období</t>
  </si>
  <si>
    <t>Frekvence záloh</t>
  </si>
  <si>
    <t>Číslo BÚ</t>
  </si>
  <si>
    <t>Kontaktní osoba</t>
  </si>
  <si>
    <t>E-mailová adresa pro zaslání elektronické faktury</t>
  </si>
  <si>
    <t>Fakurační skupina (je-li známa, jinak X)</t>
  </si>
  <si>
    <t>Město Ústí nad Orlicí</t>
  </si>
  <si>
    <t>00279676</t>
  </si>
  <si>
    <t>Smetanova (v.p.Kociánka), 562 01 Ústí nad Orlicí</t>
  </si>
  <si>
    <t>859182400707532632</t>
  </si>
  <si>
    <t>71969044</t>
  </si>
  <si>
    <t>C02d</t>
  </si>
  <si>
    <t>Sychrova 16, 562 24, Ústí nad Orlicí</t>
  </si>
  <si>
    <t>C</t>
  </si>
  <si>
    <t>Požadavek na samoodečet</t>
  </si>
  <si>
    <t>čtvrtletí</t>
  </si>
  <si>
    <t>čtvrtletní</t>
  </si>
  <si>
    <t xml:space="preserve">9005-527611/0100 </t>
  </si>
  <si>
    <t>Tomáš Knapovský, DiS., 465 514 111, knapovsky@muuo.cz</t>
  </si>
  <si>
    <t>faktury@muuo.cz</t>
  </si>
  <si>
    <t>faktura 1</t>
  </si>
  <si>
    <t>Karpatská (kaple), 562 04 Ústí nad Orlicí</t>
  </si>
  <si>
    <t>859182400700896137</t>
  </si>
  <si>
    <t>72812721</t>
  </si>
  <si>
    <t>C01d</t>
  </si>
  <si>
    <t>T.G.Masaryka parc.č. 2347/1, 562 01 Ústí nad Orlicí</t>
  </si>
  <si>
    <t>859182400708125895</t>
  </si>
  <si>
    <t>1670333591</t>
  </si>
  <si>
    <t>C03d</t>
  </si>
  <si>
    <t>3</t>
  </si>
  <si>
    <t>20</t>
  </si>
  <si>
    <t>T.G.Masaryka 105 - Klub důchodců, 562 01 Ústí nad Orlicí</t>
  </si>
  <si>
    <t>859182400700551760</t>
  </si>
  <si>
    <t>72609064</t>
  </si>
  <si>
    <t>C25d</t>
  </si>
  <si>
    <t>Marie Škorpilová, 465 514 111, skorpilova@muuo.cz</t>
  </si>
  <si>
    <t>faktura 2</t>
  </si>
  <si>
    <t>T.G.Masaryka 105 - Pečovatelská sl., 562 01 Ústí nad Orlicí</t>
  </si>
  <si>
    <t>859182400700561400</t>
  </si>
  <si>
    <t>72861808</t>
  </si>
  <si>
    <t>1048235</t>
  </si>
  <si>
    <t>Knapovec 140, 562 01 Ústí nad Orlicí</t>
  </si>
  <si>
    <t>859182400700524412</t>
  </si>
  <si>
    <t>1003700173</t>
  </si>
  <si>
    <t xml:space="preserve"> Ing. Jiří Nykodým, 465 514 111, nykodym@muuo.cz</t>
  </si>
  <si>
    <t>faktura 3</t>
  </si>
  <si>
    <t>951622</t>
  </si>
  <si>
    <t>M.J. Kociana (Pickova) 54, 562 01 Ústí nad Orlicí</t>
  </si>
  <si>
    <t>859182400700551173</t>
  </si>
  <si>
    <t>4222809</t>
  </si>
  <si>
    <t>9005-527611/0100</t>
  </si>
  <si>
    <t>990100</t>
  </si>
  <si>
    <t>Černovír 89, 562 01 Ústí nad Orlicí</t>
  </si>
  <si>
    <t>859182400700573250</t>
  </si>
  <si>
    <t>71896927</t>
  </si>
  <si>
    <t>609113</t>
  </si>
  <si>
    <t>Třebovská 299,562 03 Ústí nad Orlicí</t>
  </si>
  <si>
    <t>859182400700553313</t>
  </si>
  <si>
    <t>72612452</t>
  </si>
  <si>
    <t>885151</t>
  </si>
  <si>
    <t>Vrbová 655, 562 01 Ústí nad Orlicí</t>
  </si>
  <si>
    <t>859182400700559490</t>
  </si>
  <si>
    <t>73004327</t>
  </si>
  <si>
    <t>B</t>
  </si>
  <si>
    <t>Dálkový odečet</t>
  </si>
  <si>
    <t>měsíc</t>
  </si>
  <si>
    <t>bez záloh</t>
  </si>
  <si>
    <t>Smolová Alena, 465 514 111, smolova@muuo.cz</t>
  </si>
  <si>
    <t>faktura 4</t>
  </si>
  <si>
    <t>573180</t>
  </si>
  <si>
    <t>Sychrova 16, 562 01 Ústí nad Orlicí</t>
  </si>
  <si>
    <t>859182400700550343</t>
  </si>
  <si>
    <t>50332729</t>
  </si>
  <si>
    <t>Dálkový odečet</t>
  </si>
  <si>
    <t>629944</t>
  </si>
  <si>
    <t>Kostelní 506, 562 01 Ústí nad Orlicí</t>
  </si>
  <si>
    <t>859182400700549484</t>
  </si>
  <si>
    <t>107374078</t>
  </si>
  <si>
    <t>1162396</t>
  </si>
  <si>
    <t>Dělnická 219, 562 01 Ústí nad Orlicí</t>
  </si>
  <si>
    <t>859182400700556093</t>
  </si>
  <si>
    <t>73004333</t>
  </si>
  <si>
    <t>1162395</t>
  </si>
  <si>
    <t>Dělnická 1405, 562 01 Ústí nad Orlicí</t>
  </si>
  <si>
    <t>859182400700556086</t>
  </si>
  <si>
    <t>72391473</t>
  </si>
  <si>
    <t>675122</t>
  </si>
  <si>
    <t>Mírové nám. 7, 562 01 Ústí nad Orlicí</t>
  </si>
  <si>
    <t>859182400700600659</t>
  </si>
  <si>
    <t>1074369458</t>
  </si>
  <si>
    <t>1012670</t>
  </si>
  <si>
    <t>J.K.Tyla 1093, 562 01 Ústí nad Orlicí</t>
  </si>
  <si>
    <t>859182400704803872</t>
  </si>
  <si>
    <t>1003245719</t>
  </si>
  <si>
    <t>C25d</t>
  </si>
  <si>
    <t>Ing. Bc. Martin Faltus, 465 514 111, faltus@muuo.cz</t>
  </si>
  <si>
    <t>faktura 5</t>
  </si>
  <si>
    <t>0000527293</t>
  </si>
  <si>
    <t>Havlíčkova 621, 562 01  Ústí nad Orlicí</t>
  </si>
  <si>
    <t>859182400700549354</t>
  </si>
  <si>
    <t>71964451</t>
  </si>
  <si>
    <t>Olga Skalická, 465 514 111, skalicka@muuo.cz</t>
  </si>
  <si>
    <t>faktura 6</t>
  </si>
  <si>
    <t>c.parc.151/2, Knapovec 126, 562 01 Ústí nad Orlicí</t>
  </si>
  <si>
    <t>859182400708315029</t>
  </si>
  <si>
    <t>47251812</t>
  </si>
  <si>
    <t>C56d</t>
  </si>
  <si>
    <t>859182400708315012</t>
  </si>
  <si>
    <t>19428815</t>
  </si>
  <si>
    <t>40</t>
  </si>
  <si>
    <t>00279676</t>
  </si>
  <si>
    <t>1000945805</t>
  </si>
  <si>
    <t>17.listopadu 411, 562 01 Ústí nad Orlicí</t>
  </si>
  <si>
    <t>859182400707962767</t>
  </si>
  <si>
    <t>69362228</t>
  </si>
  <si>
    <t>C02d</t>
  </si>
  <si>
    <t>3</t>
  </si>
  <si>
    <t xml:space="preserve">DÉMOS spol. s r.o., Chodská 1115, 562 06, Ústí nad Orlicí </t>
  </si>
  <si>
    <t>C</t>
  </si>
  <si>
    <t>8413260237/0100</t>
  </si>
  <si>
    <t>Ing. Jaroslav Lukáš, 777 725 371, lukas@demosuo.cz</t>
  </si>
  <si>
    <t>novakova@demosuo.cz</t>
  </si>
  <si>
    <t>faktura 7</t>
  </si>
  <si>
    <t>720422</t>
  </si>
  <si>
    <t>T.G.M. 184, 562 01 Ústí nad Orlicí</t>
  </si>
  <si>
    <t>859182400700569567</t>
  </si>
  <si>
    <t>72367445</t>
  </si>
  <si>
    <t>C01d</t>
  </si>
  <si>
    <t>8413260237/0100</t>
  </si>
  <si>
    <t>982610</t>
  </si>
  <si>
    <t>Na Pláni 1432, 562 06 Ústí nad Orlicí</t>
  </si>
  <si>
    <t>859182400700585482</t>
  </si>
  <si>
    <t>1670352903</t>
  </si>
  <si>
    <t>63</t>
  </si>
  <si>
    <t>982606</t>
  </si>
  <si>
    <t>859182400700585475</t>
  </si>
  <si>
    <t>46309594</t>
  </si>
  <si>
    <t>80</t>
  </si>
  <si>
    <t>984626</t>
  </si>
  <si>
    <t>Na Pláni 1433, 562 06 Ústí nad Orlicí</t>
  </si>
  <si>
    <t>859182400700585499</t>
  </si>
  <si>
    <t>4473007</t>
  </si>
  <si>
    <t>984633</t>
  </si>
  <si>
    <t>859182400700585505</t>
  </si>
  <si>
    <t>1670352907</t>
  </si>
  <si>
    <t>63</t>
  </si>
  <si>
    <t>985535</t>
  </si>
  <si>
    <t>Na Pláni 1434, 562 06 Ústí nad Orlicí</t>
  </si>
  <si>
    <t>859182400700585512</t>
  </si>
  <si>
    <t>1670352915</t>
  </si>
  <si>
    <t>985538</t>
  </si>
  <si>
    <t>859182400700585529</t>
  </si>
  <si>
    <t>1370121742</t>
  </si>
  <si>
    <t>1000076557</t>
  </si>
  <si>
    <t>Kladská 1501,562 06 Ústí nad Orlicí</t>
  </si>
  <si>
    <t>859182400707150621</t>
  </si>
  <si>
    <t>64102123</t>
  </si>
  <si>
    <t>1000076558</t>
  </si>
  <si>
    <t>859182400707150638</t>
  </si>
  <si>
    <t>49486393</t>
  </si>
  <si>
    <t>1000076555</t>
  </si>
  <si>
    <t>Kladská 1502, 562 06 Ústí nad Orlicí</t>
  </si>
  <si>
    <t>859182400707150409</t>
  </si>
  <si>
    <t>64102136</t>
  </si>
  <si>
    <t>1000076556</t>
  </si>
  <si>
    <t>Kladská 1502,562 06 Ústí nad Orlicí</t>
  </si>
  <si>
    <t>859182400707150614</t>
  </si>
  <si>
    <t>43754034</t>
  </si>
  <si>
    <t>1000144532</t>
  </si>
  <si>
    <t>Kladská 1503,562 06 Ústí nad Orlicí</t>
  </si>
  <si>
    <t>859182400707235960</t>
  </si>
  <si>
    <t>71855116</t>
  </si>
  <si>
    <t>1000144533</t>
  </si>
  <si>
    <t>859182400707235977</t>
  </si>
  <si>
    <t>71855113</t>
  </si>
  <si>
    <t>562172</t>
  </si>
  <si>
    <t>Smetanova 470, 562 01 Ústí nad Orlicí</t>
  </si>
  <si>
    <t>859182400700570136</t>
  </si>
  <si>
    <t>73004380</t>
  </si>
  <si>
    <t>100</t>
  </si>
  <si>
    <t>562166</t>
  </si>
  <si>
    <t>Smetanova 470, 562 01Ústí nad Orlicí</t>
  </si>
  <si>
    <t>859182400700556338</t>
  </si>
  <si>
    <t>73004381</t>
  </si>
  <si>
    <t>715465</t>
  </si>
  <si>
    <t>Dukelská 300, 562 01 Ústí nad Orlicí</t>
  </si>
  <si>
    <t>859182400700569673</t>
  </si>
  <si>
    <t>32620887</t>
  </si>
  <si>
    <t>1000262822</t>
  </si>
  <si>
    <t>Třebovská 436, 562 01 Ústí nad Orlicí</t>
  </si>
  <si>
    <t>859182400707384811</t>
  </si>
  <si>
    <t>72837278</t>
  </si>
  <si>
    <t>1</t>
  </si>
  <si>
    <t>16</t>
  </si>
  <si>
    <t>792246</t>
  </si>
  <si>
    <t>Dolní Libchavy 246, 561 16 Libchavy</t>
  </si>
  <si>
    <t>859182400700492667</t>
  </si>
  <si>
    <t>4089156</t>
  </si>
  <si>
    <t>25</t>
  </si>
  <si>
    <t>998072</t>
  </si>
  <si>
    <t>Černovír 9, 562 01 Ústí nad Orlicí</t>
  </si>
  <si>
    <t>859182400700523965</t>
  </si>
  <si>
    <t>72812725</t>
  </si>
  <si>
    <t>648459</t>
  </si>
  <si>
    <t>859182400700551746</t>
  </si>
  <si>
    <t>648466</t>
  </si>
  <si>
    <t>T.G.M. 105, 562 01 Ústí Nad Orlicí</t>
  </si>
  <si>
    <t>859182400700551753</t>
  </si>
  <si>
    <t>66941888</t>
  </si>
  <si>
    <t>20</t>
  </si>
  <si>
    <r>
      <t>TEPVOS, spol. s r.o., Královéhradecká 1566, 562 0</t>
    </r>
    <r>
      <rPr>
        <sz val="10"/>
        <color indexed="10"/>
        <rFont val="Arial"/>
        <family val="2"/>
      </rPr>
      <t>1</t>
    </r>
    <r>
      <rPr>
        <sz val="10"/>
        <rFont val="Arial"/>
        <family val="2"/>
      </rPr>
      <t xml:space="preserve"> Ústí nad Orlicí</t>
    </r>
  </si>
  <si>
    <t>115-1468670207/0100</t>
  </si>
  <si>
    <t xml:space="preserve"> Ing. Jiří Drábek, 777 673 355, drabek@tepvos.cz</t>
  </si>
  <si>
    <t>faktura 8</t>
  </si>
  <si>
    <t>Centrum sociální péče města Ústí nad Orlicí</t>
  </si>
  <si>
    <t>70857156</t>
  </si>
  <si>
    <t>969683</t>
  </si>
  <si>
    <t>Na Pláni 1343, 562 06 Ústí nad Orlicí</t>
  </si>
  <si>
    <t>859182400700570211</t>
  </si>
  <si>
    <t>27105844</t>
  </si>
  <si>
    <t>Na Pláni 1343, 562 06, Ústí nad Orlicí</t>
  </si>
  <si>
    <t>bez záloh</t>
  </si>
  <si>
    <t>20835611/0100</t>
  </si>
  <si>
    <t>Mgr.Radka Vašková, 606 512 972, reditel@csp-uo.cz</t>
  </si>
  <si>
    <t>ekonom@csp-uo.cz</t>
  </si>
  <si>
    <t>x</t>
  </si>
  <si>
    <t>927564</t>
  </si>
  <si>
    <t>Čs.armády 262, 562 01 Ústí nad Orlicí</t>
  </si>
  <si>
    <t>859182400700587363</t>
  </si>
  <si>
    <t>1022564763</t>
  </si>
  <si>
    <t>50</t>
  </si>
  <si>
    <t>Požadavek na samoodečet</t>
  </si>
  <si>
    <t>čtvrtletní</t>
  </si>
  <si>
    <t>651845</t>
  </si>
  <si>
    <t>T. G. Masaryka 123, 562 01 Ústí nad Orlicí</t>
  </si>
  <si>
    <t>859182400700569543</t>
  </si>
  <si>
    <t>42564794</t>
  </si>
  <si>
    <t>32</t>
  </si>
  <si>
    <t>Domov důchodců Ústí nad Orlicí</t>
  </si>
  <si>
    <t>70857130</t>
  </si>
  <si>
    <t>Cihlářská 761, 562 01 Ústí nad Orlicí</t>
  </si>
  <si>
    <t>859182400700551180</t>
  </si>
  <si>
    <t>50647998</t>
  </si>
  <si>
    <t>C45d</t>
  </si>
  <si>
    <t>Cihlářská 761, 562 01, Ústí nad Orlicí</t>
  </si>
  <si>
    <t>20739611/0100</t>
  </si>
  <si>
    <t>Bc.Radim Hájek, 730 186 840, radim.hajek@dduo.cz</t>
  </si>
  <si>
    <t>ekonom@dduo.cz</t>
  </si>
  <si>
    <t>Mateřská škola Ústí nad Orlicí, Pod Lesem 290</t>
  </si>
  <si>
    <t>75017474</t>
  </si>
  <si>
    <t>Pod Lesem 290, 562 03 Ústí nad Orlicí</t>
  </si>
  <si>
    <t>859182400700553283</t>
  </si>
  <si>
    <t>1800756</t>
  </si>
  <si>
    <t>Pod Lesem 290, 562 03, Ústí nad Orlicí</t>
  </si>
  <si>
    <t>27-8771330207/0100</t>
  </si>
  <si>
    <t>Bc. Iva Preclíková, 736 503 579, mspodlesem.uo@ktuo.cz</t>
  </si>
  <si>
    <t>mspodlesem.uo@ktuo.cz</t>
  </si>
  <si>
    <t>Mateřská škola Ústí nad Orlicí, Sokolská 165</t>
  </si>
  <si>
    <t>75018284</t>
  </si>
  <si>
    <t>1078148</t>
  </si>
  <si>
    <t>Sokolská 165, 562 04 Ústí nad Orlicí</t>
  </si>
  <si>
    <t>859182400700545516</t>
  </si>
  <si>
    <t>1003279910</t>
  </si>
  <si>
    <t>Sokolská 165, 562 04, Ústí nad Orlicí</t>
  </si>
  <si>
    <t>27-8771360297/0100</t>
  </si>
  <si>
    <t>Mgr. Jana Šparlinková, 739 048 331, ms.sokolska@tiscali.cz</t>
  </si>
  <si>
    <t>ms.sokolska@tiscali.cz</t>
  </si>
  <si>
    <t>Mateřská škola Ústí nad Orlicí, Černovír 96</t>
  </si>
  <si>
    <t>75017717</t>
  </si>
  <si>
    <t>Černovír 96, 562 01  Ústí nad Orlicí</t>
  </si>
  <si>
    <t>859182400700523989</t>
  </si>
  <si>
    <t>1570252521</t>
  </si>
  <si>
    <t>Černovír 96, 562 01, Ústí nad Orlicí</t>
  </si>
  <si>
    <t>27-8772050207/0100</t>
  </si>
  <si>
    <t>ms.cernovir@seznam.cz</t>
  </si>
  <si>
    <t>Mateřská škola KLUBÍČKO Ústí nad Orlicí, Dělnická 67</t>
  </si>
  <si>
    <t>75017318</t>
  </si>
  <si>
    <t>Dělnická 67, 562 01  Ústí nad Orlicí</t>
  </si>
  <si>
    <t>859182400700561530</t>
  </si>
  <si>
    <t>99670325</t>
  </si>
  <si>
    <t>Dělnická 67, 562 01, Ústí nad Orlicí</t>
  </si>
  <si>
    <t>27-8771420237/0100</t>
  </si>
  <si>
    <t>Jana Lukesová, 774 443 553, msdelnicka@ktuo.cz</t>
  </si>
  <si>
    <t>msdelnicka@ktuo.cz</t>
  </si>
  <si>
    <t>Mateřská škola Ústí nad Orlicí, Na Výsluní 200</t>
  </si>
  <si>
    <t>75017237</t>
  </si>
  <si>
    <t>Na Výsluní 200, 562 01  Ústí nad Orlicí</t>
  </si>
  <si>
    <t>859182400700561387</t>
  </si>
  <si>
    <t>86888770</t>
  </si>
  <si>
    <t>Na Výsluní 200, 562 01, Ústí nad Orlicí</t>
  </si>
  <si>
    <t>27-8771670287/0100</t>
  </si>
  <si>
    <t>Bc. Šárka Vinterová, 734 876 972, msnavysluni@email.cz</t>
  </si>
  <si>
    <t>msnavysluni@email.cz</t>
  </si>
  <si>
    <t>Mateřská škola Lentilka, Ústí nad Orlicí, Heranova 1348</t>
  </si>
  <si>
    <t>75017393</t>
  </si>
  <si>
    <t>Heranova 1348, 562 06  Ústí nad Orlicí</t>
  </si>
  <si>
    <t>859182400700556147</t>
  </si>
  <si>
    <t>37110872</t>
  </si>
  <si>
    <t>200</t>
  </si>
  <si>
    <t>Heranova 1348, 562 06, Ústí nad Orlicí</t>
  </si>
  <si>
    <t>27-8771550277/0100</t>
  </si>
  <si>
    <t>Pavla Poslušná, 736 503 328, msheranova@tiscali.cz</t>
  </si>
  <si>
    <t>msheranova@tiscali.cz</t>
  </si>
  <si>
    <t>Mateřská škola Ústí nad Orlicí, Knapovec 8</t>
  </si>
  <si>
    <t>75017636</t>
  </si>
  <si>
    <t>1053031</t>
  </si>
  <si>
    <t>Knapovec 8, 562 01  Ústí nad Orlicí</t>
  </si>
  <si>
    <t>859182400700524375</t>
  </si>
  <si>
    <t>1020528157</t>
  </si>
  <si>
    <t>Knapovec 8, 562 01, Ústí nad Orlicí</t>
  </si>
  <si>
    <t>27-8771380247/0100</t>
  </si>
  <si>
    <t>Ivanka Dobroucká, 606 785 040, skolka.knapovec@tiscali.cz</t>
  </si>
  <si>
    <t>skolka.knapovec@tiscali.cz</t>
  </si>
  <si>
    <t>Mateřská škola u skřítka Jasánka, Ústí nad Orlicí, Nerudova 136</t>
  </si>
  <si>
    <t>75017555</t>
  </si>
  <si>
    <t>Nerudova 136, 562 03  Ústí nad Orlicí</t>
  </si>
  <si>
    <t>859182400700575926</t>
  </si>
  <si>
    <t>48848616</t>
  </si>
  <si>
    <t>Nerudova 136, 562 03, Ústí nad Orlicí</t>
  </si>
  <si>
    <t>278771310257/0100</t>
  </si>
  <si>
    <t>Miroslava Horáková, DiS, 736 503 329, msnerudova@seznam.cz</t>
  </si>
  <si>
    <t>msnerudova@seznam.cz</t>
  </si>
  <si>
    <t>Základní škola Ústí nad Orlicí, Bratří Čapků 1332</t>
  </si>
  <si>
    <t>75018446</t>
  </si>
  <si>
    <t>927502</t>
  </si>
  <si>
    <t>Bratří Čapků 1332, 562 06  Ústí nad Orlicí</t>
  </si>
  <si>
    <t>859182400700574318</t>
  </si>
  <si>
    <t>79054385</t>
  </si>
  <si>
    <t>Bratří Čapků 1332, 562 06, Ústí nad Orlicí</t>
  </si>
  <si>
    <t>5037611/0100</t>
  </si>
  <si>
    <t>Mgr. Martin Falta, 734 798 203, skola@zsbcuo.cz</t>
  </si>
  <si>
    <t>skola@zsbcuo.cz</t>
  </si>
  <si>
    <t>Základní škola Ústí nad Orlicí, Komenského 11</t>
  </si>
  <si>
    <t>75018365</t>
  </si>
  <si>
    <t xml:space="preserve">Komenského 11, 562 01 Ústí nad Orlicí </t>
  </si>
  <si>
    <t>859182400700549378</t>
  </si>
  <si>
    <t>4097469</t>
  </si>
  <si>
    <t>Komenského 11, 562 01, Ústí nad Orlicí</t>
  </si>
  <si>
    <t>5133611/0100</t>
  </si>
  <si>
    <t>Miroslava Horáková, 731 073 010, miroslava.horakova@uokome.cz</t>
  </si>
  <si>
    <t>miroslava.horakova@uokome.cz</t>
  </si>
  <si>
    <t>859182400700561325</t>
  </si>
  <si>
    <t>66604504</t>
  </si>
  <si>
    <t>Na Štěpnici 222, 562 01 Ústí nad Orlicí</t>
  </si>
  <si>
    <t>859182400700556949</t>
  </si>
  <si>
    <t>72393319</t>
  </si>
  <si>
    <t>Na Štěpnici 300, 562 01 Ústí nad Orlicí</t>
  </si>
  <si>
    <t>859182400700556956</t>
  </si>
  <si>
    <t>1020301786</t>
  </si>
  <si>
    <t>Základní škola Ústí nad Orlcí, Komenského 11</t>
  </si>
  <si>
    <t>891939</t>
  </si>
  <si>
    <t>859182400704627058</t>
  </si>
  <si>
    <t>72644157</t>
  </si>
  <si>
    <t>25</t>
  </si>
  <si>
    <t>čtvrtletí</t>
  </si>
  <si>
    <t>X</t>
  </si>
  <si>
    <t>Základní škola Ústí nad Orlicí, Třebovská 147</t>
  </si>
  <si>
    <t>75018527</t>
  </si>
  <si>
    <t>ZŠ Třebovská 221, 562 03 Ústí nad Orlicí</t>
  </si>
  <si>
    <t>859182400700553252</t>
  </si>
  <si>
    <t>46553283</t>
  </si>
  <si>
    <t>Třebovská 147, 562 03, Ústí nad Orlicí</t>
  </si>
  <si>
    <t>4130611/0100</t>
  </si>
  <si>
    <t>Mgr. Pavel Svatoš, 736 601 052, skola@zstrebovska-ustino.cz</t>
  </si>
  <si>
    <t>skola@zstrebovska-ustino.cz</t>
  </si>
  <si>
    <t>ZŠ Třebovská 147, 562 03 Ústí nad Orlicí</t>
  </si>
  <si>
    <t>859182400700553610</t>
  </si>
  <si>
    <t>1003228329</t>
  </si>
  <si>
    <t>ZŠ Třebovská, tělocvična, 562 03 Ústí nad Orlicí</t>
  </si>
  <si>
    <t>859182400700561431</t>
  </si>
  <si>
    <t>1270032015</t>
  </si>
  <si>
    <t>ZŠ Třebovská 164(ŠJ), 562 03 Ústí nad Orlicí</t>
  </si>
  <si>
    <t>859182400700553191</t>
  </si>
  <si>
    <t>37109934</t>
  </si>
  <si>
    <t>Základní škola Ústí nad Orlicí, Školní 75</t>
  </si>
  <si>
    <t>75018608</t>
  </si>
  <si>
    <t>Školní 75, 562 04  Ústí nad Orlicí</t>
  </si>
  <si>
    <t>859182400700545400</t>
  </si>
  <si>
    <t>73056292</t>
  </si>
  <si>
    <t>Školní 75, 562 04, Ústí nad Orlicí</t>
  </si>
  <si>
    <t>5336611/0100</t>
  </si>
  <si>
    <t>PaedDr. Eva Faltysová, 736 503 567, zs.uoker@worldonline.cz</t>
  </si>
  <si>
    <t>zs.uoker@worldonline.cz</t>
  </si>
  <si>
    <t>Základní umělecká škola Jaroslava Kociana, Ústí nad Orlicí</t>
  </si>
  <si>
    <t>72085142</t>
  </si>
  <si>
    <t>Smetanova 1500, 562 01  Ústí nad Oricí</t>
  </si>
  <si>
    <t>859182400700594330</t>
  </si>
  <si>
    <t>99670995</t>
  </si>
  <si>
    <t>Smetanova 1500, 562 01, Ústí nad Orlicí</t>
  </si>
  <si>
    <t>43-8504170237/0100</t>
  </si>
  <si>
    <t>PaedDr. Jiří Tomášek, 605 484 514,info@zusuo.cz</t>
  </si>
  <si>
    <t>info@zusuo.cz</t>
  </si>
  <si>
    <t>KLUBCENTRUM v Ústí nad Orlicí</t>
  </si>
  <si>
    <t>00485195</t>
  </si>
  <si>
    <t>Husova 1062 (Roškotovo divadlo), 562 01 Ústí nad Orlicí</t>
  </si>
  <si>
    <t>859182400700569437</t>
  </si>
  <si>
    <t>50404461</t>
  </si>
  <si>
    <t>Lochmanova 1400, 562 01, Ústí nad Orlicí</t>
  </si>
  <si>
    <t>1320170329/0800</t>
  </si>
  <si>
    <t>Jaroslava Martináková, 736 503 564</t>
  </si>
  <si>
    <t>martinakova@klubcentrum.cz</t>
  </si>
  <si>
    <t>1005973</t>
  </si>
  <si>
    <t>Husova 1062 (Bar Husová), 562 01 Ústí nad Orlicí</t>
  </si>
  <si>
    <t>859182400700551159</t>
  </si>
  <si>
    <t>1003290670</t>
  </si>
  <si>
    <t>Lochmanova 1400, 562 01, Ústí nad Orlicí</t>
  </si>
  <si>
    <t>0000562158</t>
  </si>
  <si>
    <t>Smetanova 510 (kulturní dům), 562 01 Ústí nad Orlicí</t>
  </si>
  <si>
    <t>859182400700556321</t>
  </si>
  <si>
    <t>86888820</t>
  </si>
  <si>
    <t>Městská knihovna Ústí nad Orlicí</t>
  </si>
  <si>
    <t>68212691</t>
  </si>
  <si>
    <t>833458</t>
  </si>
  <si>
    <t>Příkopy 376, 562 01  Ústí nad Orlicí</t>
  </si>
  <si>
    <t>859182400700577265</t>
  </si>
  <si>
    <t>48740521</t>
  </si>
  <si>
    <t>Příkopy 376, 562 01, Ústí nad Orlicí</t>
  </si>
  <si>
    <t>14435611/0100</t>
  </si>
  <si>
    <t xml:space="preserve">Eva Kalousková, 737 205 221 </t>
  </si>
  <si>
    <t>eva.kalouskova@knihovna-uo.cz</t>
  </si>
  <si>
    <t>585546</t>
  </si>
  <si>
    <t>Sokolská 138, 562 04  Ústí nad Orlicí</t>
  </si>
  <si>
    <t>859182400700545486</t>
  </si>
  <si>
    <t>1270065371</t>
  </si>
  <si>
    <t>Městské muzeum v Ústí nad Orlicí</t>
  </si>
  <si>
    <t>00486329</t>
  </si>
  <si>
    <t>17.listopadu 72, 56201 Ústí nad Orlicí</t>
  </si>
  <si>
    <t>859182400700551548</t>
  </si>
  <si>
    <t>2008034003</t>
  </si>
  <si>
    <t>17. listopadu 72, 562 01, Ústí nad Orlicí</t>
  </si>
  <si>
    <t>12835611/0100</t>
  </si>
  <si>
    <t>Krupková Irena, 464 649 554</t>
  </si>
  <si>
    <t>krupkova@muzeum-uo.cz</t>
  </si>
  <si>
    <t>Kabelová televize Ústí nad Orlicí, spol. s r.o.</t>
  </si>
  <si>
    <t>47471581</t>
  </si>
  <si>
    <t>Tvardkova 1191, 56201 Ústí nad Orlicí</t>
  </si>
  <si>
    <t>859182400700577692</t>
  </si>
  <si>
    <t>1270065317</t>
  </si>
  <si>
    <t>884115</t>
  </si>
  <si>
    <t>1129911</t>
  </si>
  <si>
    <t>780003</t>
  </si>
  <si>
    <t>998351</t>
  </si>
  <si>
    <t>1162403</t>
  </si>
  <si>
    <t>648132</t>
  </si>
  <si>
    <t>684773</t>
  </si>
  <si>
    <t>2005986</t>
  </si>
  <si>
    <t>562107</t>
  </si>
  <si>
    <t>1125065</t>
  </si>
  <si>
    <t>1003650</t>
  </si>
  <si>
    <t>750251</t>
  </si>
  <si>
    <t>930899</t>
  </si>
  <si>
    <t>648477</t>
  </si>
  <si>
    <t>648485</t>
  </si>
  <si>
    <t>Stávající smlouva platná do</t>
  </si>
  <si>
    <t>31.12.2018</t>
  </si>
  <si>
    <t>Celkem předpokládaná spotřeba VT v MWh/rok</t>
  </si>
  <si>
    <t>Celkem předpokládaná spotřeba NT v MWh/rok</t>
  </si>
  <si>
    <t>Celkem předpokládaná spotřeba VT v MWh/dva roky</t>
  </si>
  <si>
    <t>Celkem předpokládaná spotřeba NT v MWh/dva roky</t>
  </si>
  <si>
    <t>Roční odběr 2017 [MWh] - VT</t>
  </si>
  <si>
    <t>Roční odběr 2017 [MWh] - NT</t>
  </si>
  <si>
    <t>Roční odběr celkem 2017 [MWh]</t>
  </si>
  <si>
    <t>18604611/0100</t>
  </si>
  <si>
    <t>Josef Luzar,  465 553 390,  luzar@ktuo.cz</t>
  </si>
  <si>
    <t>ktuo@ktuo.cz</t>
  </si>
  <si>
    <t>Tvardkova 1191, 562 01, Ústí nad Orlicí</t>
  </si>
  <si>
    <t>75018683</t>
  </si>
  <si>
    <t>0000652286</t>
  </si>
  <si>
    <t>T.G.Masaryka 148, 562 01  Ústí nad Orlicí</t>
  </si>
  <si>
    <t>859182400700574271</t>
  </si>
  <si>
    <t>B</t>
  </si>
  <si>
    <t>1570305644</t>
  </si>
  <si>
    <t>C01d</t>
  </si>
  <si>
    <t>čtvrtletí</t>
  </si>
  <si>
    <t>Ing. Jaroslav Lukáš, 777 725 371, lukas@demosuo.cz</t>
  </si>
  <si>
    <t>faktura 7</t>
  </si>
  <si>
    <t>Mgr. Jana Venclová, 731 614 829, ms.cernovir@seznam.cz</t>
  </si>
  <si>
    <t>Příloha č. 1 - Seznam odběrných míst - elektřina - Část II</t>
  </si>
  <si>
    <t>NT MWh/rok</t>
  </si>
  <si>
    <t>VT MWh/rok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</si>
</sst>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u val="single"/>
      <sz val="11"/>
      <color theme="10"/>
      <name val="Calibri"/>
      <family val="2"/>
      <scheme val="minor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0"/>
      <color indexed="12"/>
      <name val="Arial"/>
      <family val="2"/>
    </font>
    <font>
      <b/>
      <sz val="20"/>
      <name val="Arial"/>
      <family val="2"/>
    </font>
    <font>
      <b/>
      <sz val="20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thin"/>
      <bottom style="medium"/>
    </border>
    <border>
      <left style="thin"/>
      <right style="thin"/>
      <top style="medium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 applyNumberFormat="0" applyFill="0" applyBorder="0" applyAlignment="0" applyProtection="0"/>
    <xf numFmtId="0" fontId="7" fillId="0" borderId="0">
      <alignment/>
      <protection/>
    </xf>
  </cellStyleXfs>
  <cellXfs count="153">
    <xf numFmtId="0" fontId="0" fillId="0" borderId="0" xfId="0"/>
    <xf numFmtId="49" fontId="1" fillId="0" borderId="0" xfId="0" applyNumberFormat="1" applyFont="1" applyFill="1"/>
    <xf numFmtId="49" fontId="1" fillId="0" borderId="0" xfId="0" applyNumberFormat="1" applyFont="1" applyFill="1" applyAlignment="1">
      <alignment wrapText="1"/>
    </xf>
    <xf numFmtId="49" fontId="1" fillId="0" borderId="0" xfId="0" applyNumberFormat="1" applyFont="1" applyFill="1" applyAlignment="1">
      <alignment horizontal="center"/>
    </xf>
    <xf numFmtId="4" fontId="1" fillId="0" borderId="0" xfId="0" applyNumberFormat="1" applyFont="1" applyFill="1"/>
    <xf numFmtId="0" fontId="1" fillId="0" borderId="0" xfId="0" applyFont="1" applyFill="1"/>
    <xf numFmtId="0" fontId="1" fillId="0" borderId="0" xfId="0" applyFont="1" applyFill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vertical="center"/>
    </xf>
    <xf numFmtId="49" fontId="1" fillId="0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vertical="center"/>
    </xf>
    <xf numFmtId="4" fontId="1" fillId="0" borderId="4" xfId="0" applyNumberFormat="1" applyFont="1" applyFill="1" applyBorder="1" applyAlignment="1">
      <alignment vertical="center"/>
    </xf>
    <xf numFmtId="49" fontId="1" fillId="0" borderId="3" xfId="0" applyNumberFormat="1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49" fontId="1" fillId="0" borderId="6" xfId="0" applyNumberFormat="1" applyFont="1" applyFill="1" applyBorder="1" applyAlignment="1">
      <alignment vertical="center" wrapText="1"/>
    </xf>
    <xf numFmtId="4" fontId="1" fillId="0" borderId="6" xfId="0" applyNumberFormat="1" applyFont="1" applyFill="1" applyBorder="1" applyAlignment="1">
      <alignment vertical="center"/>
    </xf>
    <xf numFmtId="49" fontId="1" fillId="0" borderId="6" xfId="0" applyNumberFormat="1" applyFont="1" applyFill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vertical="center" wrapText="1"/>
    </xf>
    <xf numFmtId="4" fontId="1" fillId="0" borderId="8" xfId="0" applyNumberFormat="1" applyFont="1" applyFill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" fontId="1" fillId="0" borderId="9" xfId="0" applyNumberFormat="1" applyFont="1" applyFill="1" applyBorder="1" applyAlignment="1">
      <alignment vertical="center"/>
    </xf>
    <xf numFmtId="49" fontId="1" fillId="0" borderId="9" xfId="0" applyNumberFormat="1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5" fillId="0" borderId="4" xfId="21" applyFill="1" applyBorder="1" applyAlignment="1">
      <alignment vertical="center"/>
    </xf>
    <xf numFmtId="49" fontId="1" fillId="0" borderId="3" xfId="0" applyNumberFormat="1" applyFont="1" applyBorder="1" applyAlignment="1">
      <alignment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vertical="center" wrapText="1"/>
    </xf>
    <xf numFmtId="4" fontId="1" fillId="0" borderId="3" xfId="0" applyNumberFormat="1" applyFont="1" applyBorder="1" applyAlignment="1">
      <alignment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1" fillId="0" borderId="1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vertical="center" wrapText="1"/>
    </xf>
    <xf numFmtId="0" fontId="5" fillId="0" borderId="6" xfId="21" applyFill="1" applyBorder="1" applyAlignment="1">
      <alignment vertical="center"/>
    </xf>
    <xf numFmtId="0" fontId="5" fillId="0" borderId="3" xfId="21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49" fontId="1" fillId="0" borderId="15" xfId="0" applyNumberFormat="1" applyFont="1" applyFill="1" applyBorder="1" applyAlignment="1">
      <alignment vertical="center" wrapText="1"/>
    </xf>
    <xf numFmtId="49" fontId="1" fillId="0" borderId="16" xfId="0" applyNumberFormat="1" applyFont="1" applyFill="1" applyBorder="1" applyAlignment="1">
      <alignment vertical="center" wrapText="1"/>
    </xf>
    <xf numFmtId="49" fontId="1" fillId="0" borderId="17" xfId="0" applyNumberFormat="1" applyFont="1" applyFill="1" applyBorder="1" applyAlignment="1">
      <alignment vertical="center" wrapText="1"/>
    </xf>
    <xf numFmtId="49" fontId="1" fillId="0" borderId="18" xfId="0" applyNumberFormat="1" applyFont="1" applyFill="1" applyBorder="1" applyAlignment="1">
      <alignment vertical="center" wrapText="1"/>
    </xf>
    <xf numFmtId="4" fontId="1" fillId="2" borderId="0" xfId="0" applyNumberFormat="1" applyFont="1" applyFill="1" applyAlignment="1">
      <alignment wrapText="1"/>
    </xf>
    <xf numFmtId="0" fontId="1" fillId="0" borderId="6" xfId="0" applyFont="1" applyFill="1" applyBorder="1" applyAlignment="1">
      <alignment vertical="center"/>
    </xf>
    <xf numFmtId="49" fontId="1" fillId="0" borderId="19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/>
    <xf numFmtId="49" fontId="2" fillId="0" borderId="2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21" xfId="0" applyFont="1" applyFill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vertical="center" wrapText="1"/>
    </xf>
    <xf numFmtId="0" fontId="1" fillId="0" borderId="23" xfId="0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vertical="center" wrapText="1"/>
    </xf>
    <xf numFmtId="0" fontId="1" fillId="0" borderId="25" xfId="0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vertical="center"/>
    </xf>
    <xf numFmtId="0" fontId="6" fillId="0" borderId="5" xfId="0" applyFont="1" applyFill="1" applyBorder="1" applyAlignment="1">
      <alignment horizontal="center" vertical="center" wrapText="1"/>
    </xf>
    <xf numFmtId="49" fontId="1" fillId="0" borderId="16" xfId="0" applyNumberFormat="1" applyFont="1" applyBorder="1" applyAlignment="1">
      <alignment vertical="center" wrapText="1"/>
    </xf>
    <xf numFmtId="49" fontId="1" fillId="0" borderId="26" xfId="22" applyNumberFormat="1" applyFont="1" applyFill="1" applyBorder="1" applyAlignment="1">
      <alignment horizontal="center" vertical="center"/>
      <protection/>
    </xf>
    <xf numFmtId="0" fontId="1" fillId="0" borderId="26" xfId="22" applyFont="1" applyFill="1" applyBorder="1" applyAlignment="1">
      <alignment vertical="center"/>
      <protection/>
    </xf>
    <xf numFmtId="0" fontId="8" fillId="0" borderId="26" xfId="22" applyFont="1" applyFill="1" applyBorder="1" applyAlignment="1">
      <alignment vertical="center"/>
      <protection/>
    </xf>
    <xf numFmtId="0" fontId="1" fillId="0" borderId="27" xfId="22" applyFont="1" applyFill="1" applyBorder="1" applyAlignment="1">
      <alignment horizontal="center" vertical="center" wrapText="1"/>
      <protection/>
    </xf>
    <xf numFmtId="2" fontId="1" fillId="0" borderId="0" xfId="0" applyNumberFormat="1" applyFont="1" applyFill="1" applyAlignment="1">
      <alignment horizontal="center"/>
    </xf>
    <xf numFmtId="49" fontId="1" fillId="2" borderId="1" xfId="0" applyNumberFormat="1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vertical="center"/>
    </xf>
    <xf numFmtId="4" fontId="1" fillId="2" borderId="3" xfId="0" applyNumberFormat="1" applyFont="1" applyFill="1" applyBorder="1" applyAlignment="1">
      <alignment vertical="center"/>
    </xf>
    <xf numFmtId="49" fontId="1" fillId="2" borderId="6" xfId="0" applyNumberFormat="1" applyFont="1" applyFill="1" applyBorder="1" applyAlignment="1">
      <alignment horizontal="center" vertical="center"/>
    </xf>
    <xf numFmtId="4" fontId="1" fillId="2" borderId="6" xfId="0" applyNumberFormat="1" applyFont="1" applyFill="1" applyBorder="1" applyAlignment="1">
      <alignment vertical="center"/>
    </xf>
    <xf numFmtId="49" fontId="1" fillId="2" borderId="9" xfId="0" applyNumberFormat="1" applyFont="1" applyFill="1" applyBorder="1" applyAlignment="1">
      <alignment horizontal="center" vertical="center"/>
    </xf>
    <xf numFmtId="4" fontId="1" fillId="2" borderId="9" xfId="0" applyNumberFormat="1" applyFont="1" applyFill="1" applyBorder="1" applyAlignment="1">
      <alignment vertical="center"/>
    </xf>
    <xf numFmtId="49" fontId="1" fillId="3" borderId="3" xfId="0" applyNumberFormat="1" applyFont="1" applyFill="1" applyBorder="1" applyAlignment="1">
      <alignment horizontal="center" vertical="center"/>
    </xf>
    <xf numFmtId="49" fontId="1" fillId="4" borderId="3" xfId="0" applyNumberFormat="1" applyFont="1" applyFill="1" applyBorder="1" applyAlignment="1">
      <alignment horizontal="center" vertical="center"/>
    </xf>
    <xf numFmtId="49" fontId="1" fillId="4" borderId="3" xfId="0" applyNumberFormat="1" applyFont="1" applyFill="1" applyBorder="1" applyAlignment="1">
      <alignment horizontal="center" vertical="center"/>
    </xf>
    <xf numFmtId="4" fontId="1" fillId="4" borderId="3" xfId="0" applyNumberFormat="1" applyFont="1" applyFill="1" applyBorder="1" applyAlignment="1">
      <alignment vertical="center"/>
    </xf>
    <xf numFmtId="49" fontId="1" fillId="4" borderId="4" xfId="0" applyNumberFormat="1" applyFont="1" applyFill="1" applyBorder="1" applyAlignment="1">
      <alignment horizontal="center" vertical="center"/>
    </xf>
    <xf numFmtId="49" fontId="1" fillId="4" borderId="9" xfId="0" applyNumberFormat="1" applyFont="1" applyFill="1" applyBorder="1" applyAlignment="1">
      <alignment horizontal="center" vertical="center"/>
    </xf>
    <xf numFmtId="49" fontId="1" fillId="4" borderId="8" xfId="0" applyNumberFormat="1" applyFont="1" applyFill="1" applyBorder="1" applyAlignment="1">
      <alignment horizontal="center" vertical="center"/>
    </xf>
    <xf numFmtId="49" fontId="1" fillId="4" borderId="1" xfId="0" applyNumberFormat="1" applyFont="1" applyFill="1" applyBorder="1" applyAlignment="1">
      <alignment horizontal="center" vertical="center"/>
    </xf>
    <xf numFmtId="49" fontId="1" fillId="4" borderId="6" xfId="0" applyNumberFormat="1" applyFont="1" applyFill="1" applyBorder="1" applyAlignment="1">
      <alignment horizontal="center" vertical="center"/>
    </xf>
    <xf numFmtId="4" fontId="1" fillId="4" borderId="4" xfId="0" applyNumberFormat="1" applyFont="1" applyFill="1" applyBorder="1" applyAlignment="1">
      <alignment vertical="center"/>
    </xf>
    <xf numFmtId="4" fontId="1" fillId="4" borderId="9" xfId="0" applyNumberFormat="1" applyFont="1" applyFill="1" applyBorder="1" applyAlignment="1">
      <alignment vertical="center"/>
    </xf>
    <xf numFmtId="4" fontId="1" fillId="4" borderId="1" xfId="0" applyNumberFormat="1" applyFont="1" applyFill="1" applyBorder="1" applyAlignment="1">
      <alignment vertical="center"/>
    </xf>
    <xf numFmtId="164" fontId="1" fillId="4" borderId="3" xfId="0" applyNumberFormat="1" applyFont="1" applyFill="1" applyBorder="1" applyAlignment="1">
      <alignment vertical="center"/>
    </xf>
    <xf numFmtId="164" fontId="1" fillId="4" borderId="6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horizontal="center" vertical="center"/>
    </xf>
    <xf numFmtId="4" fontId="1" fillId="5" borderId="3" xfId="0" applyNumberFormat="1" applyFont="1" applyFill="1" applyBorder="1" applyAlignment="1">
      <alignment vertical="center"/>
    </xf>
    <xf numFmtId="49" fontId="1" fillId="5" borderId="6" xfId="0" applyNumberFormat="1" applyFont="1" applyFill="1" applyBorder="1" applyAlignment="1">
      <alignment horizontal="center" vertical="center"/>
    </xf>
    <xf numFmtId="4" fontId="1" fillId="5" borderId="6" xfId="0" applyNumberFormat="1" applyFont="1" applyFill="1" applyBorder="1" applyAlignment="1">
      <alignment vertical="center"/>
    </xf>
    <xf numFmtId="49" fontId="1" fillId="6" borderId="6" xfId="0" applyNumberFormat="1" applyFont="1" applyFill="1" applyBorder="1" applyAlignment="1">
      <alignment horizontal="center" vertical="center"/>
    </xf>
    <xf numFmtId="4" fontId="1" fillId="6" borderId="6" xfId="0" applyNumberFormat="1" applyFont="1" applyFill="1" applyBorder="1" applyAlignment="1">
      <alignment vertical="center"/>
    </xf>
    <xf numFmtId="49" fontId="1" fillId="6" borderId="3" xfId="0" applyNumberFormat="1" applyFont="1" applyFill="1" applyBorder="1" applyAlignment="1">
      <alignment horizontal="center" vertical="center"/>
    </xf>
    <xf numFmtId="4" fontId="1" fillId="6" borderId="3" xfId="0" applyNumberFormat="1" applyFont="1" applyFill="1" applyBorder="1" applyAlignment="1">
      <alignment vertical="center"/>
    </xf>
    <xf numFmtId="4" fontId="1" fillId="3" borderId="3" xfId="0" applyNumberFormat="1" applyFont="1" applyFill="1" applyBorder="1" applyAlignment="1">
      <alignment vertical="center"/>
    </xf>
    <xf numFmtId="49" fontId="1" fillId="7" borderId="6" xfId="0" applyNumberFormat="1" applyFont="1" applyFill="1" applyBorder="1" applyAlignment="1">
      <alignment horizontal="center" vertical="center"/>
    </xf>
    <xf numFmtId="4" fontId="1" fillId="7" borderId="6" xfId="0" applyNumberFormat="1" applyFont="1" applyFill="1" applyBorder="1" applyAlignment="1">
      <alignment vertical="center"/>
    </xf>
    <xf numFmtId="4" fontId="1" fillId="6" borderId="3" xfId="0" applyNumberFormat="1" applyFont="1" applyFill="1" applyBorder="1"/>
    <xf numFmtId="4" fontId="1" fillId="0" borderId="3" xfId="0" applyNumberFormat="1" applyFont="1" applyFill="1" applyBorder="1"/>
    <xf numFmtId="4" fontId="1" fillId="2" borderId="3" xfId="0" applyNumberFormat="1" applyFont="1" applyFill="1" applyBorder="1"/>
    <xf numFmtId="49" fontId="1" fillId="7" borderId="3" xfId="0" applyNumberFormat="1" applyFont="1" applyFill="1" applyBorder="1" applyAlignment="1">
      <alignment horizontal="center" vertical="center"/>
    </xf>
    <xf numFmtId="4" fontId="1" fillId="7" borderId="3" xfId="0" applyNumberFormat="1" applyFont="1" applyFill="1" applyBorder="1"/>
    <xf numFmtId="0" fontId="1" fillId="0" borderId="3" xfId="0" applyFont="1" applyFill="1" applyBorder="1"/>
    <xf numFmtId="4" fontId="1" fillId="4" borderId="3" xfId="0" applyNumberFormat="1" applyFont="1" applyFill="1" applyBorder="1"/>
    <xf numFmtId="4" fontId="1" fillId="5" borderId="3" xfId="0" applyNumberFormat="1" applyFont="1" applyFill="1" applyBorder="1"/>
    <xf numFmtId="4" fontId="1" fillId="3" borderId="3" xfId="0" applyNumberFormat="1" applyFont="1" applyFill="1" applyBorder="1"/>
    <xf numFmtId="49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/>
    <xf numFmtId="49" fontId="1" fillId="0" borderId="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Alignment="1">
      <alignment horizontal="left" vertical="center" wrapText="1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/>
    </xf>
    <xf numFmtId="49" fontId="9" fillId="8" borderId="0" xfId="0" applyNumberFormat="1" applyFont="1" applyFill="1" applyAlignment="1">
      <alignment horizontal="center" vertical="center" wrapText="1"/>
    </xf>
    <xf numFmtId="0" fontId="10" fillId="8" borderId="0" xfId="0" applyFont="1" applyFill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List1" xfId="20"/>
    <cellStyle name="Hypertextový odkaz" xfId="21"/>
    <cellStyle name="Excel Built-in Normal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konom@csp-uo.cz" TargetMode="External" /><Relationship Id="rId2" Type="http://schemas.openxmlformats.org/officeDocument/2006/relationships/hyperlink" Target="mailto:ekonom@csp-uo.cz" TargetMode="External" /><Relationship Id="rId3" Type="http://schemas.openxmlformats.org/officeDocument/2006/relationships/hyperlink" Target="mailto:ekonom@dduo.cz" TargetMode="External" /><Relationship Id="rId4" Type="http://schemas.openxmlformats.org/officeDocument/2006/relationships/hyperlink" Target="mailto:novakova@demosuo.cz" TargetMode="External" /><Relationship Id="rId5" Type="http://schemas.openxmlformats.org/officeDocument/2006/relationships/hyperlink" Target="mailto:novakova@demosuo.cz" TargetMode="External" /><Relationship Id="rId6" Type="http://schemas.openxmlformats.org/officeDocument/2006/relationships/hyperlink" Target="mailto:novakova@demosuo.cz" TargetMode="External" /><Relationship Id="rId7" Type="http://schemas.openxmlformats.org/officeDocument/2006/relationships/hyperlink" Target="mailto:novakova@demosuo.cz" TargetMode="External" /><Relationship Id="rId8" Type="http://schemas.openxmlformats.org/officeDocument/2006/relationships/hyperlink" Target="mailto:eva.kalouskova@knihovna-uo.cz" TargetMode="External" /><Relationship Id="rId9" Type="http://schemas.openxmlformats.org/officeDocument/2006/relationships/hyperlink" Target="mailto:eva.kalouskova@knihovna-uo.cz" TargetMode="External" /><Relationship Id="rId10" Type="http://schemas.openxmlformats.org/officeDocument/2006/relationships/hyperlink" Target="mailto:krupkova@muzeum-uo.cz" TargetMode="External" /><Relationship Id="rId11" Type="http://schemas.openxmlformats.org/officeDocument/2006/relationships/hyperlink" Target="mailto:ms.sokolska@tiscali.cz" TargetMode="External" /><Relationship Id="rId12" Type="http://schemas.openxmlformats.org/officeDocument/2006/relationships/hyperlink" Target="mailto:ms.cernovir@seznam.cz" TargetMode="External" /><Relationship Id="rId13" Type="http://schemas.openxmlformats.org/officeDocument/2006/relationships/hyperlink" Target="mailto:luzar@ktuo.cz" TargetMode="External" /><Relationship Id="rId14" Type="http://schemas.openxmlformats.org/officeDocument/2006/relationships/hyperlink" Target="mailto:ktuo@ktuo.cz" TargetMode="External" /><Relationship Id="rId15" Type="http://schemas.openxmlformats.org/officeDocument/2006/relationships/hyperlink" Target="mailto:novakova@demosuo.cz" TargetMode="External" /><Relationship Id="rId16" Type="http://schemas.openxmlformats.org/officeDocument/2006/relationships/hyperlink" Target="mailto:novakova@demosuo.cz" TargetMode="External" /><Relationship Id="rId1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87"/>
  <sheetViews>
    <sheetView tabSelected="1" zoomScale="80" zoomScaleNormal="80" workbookViewId="0" topLeftCell="A64">
      <selection activeCell="K98" sqref="K98"/>
    </sheetView>
  </sheetViews>
  <sheetFormatPr defaultColWidth="12.28125" defaultRowHeight="15"/>
  <cols>
    <col min="1" max="1" width="24.421875" style="2" customWidth="1"/>
    <col min="2" max="2" width="12.28125" style="1" customWidth="1"/>
    <col min="3" max="3" width="13.28125" style="1" customWidth="1"/>
    <col min="4" max="4" width="40.140625" style="2" bestFit="1" customWidth="1"/>
    <col min="5" max="5" width="21.8515625" style="3" customWidth="1"/>
    <col min="6" max="6" width="15.00390625" style="3" customWidth="1"/>
    <col min="7" max="7" width="10.421875" style="1" customWidth="1"/>
    <col min="8" max="8" width="9.00390625" style="1" bestFit="1" customWidth="1"/>
    <col min="9" max="9" width="9.00390625" style="1" customWidth="1"/>
    <col min="10" max="10" width="12.00390625" style="1" customWidth="1"/>
    <col min="11" max="11" width="12.57421875" style="4" customWidth="1"/>
    <col min="12" max="12" width="12.28125" style="4" customWidth="1"/>
    <col min="13" max="13" width="9.8515625" style="4" customWidth="1"/>
    <col min="14" max="14" width="44.28125" style="1" bestFit="1" customWidth="1"/>
    <col min="15" max="15" width="9.140625" style="3" customWidth="1"/>
    <col min="16" max="16" width="25.421875" style="1" customWidth="1"/>
    <col min="17" max="18" width="12.28125" style="1" customWidth="1"/>
    <col min="19" max="19" width="20.28125" style="1" customWidth="1"/>
    <col min="20" max="20" width="47.28125" style="61" customWidth="1"/>
    <col min="21" max="21" width="21.8515625" style="5" bestFit="1" customWidth="1"/>
    <col min="22" max="22" width="16.421875" style="6" customWidth="1"/>
    <col min="23" max="250" width="12.28125" style="5" customWidth="1"/>
    <col min="251" max="251" width="8.7109375" style="5" bestFit="1" customWidth="1"/>
    <col min="252" max="252" width="21.00390625" style="5" customWidth="1"/>
    <col min="253" max="254" width="12.28125" style="5" customWidth="1"/>
    <col min="255" max="255" width="40.140625" style="5" bestFit="1" customWidth="1"/>
    <col min="256" max="256" width="19.8515625" style="5" customWidth="1"/>
    <col min="257" max="257" width="10.421875" style="5" customWidth="1"/>
    <col min="258" max="258" width="9.00390625" style="5" bestFit="1" customWidth="1"/>
    <col min="259" max="259" width="9.00390625" style="5" customWidth="1"/>
    <col min="260" max="269" width="12.28125" style="5" customWidth="1"/>
    <col min="270" max="270" width="44.28125" style="5" bestFit="1" customWidth="1"/>
    <col min="271" max="271" width="9.140625" style="5" customWidth="1"/>
    <col min="272" max="272" width="25.421875" style="5" customWidth="1"/>
    <col min="273" max="274" width="12.28125" style="5" customWidth="1"/>
    <col min="275" max="275" width="20.28125" style="5" customWidth="1"/>
    <col min="276" max="276" width="45.00390625" style="5" bestFit="1" customWidth="1"/>
    <col min="277" max="277" width="21.8515625" style="5" bestFit="1" customWidth="1"/>
    <col min="278" max="278" width="16.421875" style="5" customWidth="1"/>
    <col min="279" max="506" width="12.28125" style="5" customWidth="1"/>
    <col min="507" max="507" width="8.7109375" style="5" bestFit="1" customWidth="1"/>
    <col min="508" max="508" width="21.00390625" style="5" customWidth="1"/>
    <col min="509" max="510" width="12.28125" style="5" customWidth="1"/>
    <col min="511" max="511" width="40.140625" style="5" bestFit="1" customWidth="1"/>
    <col min="512" max="512" width="19.8515625" style="5" customWidth="1"/>
    <col min="513" max="513" width="10.421875" style="5" customWidth="1"/>
    <col min="514" max="514" width="9.00390625" style="5" bestFit="1" customWidth="1"/>
    <col min="515" max="515" width="9.00390625" style="5" customWidth="1"/>
    <col min="516" max="525" width="12.28125" style="5" customWidth="1"/>
    <col min="526" max="526" width="44.28125" style="5" bestFit="1" customWidth="1"/>
    <col min="527" max="527" width="9.140625" style="5" customWidth="1"/>
    <col min="528" max="528" width="25.421875" style="5" customWidth="1"/>
    <col min="529" max="530" width="12.28125" style="5" customWidth="1"/>
    <col min="531" max="531" width="20.28125" style="5" customWidth="1"/>
    <col min="532" max="532" width="45.00390625" style="5" bestFit="1" customWidth="1"/>
    <col min="533" max="533" width="21.8515625" style="5" bestFit="1" customWidth="1"/>
    <col min="534" max="534" width="16.421875" style="5" customWidth="1"/>
    <col min="535" max="762" width="12.28125" style="5" customWidth="1"/>
    <col min="763" max="763" width="8.7109375" style="5" bestFit="1" customWidth="1"/>
    <col min="764" max="764" width="21.00390625" style="5" customWidth="1"/>
    <col min="765" max="766" width="12.28125" style="5" customWidth="1"/>
    <col min="767" max="767" width="40.140625" style="5" bestFit="1" customWidth="1"/>
    <col min="768" max="768" width="19.8515625" style="5" customWidth="1"/>
    <col min="769" max="769" width="10.421875" style="5" customWidth="1"/>
    <col min="770" max="770" width="9.00390625" style="5" bestFit="1" customWidth="1"/>
    <col min="771" max="771" width="9.00390625" style="5" customWidth="1"/>
    <col min="772" max="781" width="12.28125" style="5" customWidth="1"/>
    <col min="782" max="782" width="44.28125" style="5" bestFit="1" customWidth="1"/>
    <col min="783" max="783" width="9.140625" style="5" customWidth="1"/>
    <col min="784" max="784" width="25.421875" style="5" customWidth="1"/>
    <col min="785" max="786" width="12.28125" style="5" customWidth="1"/>
    <col min="787" max="787" width="20.28125" style="5" customWidth="1"/>
    <col min="788" max="788" width="45.00390625" style="5" bestFit="1" customWidth="1"/>
    <col min="789" max="789" width="21.8515625" style="5" bestFit="1" customWidth="1"/>
    <col min="790" max="790" width="16.421875" style="5" customWidth="1"/>
    <col min="791" max="1018" width="12.28125" style="5" customWidth="1"/>
    <col min="1019" max="1019" width="8.7109375" style="5" bestFit="1" customWidth="1"/>
    <col min="1020" max="1020" width="21.00390625" style="5" customWidth="1"/>
    <col min="1021" max="1022" width="12.28125" style="5" customWidth="1"/>
    <col min="1023" max="1023" width="40.140625" style="5" bestFit="1" customWidth="1"/>
    <col min="1024" max="1024" width="19.8515625" style="5" customWidth="1"/>
    <col min="1025" max="1025" width="10.421875" style="5" customWidth="1"/>
    <col min="1026" max="1026" width="9.00390625" style="5" bestFit="1" customWidth="1"/>
    <col min="1027" max="1027" width="9.00390625" style="5" customWidth="1"/>
    <col min="1028" max="1037" width="12.28125" style="5" customWidth="1"/>
    <col min="1038" max="1038" width="44.28125" style="5" bestFit="1" customWidth="1"/>
    <col min="1039" max="1039" width="9.140625" style="5" customWidth="1"/>
    <col min="1040" max="1040" width="25.421875" style="5" customWidth="1"/>
    <col min="1041" max="1042" width="12.28125" style="5" customWidth="1"/>
    <col min="1043" max="1043" width="20.28125" style="5" customWidth="1"/>
    <col min="1044" max="1044" width="45.00390625" style="5" bestFit="1" customWidth="1"/>
    <col min="1045" max="1045" width="21.8515625" style="5" bestFit="1" customWidth="1"/>
    <col min="1046" max="1046" width="16.421875" style="5" customWidth="1"/>
    <col min="1047" max="1274" width="12.28125" style="5" customWidth="1"/>
    <col min="1275" max="1275" width="8.7109375" style="5" bestFit="1" customWidth="1"/>
    <col min="1276" max="1276" width="21.00390625" style="5" customWidth="1"/>
    <col min="1277" max="1278" width="12.28125" style="5" customWidth="1"/>
    <col min="1279" max="1279" width="40.140625" style="5" bestFit="1" customWidth="1"/>
    <col min="1280" max="1280" width="19.8515625" style="5" customWidth="1"/>
    <col min="1281" max="1281" width="10.421875" style="5" customWidth="1"/>
    <col min="1282" max="1282" width="9.00390625" style="5" bestFit="1" customWidth="1"/>
    <col min="1283" max="1283" width="9.00390625" style="5" customWidth="1"/>
    <col min="1284" max="1293" width="12.28125" style="5" customWidth="1"/>
    <col min="1294" max="1294" width="44.28125" style="5" bestFit="1" customWidth="1"/>
    <col min="1295" max="1295" width="9.140625" style="5" customWidth="1"/>
    <col min="1296" max="1296" width="25.421875" style="5" customWidth="1"/>
    <col min="1297" max="1298" width="12.28125" style="5" customWidth="1"/>
    <col min="1299" max="1299" width="20.28125" style="5" customWidth="1"/>
    <col min="1300" max="1300" width="45.00390625" style="5" bestFit="1" customWidth="1"/>
    <col min="1301" max="1301" width="21.8515625" style="5" bestFit="1" customWidth="1"/>
    <col min="1302" max="1302" width="16.421875" style="5" customWidth="1"/>
    <col min="1303" max="1530" width="12.28125" style="5" customWidth="1"/>
    <col min="1531" max="1531" width="8.7109375" style="5" bestFit="1" customWidth="1"/>
    <col min="1532" max="1532" width="21.00390625" style="5" customWidth="1"/>
    <col min="1533" max="1534" width="12.28125" style="5" customWidth="1"/>
    <col min="1535" max="1535" width="40.140625" style="5" bestFit="1" customWidth="1"/>
    <col min="1536" max="1536" width="19.8515625" style="5" customWidth="1"/>
    <col min="1537" max="1537" width="10.421875" style="5" customWidth="1"/>
    <col min="1538" max="1538" width="9.00390625" style="5" bestFit="1" customWidth="1"/>
    <col min="1539" max="1539" width="9.00390625" style="5" customWidth="1"/>
    <col min="1540" max="1549" width="12.28125" style="5" customWidth="1"/>
    <col min="1550" max="1550" width="44.28125" style="5" bestFit="1" customWidth="1"/>
    <col min="1551" max="1551" width="9.140625" style="5" customWidth="1"/>
    <col min="1552" max="1552" width="25.421875" style="5" customWidth="1"/>
    <col min="1553" max="1554" width="12.28125" style="5" customWidth="1"/>
    <col min="1555" max="1555" width="20.28125" style="5" customWidth="1"/>
    <col min="1556" max="1556" width="45.00390625" style="5" bestFit="1" customWidth="1"/>
    <col min="1557" max="1557" width="21.8515625" style="5" bestFit="1" customWidth="1"/>
    <col min="1558" max="1558" width="16.421875" style="5" customWidth="1"/>
    <col min="1559" max="1786" width="12.28125" style="5" customWidth="1"/>
    <col min="1787" max="1787" width="8.7109375" style="5" bestFit="1" customWidth="1"/>
    <col min="1788" max="1788" width="21.00390625" style="5" customWidth="1"/>
    <col min="1789" max="1790" width="12.28125" style="5" customWidth="1"/>
    <col min="1791" max="1791" width="40.140625" style="5" bestFit="1" customWidth="1"/>
    <col min="1792" max="1792" width="19.8515625" style="5" customWidth="1"/>
    <col min="1793" max="1793" width="10.421875" style="5" customWidth="1"/>
    <col min="1794" max="1794" width="9.00390625" style="5" bestFit="1" customWidth="1"/>
    <col min="1795" max="1795" width="9.00390625" style="5" customWidth="1"/>
    <col min="1796" max="1805" width="12.28125" style="5" customWidth="1"/>
    <col min="1806" max="1806" width="44.28125" style="5" bestFit="1" customWidth="1"/>
    <col min="1807" max="1807" width="9.140625" style="5" customWidth="1"/>
    <col min="1808" max="1808" width="25.421875" style="5" customWidth="1"/>
    <col min="1809" max="1810" width="12.28125" style="5" customWidth="1"/>
    <col min="1811" max="1811" width="20.28125" style="5" customWidth="1"/>
    <col min="1812" max="1812" width="45.00390625" style="5" bestFit="1" customWidth="1"/>
    <col min="1813" max="1813" width="21.8515625" style="5" bestFit="1" customWidth="1"/>
    <col min="1814" max="1814" width="16.421875" style="5" customWidth="1"/>
    <col min="1815" max="2042" width="12.28125" style="5" customWidth="1"/>
    <col min="2043" max="2043" width="8.7109375" style="5" bestFit="1" customWidth="1"/>
    <col min="2044" max="2044" width="21.00390625" style="5" customWidth="1"/>
    <col min="2045" max="2046" width="12.28125" style="5" customWidth="1"/>
    <col min="2047" max="2047" width="40.140625" style="5" bestFit="1" customWidth="1"/>
    <col min="2048" max="2048" width="19.8515625" style="5" customWidth="1"/>
    <col min="2049" max="2049" width="10.421875" style="5" customWidth="1"/>
    <col min="2050" max="2050" width="9.00390625" style="5" bestFit="1" customWidth="1"/>
    <col min="2051" max="2051" width="9.00390625" style="5" customWidth="1"/>
    <col min="2052" max="2061" width="12.28125" style="5" customWidth="1"/>
    <col min="2062" max="2062" width="44.28125" style="5" bestFit="1" customWidth="1"/>
    <col min="2063" max="2063" width="9.140625" style="5" customWidth="1"/>
    <col min="2064" max="2064" width="25.421875" style="5" customWidth="1"/>
    <col min="2065" max="2066" width="12.28125" style="5" customWidth="1"/>
    <col min="2067" max="2067" width="20.28125" style="5" customWidth="1"/>
    <col min="2068" max="2068" width="45.00390625" style="5" bestFit="1" customWidth="1"/>
    <col min="2069" max="2069" width="21.8515625" style="5" bestFit="1" customWidth="1"/>
    <col min="2070" max="2070" width="16.421875" style="5" customWidth="1"/>
    <col min="2071" max="2298" width="12.28125" style="5" customWidth="1"/>
    <col min="2299" max="2299" width="8.7109375" style="5" bestFit="1" customWidth="1"/>
    <col min="2300" max="2300" width="21.00390625" style="5" customWidth="1"/>
    <col min="2301" max="2302" width="12.28125" style="5" customWidth="1"/>
    <col min="2303" max="2303" width="40.140625" style="5" bestFit="1" customWidth="1"/>
    <col min="2304" max="2304" width="19.8515625" style="5" customWidth="1"/>
    <col min="2305" max="2305" width="10.421875" style="5" customWidth="1"/>
    <col min="2306" max="2306" width="9.00390625" style="5" bestFit="1" customWidth="1"/>
    <col min="2307" max="2307" width="9.00390625" style="5" customWidth="1"/>
    <col min="2308" max="2317" width="12.28125" style="5" customWidth="1"/>
    <col min="2318" max="2318" width="44.28125" style="5" bestFit="1" customWidth="1"/>
    <col min="2319" max="2319" width="9.140625" style="5" customWidth="1"/>
    <col min="2320" max="2320" width="25.421875" style="5" customWidth="1"/>
    <col min="2321" max="2322" width="12.28125" style="5" customWidth="1"/>
    <col min="2323" max="2323" width="20.28125" style="5" customWidth="1"/>
    <col min="2324" max="2324" width="45.00390625" style="5" bestFit="1" customWidth="1"/>
    <col min="2325" max="2325" width="21.8515625" style="5" bestFit="1" customWidth="1"/>
    <col min="2326" max="2326" width="16.421875" style="5" customWidth="1"/>
    <col min="2327" max="2554" width="12.28125" style="5" customWidth="1"/>
    <col min="2555" max="2555" width="8.7109375" style="5" bestFit="1" customWidth="1"/>
    <col min="2556" max="2556" width="21.00390625" style="5" customWidth="1"/>
    <col min="2557" max="2558" width="12.28125" style="5" customWidth="1"/>
    <col min="2559" max="2559" width="40.140625" style="5" bestFit="1" customWidth="1"/>
    <col min="2560" max="2560" width="19.8515625" style="5" customWidth="1"/>
    <col min="2561" max="2561" width="10.421875" style="5" customWidth="1"/>
    <col min="2562" max="2562" width="9.00390625" style="5" bestFit="1" customWidth="1"/>
    <col min="2563" max="2563" width="9.00390625" style="5" customWidth="1"/>
    <col min="2564" max="2573" width="12.28125" style="5" customWidth="1"/>
    <col min="2574" max="2574" width="44.28125" style="5" bestFit="1" customWidth="1"/>
    <col min="2575" max="2575" width="9.140625" style="5" customWidth="1"/>
    <col min="2576" max="2576" width="25.421875" style="5" customWidth="1"/>
    <col min="2577" max="2578" width="12.28125" style="5" customWidth="1"/>
    <col min="2579" max="2579" width="20.28125" style="5" customWidth="1"/>
    <col min="2580" max="2580" width="45.00390625" style="5" bestFit="1" customWidth="1"/>
    <col min="2581" max="2581" width="21.8515625" style="5" bestFit="1" customWidth="1"/>
    <col min="2582" max="2582" width="16.421875" style="5" customWidth="1"/>
    <col min="2583" max="2810" width="12.28125" style="5" customWidth="1"/>
    <col min="2811" max="2811" width="8.7109375" style="5" bestFit="1" customWidth="1"/>
    <col min="2812" max="2812" width="21.00390625" style="5" customWidth="1"/>
    <col min="2813" max="2814" width="12.28125" style="5" customWidth="1"/>
    <col min="2815" max="2815" width="40.140625" style="5" bestFit="1" customWidth="1"/>
    <col min="2816" max="2816" width="19.8515625" style="5" customWidth="1"/>
    <col min="2817" max="2817" width="10.421875" style="5" customWidth="1"/>
    <col min="2818" max="2818" width="9.00390625" style="5" bestFit="1" customWidth="1"/>
    <col min="2819" max="2819" width="9.00390625" style="5" customWidth="1"/>
    <col min="2820" max="2829" width="12.28125" style="5" customWidth="1"/>
    <col min="2830" max="2830" width="44.28125" style="5" bestFit="1" customWidth="1"/>
    <col min="2831" max="2831" width="9.140625" style="5" customWidth="1"/>
    <col min="2832" max="2832" width="25.421875" style="5" customWidth="1"/>
    <col min="2833" max="2834" width="12.28125" style="5" customWidth="1"/>
    <col min="2835" max="2835" width="20.28125" style="5" customWidth="1"/>
    <col min="2836" max="2836" width="45.00390625" style="5" bestFit="1" customWidth="1"/>
    <col min="2837" max="2837" width="21.8515625" style="5" bestFit="1" customWidth="1"/>
    <col min="2838" max="2838" width="16.421875" style="5" customWidth="1"/>
    <col min="2839" max="3066" width="12.28125" style="5" customWidth="1"/>
    <col min="3067" max="3067" width="8.7109375" style="5" bestFit="1" customWidth="1"/>
    <col min="3068" max="3068" width="21.00390625" style="5" customWidth="1"/>
    <col min="3069" max="3070" width="12.28125" style="5" customWidth="1"/>
    <col min="3071" max="3071" width="40.140625" style="5" bestFit="1" customWidth="1"/>
    <col min="3072" max="3072" width="19.8515625" style="5" customWidth="1"/>
    <col min="3073" max="3073" width="10.421875" style="5" customWidth="1"/>
    <col min="3074" max="3074" width="9.00390625" style="5" bestFit="1" customWidth="1"/>
    <col min="3075" max="3075" width="9.00390625" style="5" customWidth="1"/>
    <col min="3076" max="3085" width="12.28125" style="5" customWidth="1"/>
    <col min="3086" max="3086" width="44.28125" style="5" bestFit="1" customWidth="1"/>
    <col min="3087" max="3087" width="9.140625" style="5" customWidth="1"/>
    <col min="3088" max="3088" width="25.421875" style="5" customWidth="1"/>
    <col min="3089" max="3090" width="12.28125" style="5" customWidth="1"/>
    <col min="3091" max="3091" width="20.28125" style="5" customWidth="1"/>
    <col min="3092" max="3092" width="45.00390625" style="5" bestFit="1" customWidth="1"/>
    <col min="3093" max="3093" width="21.8515625" style="5" bestFit="1" customWidth="1"/>
    <col min="3094" max="3094" width="16.421875" style="5" customWidth="1"/>
    <col min="3095" max="3322" width="12.28125" style="5" customWidth="1"/>
    <col min="3323" max="3323" width="8.7109375" style="5" bestFit="1" customWidth="1"/>
    <col min="3324" max="3324" width="21.00390625" style="5" customWidth="1"/>
    <col min="3325" max="3326" width="12.28125" style="5" customWidth="1"/>
    <col min="3327" max="3327" width="40.140625" style="5" bestFit="1" customWidth="1"/>
    <col min="3328" max="3328" width="19.8515625" style="5" customWidth="1"/>
    <col min="3329" max="3329" width="10.421875" style="5" customWidth="1"/>
    <col min="3330" max="3330" width="9.00390625" style="5" bestFit="1" customWidth="1"/>
    <col min="3331" max="3331" width="9.00390625" style="5" customWidth="1"/>
    <col min="3332" max="3341" width="12.28125" style="5" customWidth="1"/>
    <col min="3342" max="3342" width="44.28125" style="5" bestFit="1" customWidth="1"/>
    <col min="3343" max="3343" width="9.140625" style="5" customWidth="1"/>
    <col min="3344" max="3344" width="25.421875" style="5" customWidth="1"/>
    <col min="3345" max="3346" width="12.28125" style="5" customWidth="1"/>
    <col min="3347" max="3347" width="20.28125" style="5" customWidth="1"/>
    <col min="3348" max="3348" width="45.00390625" style="5" bestFit="1" customWidth="1"/>
    <col min="3349" max="3349" width="21.8515625" style="5" bestFit="1" customWidth="1"/>
    <col min="3350" max="3350" width="16.421875" style="5" customWidth="1"/>
    <col min="3351" max="3578" width="12.28125" style="5" customWidth="1"/>
    <col min="3579" max="3579" width="8.7109375" style="5" bestFit="1" customWidth="1"/>
    <col min="3580" max="3580" width="21.00390625" style="5" customWidth="1"/>
    <col min="3581" max="3582" width="12.28125" style="5" customWidth="1"/>
    <col min="3583" max="3583" width="40.140625" style="5" bestFit="1" customWidth="1"/>
    <col min="3584" max="3584" width="19.8515625" style="5" customWidth="1"/>
    <col min="3585" max="3585" width="10.421875" style="5" customWidth="1"/>
    <col min="3586" max="3586" width="9.00390625" style="5" bestFit="1" customWidth="1"/>
    <col min="3587" max="3587" width="9.00390625" style="5" customWidth="1"/>
    <col min="3588" max="3597" width="12.28125" style="5" customWidth="1"/>
    <col min="3598" max="3598" width="44.28125" style="5" bestFit="1" customWidth="1"/>
    <col min="3599" max="3599" width="9.140625" style="5" customWidth="1"/>
    <col min="3600" max="3600" width="25.421875" style="5" customWidth="1"/>
    <col min="3601" max="3602" width="12.28125" style="5" customWidth="1"/>
    <col min="3603" max="3603" width="20.28125" style="5" customWidth="1"/>
    <col min="3604" max="3604" width="45.00390625" style="5" bestFit="1" customWidth="1"/>
    <col min="3605" max="3605" width="21.8515625" style="5" bestFit="1" customWidth="1"/>
    <col min="3606" max="3606" width="16.421875" style="5" customWidth="1"/>
    <col min="3607" max="3834" width="12.28125" style="5" customWidth="1"/>
    <col min="3835" max="3835" width="8.7109375" style="5" bestFit="1" customWidth="1"/>
    <col min="3836" max="3836" width="21.00390625" style="5" customWidth="1"/>
    <col min="3837" max="3838" width="12.28125" style="5" customWidth="1"/>
    <col min="3839" max="3839" width="40.140625" style="5" bestFit="1" customWidth="1"/>
    <col min="3840" max="3840" width="19.8515625" style="5" customWidth="1"/>
    <col min="3841" max="3841" width="10.421875" style="5" customWidth="1"/>
    <col min="3842" max="3842" width="9.00390625" style="5" bestFit="1" customWidth="1"/>
    <col min="3843" max="3843" width="9.00390625" style="5" customWidth="1"/>
    <col min="3844" max="3853" width="12.28125" style="5" customWidth="1"/>
    <col min="3854" max="3854" width="44.28125" style="5" bestFit="1" customWidth="1"/>
    <col min="3855" max="3855" width="9.140625" style="5" customWidth="1"/>
    <col min="3856" max="3856" width="25.421875" style="5" customWidth="1"/>
    <col min="3857" max="3858" width="12.28125" style="5" customWidth="1"/>
    <col min="3859" max="3859" width="20.28125" style="5" customWidth="1"/>
    <col min="3860" max="3860" width="45.00390625" style="5" bestFit="1" customWidth="1"/>
    <col min="3861" max="3861" width="21.8515625" style="5" bestFit="1" customWidth="1"/>
    <col min="3862" max="3862" width="16.421875" style="5" customWidth="1"/>
    <col min="3863" max="4090" width="12.28125" style="5" customWidth="1"/>
    <col min="4091" max="4091" width="8.7109375" style="5" bestFit="1" customWidth="1"/>
    <col min="4092" max="4092" width="21.00390625" style="5" customWidth="1"/>
    <col min="4093" max="4094" width="12.28125" style="5" customWidth="1"/>
    <col min="4095" max="4095" width="40.140625" style="5" bestFit="1" customWidth="1"/>
    <col min="4096" max="4096" width="19.8515625" style="5" customWidth="1"/>
    <col min="4097" max="4097" width="10.421875" style="5" customWidth="1"/>
    <col min="4098" max="4098" width="9.00390625" style="5" bestFit="1" customWidth="1"/>
    <col min="4099" max="4099" width="9.00390625" style="5" customWidth="1"/>
    <col min="4100" max="4109" width="12.28125" style="5" customWidth="1"/>
    <col min="4110" max="4110" width="44.28125" style="5" bestFit="1" customWidth="1"/>
    <col min="4111" max="4111" width="9.140625" style="5" customWidth="1"/>
    <col min="4112" max="4112" width="25.421875" style="5" customWidth="1"/>
    <col min="4113" max="4114" width="12.28125" style="5" customWidth="1"/>
    <col min="4115" max="4115" width="20.28125" style="5" customWidth="1"/>
    <col min="4116" max="4116" width="45.00390625" style="5" bestFit="1" customWidth="1"/>
    <col min="4117" max="4117" width="21.8515625" style="5" bestFit="1" customWidth="1"/>
    <col min="4118" max="4118" width="16.421875" style="5" customWidth="1"/>
    <col min="4119" max="4346" width="12.28125" style="5" customWidth="1"/>
    <col min="4347" max="4347" width="8.7109375" style="5" bestFit="1" customWidth="1"/>
    <col min="4348" max="4348" width="21.00390625" style="5" customWidth="1"/>
    <col min="4349" max="4350" width="12.28125" style="5" customWidth="1"/>
    <col min="4351" max="4351" width="40.140625" style="5" bestFit="1" customWidth="1"/>
    <col min="4352" max="4352" width="19.8515625" style="5" customWidth="1"/>
    <col min="4353" max="4353" width="10.421875" style="5" customWidth="1"/>
    <col min="4354" max="4354" width="9.00390625" style="5" bestFit="1" customWidth="1"/>
    <col min="4355" max="4355" width="9.00390625" style="5" customWidth="1"/>
    <col min="4356" max="4365" width="12.28125" style="5" customWidth="1"/>
    <col min="4366" max="4366" width="44.28125" style="5" bestFit="1" customWidth="1"/>
    <col min="4367" max="4367" width="9.140625" style="5" customWidth="1"/>
    <col min="4368" max="4368" width="25.421875" style="5" customWidth="1"/>
    <col min="4369" max="4370" width="12.28125" style="5" customWidth="1"/>
    <col min="4371" max="4371" width="20.28125" style="5" customWidth="1"/>
    <col min="4372" max="4372" width="45.00390625" style="5" bestFit="1" customWidth="1"/>
    <col min="4373" max="4373" width="21.8515625" style="5" bestFit="1" customWidth="1"/>
    <col min="4374" max="4374" width="16.421875" style="5" customWidth="1"/>
    <col min="4375" max="4602" width="12.28125" style="5" customWidth="1"/>
    <col min="4603" max="4603" width="8.7109375" style="5" bestFit="1" customWidth="1"/>
    <col min="4604" max="4604" width="21.00390625" style="5" customWidth="1"/>
    <col min="4605" max="4606" width="12.28125" style="5" customWidth="1"/>
    <col min="4607" max="4607" width="40.140625" style="5" bestFit="1" customWidth="1"/>
    <col min="4608" max="4608" width="19.8515625" style="5" customWidth="1"/>
    <col min="4609" max="4609" width="10.421875" style="5" customWidth="1"/>
    <col min="4610" max="4610" width="9.00390625" style="5" bestFit="1" customWidth="1"/>
    <col min="4611" max="4611" width="9.00390625" style="5" customWidth="1"/>
    <col min="4612" max="4621" width="12.28125" style="5" customWidth="1"/>
    <col min="4622" max="4622" width="44.28125" style="5" bestFit="1" customWidth="1"/>
    <col min="4623" max="4623" width="9.140625" style="5" customWidth="1"/>
    <col min="4624" max="4624" width="25.421875" style="5" customWidth="1"/>
    <col min="4625" max="4626" width="12.28125" style="5" customWidth="1"/>
    <col min="4627" max="4627" width="20.28125" style="5" customWidth="1"/>
    <col min="4628" max="4628" width="45.00390625" style="5" bestFit="1" customWidth="1"/>
    <col min="4629" max="4629" width="21.8515625" style="5" bestFit="1" customWidth="1"/>
    <col min="4630" max="4630" width="16.421875" style="5" customWidth="1"/>
    <col min="4631" max="4858" width="12.28125" style="5" customWidth="1"/>
    <col min="4859" max="4859" width="8.7109375" style="5" bestFit="1" customWidth="1"/>
    <col min="4860" max="4860" width="21.00390625" style="5" customWidth="1"/>
    <col min="4861" max="4862" width="12.28125" style="5" customWidth="1"/>
    <col min="4863" max="4863" width="40.140625" style="5" bestFit="1" customWidth="1"/>
    <col min="4864" max="4864" width="19.8515625" style="5" customWidth="1"/>
    <col min="4865" max="4865" width="10.421875" style="5" customWidth="1"/>
    <col min="4866" max="4866" width="9.00390625" style="5" bestFit="1" customWidth="1"/>
    <col min="4867" max="4867" width="9.00390625" style="5" customWidth="1"/>
    <col min="4868" max="4877" width="12.28125" style="5" customWidth="1"/>
    <col min="4878" max="4878" width="44.28125" style="5" bestFit="1" customWidth="1"/>
    <col min="4879" max="4879" width="9.140625" style="5" customWidth="1"/>
    <col min="4880" max="4880" width="25.421875" style="5" customWidth="1"/>
    <col min="4881" max="4882" width="12.28125" style="5" customWidth="1"/>
    <col min="4883" max="4883" width="20.28125" style="5" customWidth="1"/>
    <col min="4884" max="4884" width="45.00390625" style="5" bestFit="1" customWidth="1"/>
    <col min="4885" max="4885" width="21.8515625" style="5" bestFit="1" customWidth="1"/>
    <col min="4886" max="4886" width="16.421875" style="5" customWidth="1"/>
    <col min="4887" max="5114" width="12.28125" style="5" customWidth="1"/>
    <col min="5115" max="5115" width="8.7109375" style="5" bestFit="1" customWidth="1"/>
    <col min="5116" max="5116" width="21.00390625" style="5" customWidth="1"/>
    <col min="5117" max="5118" width="12.28125" style="5" customWidth="1"/>
    <col min="5119" max="5119" width="40.140625" style="5" bestFit="1" customWidth="1"/>
    <col min="5120" max="5120" width="19.8515625" style="5" customWidth="1"/>
    <col min="5121" max="5121" width="10.421875" style="5" customWidth="1"/>
    <col min="5122" max="5122" width="9.00390625" style="5" bestFit="1" customWidth="1"/>
    <col min="5123" max="5123" width="9.00390625" style="5" customWidth="1"/>
    <col min="5124" max="5133" width="12.28125" style="5" customWidth="1"/>
    <col min="5134" max="5134" width="44.28125" style="5" bestFit="1" customWidth="1"/>
    <col min="5135" max="5135" width="9.140625" style="5" customWidth="1"/>
    <col min="5136" max="5136" width="25.421875" style="5" customWidth="1"/>
    <col min="5137" max="5138" width="12.28125" style="5" customWidth="1"/>
    <col min="5139" max="5139" width="20.28125" style="5" customWidth="1"/>
    <col min="5140" max="5140" width="45.00390625" style="5" bestFit="1" customWidth="1"/>
    <col min="5141" max="5141" width="21.8515625" style="5" bestFit="1" customWidth="1"/>
    <col min="5142" max="5142" width="16.421875" style="5" customWidth="1"/>
    <col min="5143" max="5370" width="12.28125" style="5" customWidth="1"/>
    <col min="5371" max="5371" width="8.7109375" style="5" bestFit="1" customWidth="1"/>
    <col min="5372" max="5372" width="21.00390625" style="5" customWidth="1"/>
    <col min="5373" max="5374" width="12.28125" style="5" customWidth="1"/>
    <col min="5375" max="5375" width="40.140625" style="5" bestFit="1" customWidth="1"/>
    <col min="5376" max="5376" width="19.8515625" style="5" customWidth="1"/>
    <col min="5377" max="5377" width="10.421875" style="5" customWidth="1"/>
    <col min="5378" max="5378" width="9.00390625" style="5" bestFit="1" customWidth="1"/>
    <col min="5379" max="5379" width="9.00390625" style="5" customWidth="1"/>
    <col min="5380" max="5389" width="12.28125" style="5" customWidth="1"/>
    <col min="5390" max="5390" width="44.28125" style="5" bestFit="1" customWidth="1"/>
    <col min="5391" max="5391" width="9.140625" style="5" customWidth="1"/>
    <col min="5392" max="5392" width="25.421875" style="5" customWidth="1"/>
    <col min="5393" max="5394" width="12.28125" style="5" customWidth="1"/>
    <col min="5395" max="5395" width="20.28125" style="5" customWidth="1"/>
    <col min="5396" max="5396" width="45.00390625" style="5" bestFit="1" customWidth="1"/>
    <col min="5397" max="5397" width="21.8515625" style="5" bestFit="1" customWidth="1"/>
    <col min="5398" max="5398" width="16.421875" style="5" customWidth="1"/>
    <col min="5399" max="5626" width="12.28125" style="5" customWidth="1"/>
    <col min="5627" max="5627" width="8.7109375" style="5" bestFit="1" customWidth="1"/>
    <col min="5628" max="5628" width="21.00390625" style="5" customWidth="1"/>
    <col min="5629" max="5630" width="12.28125" style="5" customWidth="1"/>
    <col min="5631" max="5631" width="40.140625" style="5" bestFit="1" customWidth="1"/>
    <col min="5632" max="5632" width="19.8515625" style="5" customWidth="1"/>
    <col min="5633" max="5633" width="10.421875" style="5" customWidth="1"/>
    <col min="5634" max="5634" width="9.00390625" style="5" bestFit="1" customWidth="1"/>
    <col min="5635" max="5635" width="9.00390625" style="5" customWidth="1"/>
    <col min="5636" max="5645" width="12.28125" style="5" customWidth="1"/>
    <col min="5646" max="5646" width="44.28125" style="5" bestFit="1" customWidth="1"/>
    <col min="5647" max="5647" width="9.140625" style="5" customWidth="1"/>
    <col min="5648" max="5648" width="25.421875" style="5" customWidth="1"/>
    <col min="5649" max="5650" width="12.28125" style="5" customWidth="1"/>
    <col min="5651" max="5651" width="20.28125" style="5" customWidth="1"/>
    <col min="5652" max="5652" width="45.00390625" style="5" bestFit="1" customWidth="1"/>
    <col min="5653" max="5653" width="21.8515625" style="5" bestFit="1" customWidth="1"/>
    <col min="5654" max="5654" width="16.421875" style="5" customWidth="1"/>
    <col min="5655" max="5882" width="12.28125" style="5" customWidth="1"/>
    <col min="5883" max="5883" width="8.7109375" style="5" bestFit="1" customWidth="1"/>
    <col min="5884" max="5884" width="21.00390625" style="5" customWidth="1"/>
    <col min="5885" max="5886" width="12.28125" style="5" customWidth="1"/>
    <col min="5887" max="5887" width="40.140625" style="5" bestFit="1" customWidth="1"/>
    <col min="5888" max="5888" width="19.8515625" style="5" customWidth="1"/>
    <col min="5889" max="5889" width="10.421875" style="5" customWidth="1"/>
    <col min="5890" max="5890" width="9.00390625" style="5" bestFit="1" customWidth="1"/>
    <col min="5891" max="5891" width="9.00390625" style="5" customWidth="1"/>
    <col min="5892" max="5901" width="12.28125" style="5" customWidth="1"/>
    <col min="5902" max="5902" width="44.28125" style="5" bestFit="1" customWidth="1"/>
    <col min="5903" max="5903" width="9.140625" style="5" customWidth="1"/>
    <col min="5904" max="5904" width="25.421875" style="5" customWidth="1"/>
    <col min="5905" max="5906" width="12.28125" style="5" customWidth="1"/>
    <col min="5907" max="5907" width="20.28125" style="5" customWidth="1"/>
    <col min="5908" max="5908" width="45.00390625" style="5" bestFit="1" customWidth="1"/>
    <col min="5909" max="5909" width="21.8515625" style="5" bestFit="1" customWidth="1"/>
    <col min="5910" max="5910" width="16.421875" style="5" customWidth="1"/>
    <col min="5911" max="6138" width="12.28125" style="5" customWidth="1"/>
    <col min="6139" max="6139" width="8.7109375" style="5" bestFit="1" customWidth="1"/>
    <col min="6140" max="6140" width="21.00390625" style="5" customWidth="1"/>
    <col min="6141" max="6142" width="12.28125" style="5" customWidth="1"/>
    <col min="6143" max="6143" width="40.140625" style="5" bestFit="1" customWidth="1"/>
    <col min="6144" max="6144" width="19.8515625" style="5" customWidth="1"/>
    <col min="6145" max="6145" width="10.421875" style="5" customWidth="1"/>
    <col min="6146" max="6146" width="9.00390625" style="5" bestFit="1" customWidth="1"/>
    <col min="6147" max="6147" width="9.00390625" style="5" customWidth="1"/>
    <col min="6148" max="6157" width="12.28125" style="5" customWidth="1"/>
    <col min="6158" max="6158" width="44.28125" style="5" bestFit="1" customWidth="1"/>
    <col min="6159" max="6159" width="9.140625" style="5" customWidth="1"/>
    <col min="6160" max="6160" width="25.421875" style="5" customWidth="1"/>
    <col min="6161" max="6162" width="12.28125" style="5" customWidth="1"/>
    <col min="6163" max="6163" width="20.28125" style="5" customWidth="1"/>
    <col min="6164" max="6164" width="45.00390625" style="5" bestFit="1" customWidth="1"/>
    <col min="6165" max="6165" width="21.8515625" style="5" bestFit="1" customWidth="1"/>
    <col min="6166" max="6166" width="16.421875" style="5" customWidth="1"/>
    <col min="6167" max="6394" width="12.28125" style="5" customWidth="1"/>
    <col min="6395" max="6395" width="8.7109375" style="5" bestFit="1" customWidth="1"/>
    <col min="6396" max="6396" width="21.00390625" style="5" customWidth="1"/>
    <col min="6397" max="6398" width="12.28125" style="5" customWidth="1"/>
    <col min="6399" max="6399" width="40.140625" style="5" bestFit="1" customWidth="1"/>
    <col min="6400" max="6400" width="19.8515625" style="5" customWidth="1"/>
    <col min="6401" max="6401" width="10.421875" style="5" customWidth="1"/>
    <col min="6402" max="6402" width="9.00390625" style="5" bestFit="1" customWidth="1"/>
    <col min="6403" max="6403" width="9.00390625" style="5" customWidth="1"/>
    <col min="6404" max="6413" width="12.28125" style="5" customWidth="1"/>
    <col min="6414" max="6414" width="44.28125" style="5" bestFit="1" customWidth="1"/>
    <col min="6415" max="6415" width="9.140625" style="5" customWidth="1"/>
    <col min="6416" max="6416" width="25.421875" style="5" customWidth="1"/>
    <col min="6417" max="6418" width="12.28125" style="5" customWidth="1"/>
    <col min="6419" max="6419" width="20.28125" style="5" customWidth="1"/>
    <col min="6420" max="6420" width="45.00390625" style="5" bestFit="1" customWidth="1"/>
    <col min="6421" max="6421" width="21.8515625" style="5" bestFit="1" customWidth="1"/>
    <col min="6422" max="6422" width="16.421875" style="5" customWidth="1"/>
    <col min="6423" max="6650" width="12.28125" style="5" customWidth="1"/>
    <col min="6651" max="6651" width="8.7109375" style="5" bestFit="1" customWidth="1"/>
    <col min="6652" max="6652" width="21.00390625" style="5" customWidth="1"/>
    <col min="6653" max="6654" width="12.28125" style="5" customWidth="1"/>
    <col min="6655" max="6655" width="40.140625" style="5" bestFit="1" customWidth="1"/>
    <col min="6656" max="6656" width="19.8515625" style="5" customWidth="1"/>
    <col min="6657" max="6657" width="10.421875" style="5" customWidth="1"/>
    <col min="6658" max="6658" width="9.00390625" style="5" bestFit="1" customWidth="1"/>
    <col min="6659" max="6659" width="9.00390625" style="5" customWidth="1"/>
    <col min="6660" max="6669" width="12.28125" style="5" customWidth="1"/>
    <col min="6670" max="6670" width="44.28125" style="5" bestFit="1" customWidth="1"/>
    <col min="6671" max="6671" width="9.140625" style="5" customWidth="1"/>
    <col min="6672" max="6672" width="25.421875" style="5" customWidth="1"/>
    <col min="6673" max="6674" width="12.28125" style="5" customWidth="1"/>
    <col min="6675" max="6675" width="20.28125" style="5" customWidth="1"/>
    <col min="6676" max="6676" width="45.00390625" style="5" bestFit="1" customWidth="1"/>
    <col min="6677" max="6677" width="21.8515625" style="5" bestFit="1" customWidth="1"/>
    <col min="6678" max="6678" width="16.421875" style="5" customWidth="1"/>
    <col min="6679" max="6906" width="12.28125" style="5" customWidth="1"/>
    <col min="6907" max="6907" width="8.7109375" style="5" bestFit="1" customWidth="1"/>
    <col min="6908" max="6908" width="21.00390625" style="5" customWidth="1"/>
    <col min="6909" max="6910" width="12.28125" style="5" customWidth="1"/>
    <col min="6911" max="6911" width="40.140625" style="5" bestFit="1" customWidth="1"/>
    <col min="6912" max="6912" width="19.8515625" style="5" customWidth="1"/>
    <col min="6913" max="6913" width="10.421875" style="5" customWidth="1"/>
    <col min="6914" max="6914" width="9.00390625" style="5" bestFit="1" customWidth="1"/>
    <col min="6915" max="6915" width="9.00390625" style="5" customWidth="1"/>
    <col min="6916" max="6925" width="12.28125" style="5" customWidth="1"/>
    <col min="6926" max="6926" width="44.28125" style="5" bestFit="1" customWidth="1"/>
    <col min="6927" max="6927" width="9.140625" style="5" customWidth="1"/>
    <col min="6928" max="6928" width="25.421875" style="5" customWidth="1"/>
    <col min="6929" max="6930" width="12.28125" style="5" customWidth="1"/>
    <col min="6931" max="6931" width="20.28125" style="5" customWidth="1"/>
    <col min="6932" max="6932" width="45.00390625" style="5" bestFit="1" customWidth="1"/>
    <col min="6933" max="6933" width="21.8515625" style="5" bestFit="1" customWidth="1"/>
    <col min="6934" max="6934" width="16.421875" style="5" customWidth="1"/>
    <col min="6935" max="7162" width="12.28125" style="5" customWidth="1"/>
    <col min="7163" max="7163" width="8.7109375" style="5" bestFit="1" customWidth="1"/>
    <col min="7164" max="7164" width="21.00390625" style="5" customWidth="1"/>
    <col min="7165" max="7166" width="12.28125" style="5" customWidth="1"/>
    <col min="7167" max="7167" width="40.140625" style="5" bestFit="1" customWidth="1"/>
    <col min="7168" max="7168" width="19.8515625" style="5" customWidth="1"/>
    <col min="7169" max="7169" width="10.421875" style="5" customWidth="1"/>
    <col min="7170" max="7170" width="9.00390625" style="5" bestFit="1" customWidth="1"/>
    <col min="7171" max="7171" width="9.00390625" style="5" customWidth="1"/>
    <col min="7172" max="7181" width="12.28125" style="5" customWidth="1"/>
    <col min="7182" max="7182" width="44.28125" style="5" bestFit="1" customWidth="1"/>
    <col min="7183" max="7183" width="9.140625" style="5" customWidth="1"/>
    <col min="7184" max="7184" width="25.421875" style="5" customWidth="1"/>
    <col min="7185" max="7186" width="12.28125" style="5" customWidth="1"/>
    <col min="7187" max="7187" width="20.28125" style="5" customWidth="1"/>
    <col min="7188" max="7188" width="45.00390625" style="5" bestFit="1" customWidth="1"/>
    <col min="7189" max="7189" width="21.8515625" style="5" bestFit="1" customWidth="1"/>
    <col min="7190" max="7190" width="16.421875" style="5" customWidth="1"/>
    <col min="7191" max="7418" width="12.28125" style="5" customWidth="1"/>
    <col min="7419" max="7419" width="8.7109375" style="5" bestFit="1" customWidth="1"/>
    <col min="7420" max="7420" width="21.00390625" style="5" customWidth="1"/>
    <col min="7421" max="7422" width="12.28125" style="5" customWidth="1"/>
    <col min="7423" max="7423" width="40.140625" style="5" bestFit="1" customWidth="1"/>
    <col min="7424" max="7424" width="19.8515625" style="5" customWidth="1"/>
    <col min="7425" max="7425" width="10.421875" style="5" customWidth="1"/>
    <col min="7426" max="7426" width="9.00390625" style="5" bestFit="1" customWidth="1"/>
    <col min="7427" max="7427" width="9.00390625" style="5" customWidth="1"/>
    <col min="7428" max="7437" width="12.28125" style="5" customWidth="1"/>
    <col min="7438" max="7438" width="44.28125" style="5" bestFit="1" customWidth="1"/>
    <col min="7439" max="7439" width="9.140625" style="5" customWidth="1"/>
    <col min="7440" max="7440" width="25.421875" style="5" customWidth="1"/>
    <col min="7441" max="7442" width="12.28125" style="5" customWidth="1"/>
    <col min="7443" max="7443" width="20.28125" style="5" customWidth="1"/>
    <col min="7444" max="7444" width="45.00390625" style="5" bestFit="1" customWidth="1"/>
    <col min="7445" max="7445" width="21.8515625" style="5" bestFit="1" customWidth="1"/>
    <col min="7446" max="7446" width="16.421875" style="5" customWidth="1"/>
    <col min="7447" max="7674" width="12.28125" style="5" customWidth="1"/>
    <col min="7675" max="7675" width="8.7109375" style="5" bestFit="1" customWidth="1"/>
    <col min="7676" max="7676" width="21.00390625" style="5" customWidth="1"/>
    <col min="7677" max="7678" width="12.28125" style="5" customWidth="1"/>
    <col min="7679" max="7679" width="40.140625" style="5" bestFit="1" customWidth="1"/>
    <col min="7680" max="7680" width="19.8515625" style="5" customWidth="1"/>
    <col min="7681" max="7681" width="10.421875" style="5" customWidth="1"/>
    <col min="7682" max="7682" width="9.00390625" style="5" bestFit="1" customWidth="1"/>
    <col min="7683" max="7683" width="9.00390625" style="5" customWidth="1"/>
    <col min="7684" max="7693" width="12.28125" style="5" customWidth="1"/>
    <col min="7694" max="7694" width="44.28125" style="5" bestFit="1" customWidth="1"/>
    <col min="7695" max="7695" width="9.140625" style="5" customWidth="1"/>
    <col min="7696" max="7696" width="25.421875" style="5" customWidth="1"/>
    <col min="7697" max="7698" width="12.28125" style="5" customWidth="1"/>
    <col min="7699" max="7699" width="20.28125" style="5" customWidth="1"/>
    <col min="7700" max="7700" width="45.00390625" style="5" bestFit="1" customWidth="1"/>
    <col min="7701" max="7701" width="21.8515625" style="5" bestFit="1" customWidth="1"/>
    <col min="7702" max="7702" width="16.421875" style="5" customWidth="1"/>
    <col min="7703" max="7930" width="12.28125" style="5" customWidth="1"/>
    <col min="7931" max="7931" width="8.7109375" style="5" bestFit="1" customWidth="1"/>
    <col min="7932" max="7932" width="21.00390625" style="5" customWidth="1"/>
    <col min="7933" max="7934" width="12.28125" style="5" customWidth="1"/>
    <col min="7935" max="7935" width="40.140625" style="5" bestFit="1" customWidth="1"/>
    <col min="7936" max="7936" width="19.8515625" style="5" customWidth="1"/>
    <col min="7937" max="7937" width="10.421875" style="5" customWidth="1"/>
    <col min="7938" max="7938" width="9.00390625" style="5" bestFit="1" customWidth="1"/>
    <col min="7939" max="7939" width="9.00390625" style="5" customWidth="1"/>
    <col min="7940" max="7949" width="12.28125" style="5" customWidth="1"/>
    <col min="7950" max="7950" width="44.28125" style="5" bestFit="1" customWidth="1"/>
    <col min="7951" max="7951" width="9.140625" style="5" customWidth="1"/>
    <col min="7952" max="7952" width="25.421875" style="5" customWidth="1"/>
    <col min="7953" max="7954" width="12.28125" style="5" customWidth="1"/>
    <col min="7955" max="7955" width="20.28125" style="5" customWidth="1"/>
    <col min="7956" max="7956" width="45.00390625" style="5" bestFit="1" customWidth="1"/>
    <col min="7957" max="7957" width="21.8515625" style="5" bestFit="1" customWidth="1"/>
    <col min="7958" max="7958" width="16.421875" style="5" customWidth="1"/>
    <col min="7959" max="8186" width="12.28125" style="5" customWidth="1"/>
    <col min="8187" max="8187" width="8.7109375" style="5" bestFit="1" customWidth="1"/>
    <col min="8188" max="8188" width="21.00390625" style="5" customWidth="1"/>
    <col min="8189" max="8190" width="12.28125" style="5" customWidth="1"/>
    <col min="8191" max="8191" width="40.140625" style="5" bestFit="1" customWidth="1"/>
    <col min="8192" max="8192" width="19.8515625" style="5" customWidth="1"/>
    <col min="8193" max="8193" width="10.421875" style="5" customWidth="1"/>
    <col min="8194" max="8194" width="9.00390625" style="5" bestFit="1" customWidth="1"/>
    <col min="8195" max="8195" width="9.00390625" style="5" customWidth="1"/>
    <col min="8196" max="8205" width="12.28125" style="5" customWidth="1"/>
    <col min="8206" max="8206" width="44.28125" style="5" bestFit="1" customWidth="1"/>
    <col min="8207" max="8207" width="9.140625" style="5" customWidth="1"/>
    <col min="8208" max="8208" width="25.421875" style="5" customWidth="1"/>
    <col min="8209" max="8210" width="12.28125" style="5" customWidth="1"/>
    <col min="8211" max="8211" width="20.28125" style="5" customWidth="1"/>
    <col min="8212" max="8212" width="45.00390625" style="5" bestFit="1" customWidth="1"/>
    <col min="8213" max="8213" width="21.8515625" style="5" bestFit="1" customWidth="1"/>
    <col min="8214" max="8214" width="16.421875" style="5" customWidth="1"/>
    <col min="8215" max="8442" width="12.28125" style="5" customWidth="1"/>
    <col min="8443" max="8443" width="8.7109375" style="5" bestFit="1" customWidth="1"/>
    <col min="8444" max="8444" width="21.00390625" style="5" customWidth="1"/>
    <col min="8445" max="8446" width="12.28125" style="5" customWidth="1"/>
    <col min="8447" max="8447" width="40.140625" style="5" bestFit="1" customWidth="1"/>
    <col min="8448" max="8448" width="19.8515625" style="5" customWidth="1"/>
    <col min="8449" max="8449" width="10.421875" style="5" customWidth="1"/>
    <col min="8450" max="8450" width="9.00390625" style="5" bestFit="1" customWidth="1"/>
    <col min="8451" max="8451" width="9.00390625" style="5" customWidth="1"/>
    <col min="8452" max="8461" width="12.28125" style="5" customWidth="1"/>
    <col min="8462" max="8462" width="44.28125" style="5" bestFit="1" customWidth="1"/>
    <col min="8463" max="8463" width="9.140625" style="5" customWidth="1"/>
    <col min="8464" max="8464" width="25.421875" style="5" customWidth="1"/>
    <col min="8465" max="8466" width="12.28125" style="5" customWidth="1"/>
    <col min="8467" max="8467" width="20.28125" style="5" customWidth="1"/>
    <col min="8468" max="8468" width="45.00390625" style="5" bestFit="1" customWidth="1"/>
    <col min="8469" max="8469" width="21.8515625" style="5" bestFit="1" customWidth="1"/>
    <col min="8470" max="8470" width="16.421875" style="5" customWidth="1"/>
    <col min="8471" max="8698" width="12.28125" style="5" customWidth="1"/>
    <col min="8699" max="8699" width="8.7109375" style="5" bestFit="1" customWidth="1"/>
    <col min="8700" max="8700" width="21.00390625" style="5" customWidth="1"/>
    <col min="8701" max="8702" width="12.28125" style="5" customWidth="1"/>
    <col min="8703" max="8703" width="40.140625" style="5" bestFit="1" customWidth="1"/>
    <col min="8704" max="8704" width="19.8515625" style="5" customWidth="1"/>
    <col min="8705" max="8705" width="10.421875" style="5" customWidth="1"/>
    <col min="8706" max="8706" width="9.00390625" style="5" bestFit="1" customWidth="1"/>
    <col min="8707" max="8707" width="9.00390625" style="5" customWidth="1"/>
    <col min="8708" max="8717" width="12.28125" style="5" customWidth="1"/>
    <col min="8718" max="8718" width="44.28125" style="5" bestFit="1" customWidth="1"/>
    <col min="8719" max="8719" width="9.140625" style="5" customWidth="1"/>
    <col min="8720" max="8720" width="25.421875" style="5" customWidth="1"/>
    <col min="8721" max="8722" width="12.28125" style="5" customWidth="1"/>
    <col min="8723" max="8723" width="20.28125" style="5" customWidth="1"/>
    <col min="8724" max="8724" width="45.00390625" style="5" bestFit="1" customWidth="1"/>
    <col min="8725" max="8725" width="21.8515625" style="5" bestFit="1" customWidth="1"/>
    <col min="8726" max="8726" width="16.421875" style="5" customWidth="1"/>
    <col min="8727" max="8954" width="12.28125" style="5" customWidth="1"/>
    <col min="8955" max="8955" width="8.7109375" style="5" bestFit="1" customWidth="1"/>
    <col min="8956" max="8956" width="21.00390625" style="5" customWidth="1"/>
    <col min="8957" max="8958" width="12.28125" style="5" customWidth="1"/>
    <col min="8959" max="8959" width="40.140625" style="5" bestFit="1" customWidth="1"/>
    <col min="8960" max="8960" width="19.8515625" style="5" customWidth="1"/>
    <col min="8961" max="8961" width="10.421875" style="5" customWidth="1"/>
    <col min="8962" max="8962" width="9.00390625" style="5" bestFit="1" customWidth="1"/>
    <col min="8963" max="8963" width="9.00390625" style="5" customWidth="1"/>
    <col min="8964" max="8973" width="12.28125" style="5" customWidth="1"/>
    <col min="8974" max="8974" width="44.28125" style="5" bestFit="1" customWidth="1"/>
    <col min="8975" max="8975" width="9.140625" style="5" customWidth="1"/>
    <col min="8976" max="8976" width="25.421875" style="5" customWidth="1"/>
    <col min="8977" max="8978" width="12.28125" style="5" customWidth="1"/>
    <col min="8979" max="8979" width="20.28125" style="5" customWidth="1"/>
    <col min="8980" max="8980" width="45.00390625" style="5" bestFit="1" customWidth="1"/>
    <col min="8981" max="8981" width="21.8515625" style="5" bestFit="1" customWidth="1"/>
    <col min="8982" max="8982" width="16.421875" style="5" customWidth="1"/>
    <col min="8983" max="9210" width="12.28125" style="5" customWidth="1"/>
    <col min="9211" max="9211" width="8.7109375" style="5" bestFit="1" customWidth="1"/>
    <col min="9212" max="9212" width="21.00390625" style="5" customWidth="1"/>
    <col min="9213" max="9214" width="12.28125" style="5" customWidth="1"/>
    <col min="9215" max="9215" width="40.140625" style="5" bestFit="1" customWidth="1"/>
    <col min="9216" max="9216" width="19.8515625" style="5" customWidth="1"/>
    <col min="9217" max="9217" width="10.421875" style="5" customWidth="1"/>
    <col min="9218" max="9218" width="9.00390625" style="5" bestFit="1" customWidth="1"/>
    <col min="9219" max="9219" width="9.00390625" style="5" customWidth="1"/>
    <col min="9220" max="9229" width="12.28125" style="5" customWidth="1"/>
    <col min="9230" max="9230" width="44.28125" style="5" bestFit="1" customWidth="1"/>
    <col min="9231" max="9231" width="9.140625" style="5" customWidth="1"/>
    <col min="9232" max="9232" width="25.421875" style="5" customWidth="1"/>
    <col min="9233" max="9234" width="12.28125" style="5" customWidth="1"/>
    <col min="9235" max="9235" width="20.28125" style="5" customWidth="1"/>
    <col min="9236" max="9236" width="45.00390625" style="5" bestFit="1" customWidth="1"/>
    <col min="9237" max="9237" width="21.8515625" style="5" bestFit="1" customWidth="1"/>
    <col min="9238" max="9238" width="16.421875" style="5" customWidth="1"/>
    <col min="9239" max="9466" width="12.28125" style="5" customWidth="1"/>
    <col min="9467" max="9467" width="8.7109375" style="5" bestFit="1" customWidth="1"/>
    <col min="9468" max="9468" width="21.00390625" style="5" customWidth="1"/>
    <col min="9469" max="9470" width="12.28125" style="5" customWidth="1"/>
    <col min="9471" max="9471" width="40.140625" style="5" bestFit="1" customWidth="1"/>
    <col min="9472" max="9472" width="19.8515625" style="5" customWidth="1"/>
    <col min="9473" max="9473" width="10.421875" style="5" customWidth="1"/>
    <col min="9474" max="9474" width="9.00390625" style="5" bestFit="1" customWidth="1"/>
    <col min="9475" max="9475" width="9.00390625" style="5" customWidth="1"/>
    <col min="9476" max="9485" width="12.28125" style="5" customWidth="1"/>
    <col min="9486" max="9486" width="44.28125" style="5" bestFit="1" customWidth="1"/>
    <col min="9487" max="9487" width="9.140625" style="5" customWidth="1"/>
    <col min="9488" max="9488" width="25.421875" style="5" customWidth="1"/>
    <col min="9489" max="9490" width="12.28125" style="5" customWidth="1"/>
    <col min="9491" max="9491" width="20.28125" style="5" customWidth="1"/>
    <col min="9492" max="9492" width="45.00390625" style="5" bestFit="1" customWidth="1"/>
    <col min="9493" max="9493" width="21.8515625" style="5" bestFit="1" customWidth="1"/>
    <col min="9494" max="9494" width="16.421875" style="5" customWidth="1"/>
    <col min="9495" max="9722" width="12.28125" style="5" customWidth="1"/>
    <col min="9723" max="9723" width="8.7109375" style="5" bestFit="1" customWidth="1"/>
    <col min="9724" max="9724" width="21.00390625" style="5" customWidth="1"/>
    <col min="9725" max="9726" width="12.28125" style="5" customWidth="1"/>
    <col min="9727" max="9727" width="40.140625" style="5" bestFit="1" customWidth="1"/>
    <col min="9728" max="9728" width="19.8515625" style="5" customWidth="1"/>
    <col min="9729" max="9729" width="10.421875" style="5" customWidth="1"/>
    <col min="9730" max="9730" width="9.00390625" style="5" bestFit="1" customWidth="1"/>
    <col min="9731" max="9731" width="9.00390625" style="5" customWidth="1"/>
    <col min="9732" max="9741" width="12.28125" style="5" customWidth="1"/>
    <col min="9742" max="9742" width="44.28125" style="5" bestFit="1" customWidth="1"/>
    <col min="9743" max="9743" width="9.140625" style="5" customWidth="1"/>
    <col min="9744" max="9744" width="25.421875" style="5" customWidth="1"/>
    <col min="9745" max="9746" width="12.28125" style="5" customWidth="1"/>
    <col min="9747" max="9747" width="20.28125" style="5" customWidth="1"/>
    <col min="9748" max="9748" width="45.00390625" style="5" bestFit="1" customWidth="1"/>
    <col min="9749" max="9749" width="21.8515625" style="5" bestFit="1" customWidth="1"/>
    <col min="9750" max="9750" width="16.421875" style="5" customWidth="1"/>
    <col min="9751" max="9978" width="12.28125" style="5" customWidth="1"/>
    <col min="9979" max="9979" width="8.7109375" style="5" bestFit="1" customWidth="1"/>
    <col min="9980" max="9980" width="21.00390625" style="5" customWidth="1"/>
    <col min="9981" max="9982" width="12.28125" style="5" customWidth="1"/>
    <col min="9983" max="9983" width="40.140625" style="5" bestFit="1" customWidth="1"/>
    <col min="9984" max="9984" width="19.8515625" style="5" customWidth="1"/>
    <col min="9985" max="9985" width="10.421875" style="5" customWidth="1"/>
    <col min="9986" max="9986" width="9.00390625" style="5" bestFit="1" customWidth="1"/>
    <col min="9987" max="9987" width="9.00390625" style="5" customWidth="1"/>
    <col min="9988" max="9997" width="12.28125" style="5" customWidth="1"/>
    <col min="9998" max="9998" width="44.28125" style="5" bestFit="1" customWidth="1"/>
    <col min="9999" max="9999" width="9.140625" style="5" customWidth="1"/>
    <col min="10000" max="10000" width="25.421875" style="5" customWidth="1"/>
    <col min="10001" max="10002" width="12.28125" style="5" customWidth="1"/>
    <col min="10003" max="10003" width="20.28125" style="5" customWidth="1"/>
    <col min="10004" max="10004" width="45.00390625" style="5" bestFit="1" customWidth="1"/>
    <col min="10005" max="10005" width="21.8515625" style="5" bestFit="1" customWidth="1"/>
    <col min="10006" max="10006" width="16.421875" style="5" customWidth="1"/>
    <col min="10007" max="10234" width="12.28125" style="5" customWidth="1"/>
    <col min="10235" max="10235" width="8.7109375" style="5" bestFit="1" customWidth="1"/>
    <col min="10236" max="10236" width="21.00390625" style="5" customWidth="1"/>
    <col min="10237" max="10238" width="12.28125" style="5" customWidth="1"/>
    <col min="10239" max="10239" width="40.140625" style="5" bestFit="1" customWidth="1"/>
    <col min="10240" max="10240" width="19.8515625" style="5" customWidth="1"/>
    <col min="10241" max="10241" width="10.421875" style="5" customWidth="1"/>
    <col min="10242" max="10242" width="9.00390625" style="5" bestFit="1" customWidth="1"/>
    <col min="10243" max="10243" width="9.00390625" style="5" customWidth="1"/>
    <col min="10244" max="10253" width="12.28125" style="5" customWidth="1"/>
    <col min="10254" max="10254" width="44.28125" style="5" bestFit="1" customWidth="1"/>
    <col min="10255" max="10255" width="9.140625" style="5" customWidth="1"/>
    <col min="10256" max="10256" width="25.421875" style="5" customWidth="1"/>
    <col min="10257" max="10258" width="12.28125" style="5" customWidth="1"/>
    <col min="10259" max="10259" width="20.28125" style="5" customWidth="1"/>
    <col min="10260" max="10260" width="45.00390625" style="5" bestFit="1" customWidth="1"/>
    <col min="10261" max="10261" width="21.8515625" style="5" bestFit="1" customWidth="1"/>
    <col min="10262" max="10262" width="16.421875" style="5" customWidth="1"/>
    <col min="10263" max="10490" width="12.28125" style="5" customWidth="1"/>
    <col min="10491" max="10491" width="8.7109375" style="5" bestFit="1" customWidth="1"/>
    <col min="10492" max="10492" width="21.00390625" style="5" customWidth="1"/>
    <col min="10493" max="10494" width="12.28125" style="5" customWidth="1"/>
    <col min="10495" max="10495" width="40.140625" style="5" bestFit="1" customWidth="1"/>
    <col min="10496" max="10496" width="19.8515625" style="5" customWidth="1"/>
    <col min="10497" max="10497" width="10.421875" style="5" customWidth="1"/>
    <col min="10498" max="10498" width="9.00390625" style="5" bestFit="1" customWidth="1"/>
    <col min="10499" max="10499" width="9.00390625" style="5" customWidth="1"/>
    <col min="10500" max="10509" width="12.28125" style="5" customWidth="1"/>
    <col min="10510" max="10510" width="44.28125" style="5" bestFit="1" customWidth="1"/>
    <col min="10511" max="10511" width="9.140625" style="5" customWidth="1"/>
    <col min="10512" max="10512" width="25.421875" style="5" customWidth="1"/>
    <col min="10513" max="10514" width="12.28125" style="5" customWidth="1"/>
    <col min="10515" max="10515" width="20.28125" style="5" customWidth="1"/>
    <col min="10516" max="10516" width="45.00390625" style="5" bestFit="1" customWidth="1"/>
    <col min="10517" max="10517" width="21.8515625" style="5" bestFit="1" customWidth="1"/>
    <col min="10518" max="10518" width="16.421875" style="5" customWidth="1"/>
    <col min="10519" max="10746" width="12.28125" style="5" customWidth="1"/>
    <col min="10747" max="10747" width="8.7109375" style="5" bestFit="1" customWidth="1"/>
    <col min="10748" max="10748" width="21.00390625" style="5" customWidth="1"/>
    <col min="10749" max="10750" width="12.28125" style="5" customWidth="1"/>
    <col min="10751" max="10751" width="40.140625" style="5" bestFit="1" customWidth="1"/>
    <col min="10752" max="10752" width="19.8515625" style="5" customWidth="1"/>
    <col min="10753" max="10753" width="10.421875" style="5" customWidth="1"/>
    <col min="10754" max="10754" width="9.00390625" style="5" bestFit="1" customWidth="1"/>
    <col min="10755" max="10755" width="9.00390625" style="5" customWidth="1"/>
    <col min="10756" max="10765" width="12.28125" style="5" customWidth="1"/>
    <col min="10766" max="10766" width="44.28125" style="5" bestFit="1" customWidth="1"/>
    <col min="10767" max="10767" width="9.140625" style="5" customWidth="1"/>
    <col min="10768" max="10768" width="25.421875" style="5" customWidth="1"/>
    <col min="10769" max="10770" width="12.28125" style="5" customWidth="1"/>
    <col min="10771" max="10771" width="20.28125" style="5" customWidth="1"/>
    <col min="10772" max="10772" width="45.00390625" style="5" bestFit="1" customWidth="1"/>
    <col min="10773" max="10773" width="21.8515625" style="5" bestFit="1" customWidth="1"/>
    <col min="10774" max="10774" width="16.421875" style="5" customWidth="1"/>
    <col min="10775" max="11002" width="12.28125" style="5" customWidth="1"/>
    <col min="11003" max="11003" width="8.7109375" style="5" bestFit="1" customWidth="1"/>
    <col min="11004" max="11004" width="21.00390625" style="5" customWidth="1"/>
    <col min="11005" max="11006" width="12.28125" style="5" customWidth="1"/>
    <col min="11007" max="11007" width="40.140625" style="5" bestFit="1" customWidth="1"/>
    <col min="11008" max="11008" width="19.8515625" style="5" customWidth="1"/>
    <col min="11009" max="11009" width="10.421875" style="5" customWidth="1"/>
    <col min="11010" max="11010" width="9.00390625" style="5" bestFit="1" customWidth="1"/>
    <col min="11011" max="11011" width="9.00390625" style="5" customWidth="1"/>
    <col min="11012" max="11021" width="12.28125" style="5" customWidth="1"/>
    <col min="11022" max="11022" width="44.28125" style="5" bestFit="1" customWidth="1"/>
    <col min="11023" max="11023" width="9.140625" style="5" customWidth="1"/>
    <col min="11024" max="11024" width="25.421875" style="5" customWidth="1"/>
    <col min="11025" max="11026" width="12.28125" style="5" customWidth="1"/>
    <col min="11027" max="11027" width="20.28125" style="5" customWidth="1"/>
    <col min="11028" max="11028" width="45.00390625" style="5" bestFit="1" customWidth="1"/>
    <col min="11029" max="11029" width="21.8515625" style="5" bestFit="1" customWidth="1"/>
    <col min="11030" max="11030" width="16.421875" style="5" customWidth="1"/>
    <col min="11031" max="11258" width="12.28125" style="5" customWidth="1"/>
    <col min="11259" max="11259" width="8.7109375" style="5" bestFit="1" customWidth="1"/>
    <col min="11260" max="11260" width="21.00390625" style="5" customWidth="1"/>
    <col min="11261" max="11262" width="12.28125" style="5" customWidth="1"/>
    <col min="11263" max="11263" width="40.140625" style="5" bestFit="1" customWidth="1"/>
    <col min="11264" max="11264" width="19.8515625" style="5" customWidth="1"/>
    <col min="11265" max="11265" width="10.421875" style="5" customWidth="1"/>
    <col min="11266" max="11266" width="9.00390625" style="5" bestFit="1" customWidth="1"/>
    <col min="11267" max="11267" width="9.00390625" style="5" customWidth="1"/>
    <col min="11268" max="11277" width="12.28125" style="5" customWidth="1"/>
    <col min="11278" max="11278" width="44.28125" style="5" bestFit="1" customWidth="1"/>
    <col min="11279" max="11279" width="9.140625" style="5" customWidth="1"/>
    <col min="11280" max="11280" width="25.421875" style="5" customWidth="1"/>
    <col min="11281" max="11282" width="12.28125" style="5" customWidth="1"/>
    <col min="11283" max="11283" width="20.28125" style="5" customWidth="1"/>
    <col min="11284" max="11284" width="45.00390625" style="5" bestFit="1" customWidth="1"/>
    <col min="11285" max="11285" width="21.8515625" style="5" bestFit="1" customWidth="1"/>
    <col min="11286" max="11286" width="16.421875" style="5" customWidth="1"/>
    <col min="11287" max="11514" width="12.28125" style="5" customWidth="1"/>
    <col min="11515" max="11515" width="8.7109375" style="5" bestFit="1" customWidth="1"/>
    <col min="11516" max="11516" width="21.00390625" style="5" customWidth="1"/>
    <col min="11517" max="11518" width="12.28125" style="5" customWidth="1"/>
    <col min="11519" max="11519" width="40.140625" style="5" bestFit="1" customWidth="1"/>
    <col min="11520" max="11520" width="19.8515625" style="5" customWidth="1"/>
    <col min="11521" max="11521" width="10.421875" style="5" customWidth="1"/>
    <col min="11522" max="11522" width="9.00390625" style="5" bestFit="1" customWidth="1"/>
    <col min="11523" max="11523" width="9.00390625" style="5" customWidth="1"/>
    <col min="11524" max="11533" width="12.28125" style="5" customWidth="1"/>
    <col min="11534" max="11534" width="44.28125" style="5" bestFit="1" customWidth="1"/>
    <col min="11535" max="11535" width="9.140625" style="5" customWidth="1"/>
    <col min="11536" max="11536" width="25.421875" style="5" customWidth="1"/>
    <col min="11537" max="11538" width="12.28125" style="5" customWidth="1"/>
    <col min="11539" max="11539" width="20.28125" style="5" customWidth="1"/>
    <col min="11540" max="11540" width="45.00390625" style="5" bestFit="1" customWidth="1"/>
    <col min="11541" max="11541" width="21.8515625" style="5" bestFit="1" customWidth="1"/>
    <col min="11542" max="11542" width="16.421875" style="5" customWidth="1"/>
    <col min="11543" max="11770" width="12.28125" style="5" customWidth="1"/>
    <col min="11771" max="11771" width="8.7109375" style="5" bestFit="1" customWidth="1"/>
    <col min="11772" max="11772" width="21.00390625" style="5" customWidth="1"/>
    <col min="11773" max="11774" width="12.28125" style="5" customWidth="1"/>
    <col min="11775" max="11775" width="40.140625" style="5" bestFit="1" customWidth="1"/>
    <col min="11776" max="11776" width="19.8515625" style="5" customWidth="1"/>
    <col min="11777" max="11777" width="10.421875" style="5" customWidth="1"/>
    <col min="11778" max="11778" width="9.00390625" style="5" bestFit="1" customWidth="1"/>
    <col min="11779" max="11779" width="9.00390625" style="5" customWidth="1"/>
    <col min="11780" max="11789" width="12.28125" style="5" customWidth="1"/>
    <col min="11790" max="11790" width="44.28125" style="5" bestFit="1" customWidth="1"/>
    <col min="11791" max="11791" width="9.140625" style="5" customWidth="1"/>
    <col min="11792" max="11792" width="25.421875" style="5" customWidth="1"/>
    <col min="11793" max="11794" width="12.28125" style="5" customWidth="1"/>
    <col min="11795" max="11795" width="20.28125" style="5" customWidth="1"/>
    <col min="11796" max="11796" width="45.00390625" style="5" bestFit="1" customWidth="1"/>
    <col min="11797" max="11797" width="21.8515625" style="5" bestFit="1" customWidth="1"/>
    <col min="11798" max="11798" width="16.421875" style="5" customWidth="1"/>
    <col min="11799" max="12026" width="12.28125" style="5" customWidth="1"/>
    <col min="12027" max="12027" width="8.7109375" style="5" bestFit="1" customWidth="1"/>
    <col min="12028" max="12028" width="21.00390625" style="5" customWidth="1"/>
    <col min="12029" max="12030" width="12.28125" style="5" customWidth="1"/>
    <col min="12031" max="12031" width="40.140625" style="5" bestFit="1" customWidth="1"/>
    <col min="12032" max="12032" width="19.8515625" style="5" customWidth="1"/>
    <col min="12033" max="12033" width="10.421875" style="5" customWidth="1"/>
    <col min="12034" max="12034" width="9.00390625" style="5" bestFit="1" customWidth="1"/>
    <col min="12035" max="12035" width="9.00390625" style="5" customWidth="1"/>
    <col min="12036" max="12045" width="12.28125" style="5" customWidth="1"/>
    <col min="12046" max="12046" width="44.28125" style="5" bestFit="1" customWidth="1"/>
    <col min="12047" max="12047" width="9.140625" style="5" customWidth="1"/>
    <col min="12048" max="12048" width="25.421875" style="5" customWidth="1"/>
    <col min="12049" max="12050" width="12.28125" style="5" customWidth="1"/>
    <col min="12051" max="12051" width="20.28125" style="5" customWidth="1"/>
    <col min="12052" max="12052" width="45.00390625" style="5" bestFit="1" customWidth="1"/>
    <col min="12053" max="12053" width="21.8515625" style="5" bestFit="1" customWidth="1"/>
    <col min="12054" max="12054" width="16.421875" style="5" customWidth="1"/>
    <col min="12055" max="12282" width="12.28125" style="5" customWidth="1"/>
    <col min="12283" max="12283" width="8.7109375" style="5" bestFit="1" customWidth="1"/>
    <col min="12284" max="12284" width="21.00390625" style="5" customWidth="1"/>
    <col min="12285" max="12286" width="12.28125" style="5" customWidth="1"/>
    <col min="12287" max="12287" width="40.140625" style="5" bestFit="1" customWidth="1"/>
    <col min="12288" max="12288" width="19.8515625" style="5" customWidth="1"/>
    <col min="12289" max="12289" width="10.421875" style="5" customWidth="1"/>
    <col min="12290" max="12290" width="9.00390625" style="5" bestFit="1" customWidth="1"/>
    <col min="12291" max="12291" width="9.00390625" style="5" customWidth="1"/>
    <col min="12292" max="12301" width="12.28125" style="5" customWidth="1"/>
    <col min="12302" max="12302" width="44.28125" style="5" bestFit="1" customWidth="1"/>
    <col min="12303" max="12303" width="9.140625" style="5" customWidth="1"/>
    <col min="12304" max="12304" width="25.421875" style="5" customWidth="1"/>
    <col min="12305" max="12306" width="12.28125" style="5" customWidth="1"/>
    <col min="12307" max="12307" width="20.28125" style="5" customWidth="1"/>
    <col min="12308" max="12308" width="45.00390625" style="5" bestFit="1" customWidth="1"/>
    <col min="12309" max="12309" width="21.8515625" style="5" bestFit="1" customWidth="1"/>
    <col min="12310" max="12310" width="16.421875" style="5" customWidth="1"/>
    <col min="12311" max="12538" width="12.28125" style="5" customWidth="1"/>
    <col min="12539" max="12539" width="8.7109375" style="5" bestFit="1" customWidth="1"/>
    <col min="12540" max="12540" width="21.00390625" style="5" customWidth="1"/>
    <col min="12541" max="12542" width="12.28125" style="5" customWidth="1"/>
    <col min="12543" max="12543" width="40.140625" style="5" bestFit="1" customWidth="1"/>
    <col min="12544" max="12544" width="19.8515625" style="5" customWidth="1"/>
    <col min="12545" max="12545" width="10.421875" style="5" customWidth="1"/>
    <col min="12546" max="12546" width="9.00390625" style="5" bestFit="1" customWidth="1"/>
    <col min="12547" max="12547" width="9.00390625" style="5" customWidth="1"/>
    <col min="12548" max="12557" width="12.28125" style="5" customWidth="1"/>
    <col min="12558" max="12558" width="44.28125" style="5" bestFit="1" customWidth="1"/>
    <col min="12559" max="12559" width="9.140625" style="5" customWidth="1"/>
    <col min="12560" max="12560" width="25.421875" style="5" customWidth="1"/>
    <col min="12561" max="12562" width="12.28125" style="5" customWidth="1"/>
    <col min="12563" max="12563" width="20.28125" style="5" customWidth="1"/>
    <col min="12564" max="12564" width="45.00390625" style="5" bestFit="1" customWidth="1"/>
    <col min="12565" max="12565" width="21.8515625" style="5" bestFit="1" customWidth="1"/>
    <col min="12566" max="12566" width="16.421875" style="5" customWidth="1"/>
    <col min="12567" max="12794" width="12.28125" style="5" customWidth="1"/>
    <col min="12795" max="12795" width="8.7109375" style="5" bestFit="1" customWidth="1"/>
    <col min="12796" max="12796" width="21.00390625" style="5" customWidth="1"/>
    <col min="12797" max="12798" width="12.28125" style="5" customWidth="1"/>
    <col min="12799" max="12799" width="40.140625" style="5" bestFit="1" customWidth="1"/>
    <col min="12800" max="12800" width="19.8515625" style="5" customWidth="1"/>
    <col min="12801" max="12801" width="10.421875" style="5" customWidth="1"/>
    <col min="12802" max="12802" width="9.00390625" style="5" bestFit="1" customWidth="1"/>
    <col min="12803" max="12803" width="9.00390625" style="5" customWidth="1"/>
    <col min="12804" max="12813" width="12.28125" style="5" customWidth="1"/>
    <col min="12814" max="12814" width="44.28125" style="5" bestFit="1" customWidth="1"/>
    <col min="12815" max="12815" width="9.140625" style="5" customWidth="1"/>
    <col min="12816" max="12816" width="25.421875" style="5" customWidth="1"/>
    <col min="12817" max="12818" width="12.28125" style="5" customWidth="1"/>
    <col min="12819" max="12819" width="20.28125" style="5" customWidth="1"/>
    <col min="12820" max="12820" width="45.00390625" style="5" bestFit="1" customWidth="1"/>
    <col min="12821" max="12821" width="21.8515625" style="5" bestFit="1" customWidth="1"/>
    <col min="12822" max="12822" width="16.421875" style="5" customWidth="1"/>
    <col min="12823" max="13050" width="12.28125" style="5" customWidth="1"/>
    <col min="13051" max="13051" width="8.7109375" style="5" bestFit="1" customWidth="1"/>
    <col min="13052" max="13052" width="21.00390625" style="5" customWidth="1"/>
    <col min="13053" max="13054" width="12.28125" style="5" customWidth="1"/>
    <col min="13055" max="13055" width="40.140625" style="5" bestFit="1" customWidth="1"/>
    <col min="13056" max="13056" width="19.8515625" style="5" customWidth="1"/>
    <col min="13057" max="13057" width="10.421875" style="5" customWidth="1"/>
    <col min="13058" max="13058" width="9.00390625" style="5" bestFit="1" customWidth="1"/>
    <col min="13059" max="13059" width="9.00390625" style="5" customWidth="1"/>
    <col min="13060" max="13069" width="12.28125" style="5" customWidth="1"/>
    <col min="13070" max="13070" width="44.28125" style="5" bestFit="1" customWidth="1"/>
    <col min="13071" max="13071" width="9.140625" style="5" customWidth="1"/>
    <col min="13072" max="13072" width="25.421875" style="5" customWidth="1"/>
    <col min="13073" max="13074" width="12.28125" style="5" customWidth="1"/>
    <col min="13075" max="13075" width="20.28125" style="5" customWidth="1"/>
    <col min="13076" max="13076" width="45.00390625" style="5" bestFit="1" customWidth="1"/>
    <col min="13077" max="13077" width="21.8515625" style="5" bestFit="1" customWidth="1"/>
    <col min="13078" max="13078" width="16.421875" style="5" customWidth="1"/>
    <col min="13079" max="13306" width="12.28125" style="5" customWidth="1"/>
    <col min="13307" max="13307" width="8.7109375" style="5" bestFit="1" customWidth="1"/>
    <col min="13308" max="13308" width="21.00390625" style="5" customWidth="1"/>
    <col min="13309" max="13310" width="12.28125" style="5" customWidth="1"/>
    <col min="13311" max="13311" width="40.140625" style="5" bestFit="1" customWidth="1"/>
    <col min="13312" max="13312" width="19.8515625" style="5" customWidth="1"/>
    <col min="13313" max="13313" width="10.421875" style="5" customWidth="1"/>
    <col min="13314" max="13314" width="9.00390625" style="5" bestFit="1" customWidth="1"/>
    <col min="13315" max="13315" width="9.00390625" style="5" customWidth="1"/>
    <col min="13316" max="13325" width="12.28125" style="5" customWidth="1"/>
    <col min="13326" max="13326" width="44.28125" style="5" bestFit="1" customWidth="1"/>
    <col min="13327" max="13327" width="9.140625" style="5" customWidth="1"/>
    <col min="13328" max="13328" width="25.421875" style="5" customWidth="1"/>
    <col min="13329" max="13330" width="12.28125" style="5" customWidth="1"/>
    <col min="13331" max="13331" width="20.28125" style="5" customWidth="1"/>
    <col min="13332" max="13332" width="45.00390625" style="5" bestFit="1" customWidth="1"/>
    <col min="13333" max="13333" width="21.8515625" style="5" bestFit="1" customWidth="1"/>
    <col min="13334" max="13334" width="16.421875" style="5" customWidth="1"/>
    <col min="13335" max="13562" width="12.28125" style="5" customWidth="1"/>
    <col min="13563" max="13563" width="8.7109375" style="5" bestFit="1" customWidth="1"/>
    <col min="13564" max="13564" width="21.00390625" style="5" customWidth="1"/>
    <col min="13565" max="13566" width="12.28125" style="5" customWidth="1"/>
    <col min="13567" max="13567" width="40.140625" style="5" bestFit="1" customWidth="1"/>
    <col min="13568" max="13568" width="19.8515625" style="5" customWidth="1"/>
    <col min="13569" max="13569" width="10.421875" style="5" customWidth="1"/>
    <col min="13570" max="13570" width="9.00390625" style="5" bestFit="1" customWidth="1"/>
    <col min="13571" max="13571" width="9.00390625" style="5" customWidth="1"/>
    <col min="13572" max="13581" width="12.28125" style="5" customWidth="1"/>
    <col min="13582" max="13582" width="44.28125" style="5" bestFit="1" customWidth="1"/>
    <col min="13583" max="13583" width="9.140625" style="5" customWidth="1"/>
    <col min="13584" max="13584" width="25.421875" style="5" customWidth="1"/>
    <col min="13585" max="13586" width="12.28125" style="5" customWidth="1"/>
    <col min="13587" max="13587" width="20.28125" style="5" customWidth="1"/>
    <col min="13588" max="13588" width="45.00390625" style="5" bestFit="1" customWidth="1"/>
    <col min="13589" max="13589" width="21.8515625" style="5" bestFit="1" customWidth="1"/>
    <col min="13590" max="13590" width="16.421875" style="5" customWidth="1"/>
    <col min="13591" max="13818" width="12.28125" style="5" customWidth="1"/>
    <col min="13819" max="13819" width="8.7109375" style="5" bestFit="1" customWidth="1"/>
    <col min="13820" max="13820" width="21.00390625" style="5" customWidth="1"/>
    <col min="13821" max="13822" width="12.28125" style="5" customWidth="1"/>
    <col min="13823" max="13823" width="40.140625" style="5" bestFit="1" customWidth="1"/>
    <col min="13824" max="13824" width="19.8515625" style="5" customWidth="1"/>
    <col min="13825" max="13825" width="10.421875" style="5" customWidth="1"/>
    <col min="13826" max="13826" width="9.00390625" style="5" bestFit="1" customWidth="1"/>
    <col min="13827" max="13827" width="9.00390625" style="5" customWidth="1"/>
    <col min="13828" max="13837" width="12.28125" style="5" customWidth="1"/>
    <col min="13838" max="13838" width="44.28125" style="5" bestFit="1" customWidth="1"/>
    <col min="13839" max="13839" width="9.140625" style="5" customWidth="1"/>
    <col min="13840" max="13840" width="25.421875" style="5" customWidth="1"/>
    <col min="13841" max="13842" width="12.28125" style="5" customWidth="1"/>
    <col min="13843" max="13843" width="20.28125" style="5" customWidth="1"/>
    <col min="13844" max="13844" width="45.00390625" style="5" bestFit="1" customWidth="1"/>
    <col min="13845" max="13845" width="21.8515625" style="5" bestFit="1" customWidth="1"/>
    <col min="13846" max="13846" width="16.421875" style="5" customWidth="1"/>
    <col min="13847" max="14074" width="12.28125" style="5" customWidth="1"/>
    <col min="14075" max="14075" width="8.7109375" style="5" bestFit="1" customWidth="1"/>
    <col min="14076" max="14076" width="21.00390625" style="5" customWidth="1"/>
    <col min="14077" max="14078" width="12.28125" style="5" customWidth="1"/>
    <col min="14079" max="14079" width="40.140625" style="5" bestFit="1" customWidth="1"/>
    <col min="14080" max="14080" width="19.8515625" style="5" customWidth="1"/>
    <col min="14081" max="14081" width="10.421875" style="5" customWidth="1"/>
    <col min="14082" max="14082" width="9.00390625" style="5" bestFit="1" customWidth="1"/>
    <col min="14083" max="14083" width="9.00390625" style="5" customWidth="1"/>
    <col min="14084" max="14093" width="12.28125" style="5" customWidth="1"/>
    <col min="14094" max="14094" width="44.28125" style="5" bestFit="1" customWidth="1"/>
    <col min="14095" max="14095" width="9.140625" style="5" customWidth="1"/>
    <col min="14096" max="14096" width="25.421875" style="5" customWidth="1"/>
    <col min="14097" max="14098" width="12.28125" style="5" customWidth="1"/>
    <col min="14099" max="14099" width="20.28125" style="5" customWidth="1"/>
    <col min="14100" max="14100" width="45.00390625" style="5" bestFit="1" customWidth="1"/>
    <col min="14101" max="14101" width="21.8515625" style="5" bestFit="1" customWidth="1"/>
    <col min="14102" max="14102" width="16.421875" style="5" customWidth="1"/>
    <col min="14103" max="14330" width="12.28125" style="5" customWidth="1"/>
    <col min="14331" max="14331" width="8.7109375" style="5" bestFit="1" customWidth="1"/>
    <col min="14332" max="14332" width="21.00390625" style="5" customWidth="1"/>
    <col min="14333" max="14334" width="12.28125" style="5" customWidth="1"/>
    <col min="14335" max="14335" width="40.140625" style="5" bestFit="1" customWidth="1"/>
    <col min="14336" max="14336" width="19.8515625" style="5" customWidth="1"/>
    <col min="14337" max="14337" width="10.421875" style="5" customWidth="1"/>
    <col min="14338" max="14338" width="9.00390625" style="5" bestFit="1" customWidth="1"/>
    <col min="14339" max="14339" width="9.00390625" style="5" customWidth="1"/>
    <col min="14340" max="14349" width="12.28125" style="5" customWidth="1"/>
    <col min="14350" max="14350" width="44.28125" style="5" bestFit="1" customWidth="1"/>
    <col min="14351" max="14351" width="9.140625" style="5" customWidth="1"/>
    <col min="14352" max="14352" width="25.421875" style="5" customWidth="1"/>
    <col min="14353" max="14354" width="12.28125" style="5" customWidth="1"/>
    <col min="14355" max="14355" width="20.28125" style="5" customWidth="1"/>
    <col min="14356" max="14356" width="45.00390625" style="5" bestFit="1" customWidth="1"/>
    <col min="14357" max="14357" width="21.8515625" style="5" bestFit="1" customWidth="1"/>
    <col min="14358" max="14358" width="16.421875" style="5" customWidth="1"/>
    <col min="14359" max="14586" width="12.28125" style="5" customWidth="1"/>
    <col min="14587" max="14587" width="8.7109375" style="5" bestFit="1" customWidth="1"/>
    <col min="14588" max="14588" width="21.00390625" style="5" customWidth="1"/>
    <col min="14589" max="14590" width="12.28125" style="5" customWidth="1"/>
    <col min="14591" max="14591" width="40.140625" style="5" bestFit="1" customWidth="1"/>
    <col min="14592" max="14592" width="19.8515625" style="5" customWidth="1"/>
    <col min="14593" max="14593" width="10.421875" style="5" customWidth="1"/>
    <col min="14594" max="14594" width="9.00390625" style="5" bestFit="1" customWidth="1"/>
    <col min="14595" max="14595" width="9.00390625" style="5" customWidth="1"/>
    <col min="14596" max="14605" width="12.28125" style="5" customWidth="1"/>
    <col min="14606" max="14606" width="44.28125" style="5" bestFit="1" customWidth="1"/>
    <col min="14607" max="14607" width="9.140625" style="5" customWidth="1"/>
    <col min="14608" max="14608" width="25.421875" style="5" customWidth="1"/>
    <col min="14609" max="14610" width="12.28125" style="5" customWidth="1"/>
    <col min="14611" max="14611" width="20.28125" style="5" customWidth="1"/>
    <col min="14612" max="14612" width="45.00390625" style="5" bestFit="1" customWidth="1"/>
    <col min="14613" max="14613" width="21.8515625" style="5" bestFit="1" customWidth="1"/>
    <col min="14614" max="14614" width="16.421875" style="5" customWidth="1"/>
    <col min="14615" max="14842" width="12.28125" style="5" customWidth="1"/>
    <col min="14843" max="14843" width="8.7109375" style="5" bestFit="1" customWidth="1"/>
    <col min="14844" max="14844" width="21.00390625" style="5" customWidth="1"/>
    <col min="14845" max="14846" width="12.28125" style="5" customWidth="1"/>
    <col min="14847" max="14847" width="40.140625" style="5" bestFit="1" customWidth="1"/>
    <col min="14848" max="14848" width="19.8515625" style="5" customWidth="1"/>
    <col min="14849" max="14849" width="10.421875" style="5" customWidth="1"/>
    <col min="14850" max="14850" width="9.00390625" style="5" bestFit="1" customWidth="1"/>
    <col min="14851" max="14851" width="9.00390625" style="5" customWidth="1"/>
    <col min="14852" max="14861" width="12.28125" style="5" customWidth="1"/>
    <col min="14862" max="14862" width="44.28125" style="5" bestFit="1" customWidth="1"/>
    <col min="14863" max="14863" width="9.140625" style="5" customWidth="1"/>
    <col min="14864" max="14864" width="25.421875" style="5" customWidth="1"/>
    <col min="14865" max="14866" width="12.28125" style="5" customWidth="1"/>
    <col min="14867" max="14867" width="20.28125" style="5" customWidth="1"/>
    <col min="14868" max="14868" width="45.00390625" style="5" bestFit="1" customWidth="1"/>
    <col min="14869" max="14869" width="21.8515625" style="5" bestFit="1" customWidth="1"/>
    <col min="14870" max="14870" width="16.421875" style="5" customWidth="1"/>
    <col min="14871" max="15098" width="12.28125" style="5" customWidth="1"/>
    <col min="15099" max="15099" width="8.7109375" style="5" bestFit="1" customWidth="1"/>
    <col min="15100" max="15100" width="21.00390625" style="5" customWidth="1"/>
    <col min="15101" max="15102" width="12.28125" style="5" customWidth="1"/>
    <col min="15103" max="15103" width="40.140625" style="5" bestFit="1" customWidth="1"/>
    <col min="15104" max="15104" width="19.8515625" style="5" customWidth="1"/>
    <col min="15105" max="15105" width="10.421875" style="5" customWidth="1"/>
    <col min="15106" max="15106" width="9.00390625" style="5" bestFit="1" customWidth="1"/>
    <col min="15107" max="15107" width="9.00390625" style="5" customWidth="1"/>
    <col min="15108" max="15117" width="12.28125" style="5" customWidth="1"/>
    <col min="15118" max="15118" width="44.28125" style="5" bestFit="1" customWidth="1"/>
    <col min="15119" max="15119" width="9.140625" style="5" customWidth="1"/>
    <col min="15120" max="15120" width="25.421875" style="5" customWidth="1"/>
    <col min="15121" max="15122" width="12.28125" style="5" customWidth="1"/>
    <col min="15123" max="15123" width="20.28125" style="5" customWidth="1"/>
    <col min="15124" max="15124" width="45.00390625" style="5" bestFit="1" customWidth="1"/>
    <col min="15125" max="15125" width="21.8515625" style="5" bestFit="1" customWidth="1"/>
    <col min="15126" max="15126" width="16.421875" style="5" customWidth="1"/>
    <col min="15127" max="15354" width="12.28125" style="5" customWidth="1"/>
    <col min="15355" max="15355" width="8.7109375" style="5" bestFit="1" customWidth="1"/>
    <col min="15356" max="15356" width="21.00390625" style="5" customWidth="1"/>
    <col min="15357" max="15358" width="12.28125" style="5" customWidth="1"/>
    <col min="15359" max="15359" width="40.140625" style="5" bestFit="1" customWidth="1"/>
    <col min="15360" max="15360" width="19.8515625" style="5" customWidth="1"/>
    <col min="15361" max="15361" width="10.421875" style="5" customWidth="1"/>
    <col min="15362" max="15362" width="9.00390625" style="5" bestFit="1" customWidth="1"/>
    <col min="15363" max="15363" width="9.00390625" style="5" customWidth="1"/>
    <col min="15364" max="15373" width="12.28125" style="5" customWidth="1"/>
    <col min="15374" max="15374" width="44.28125" style="5" bestFit="1" customWidth="1"/>
    <col min="15375" max="15375" width="9.140625" style="5" customWidth="1"/>
    <col min="15376" max="15376" width="25.421875" style="5" customWidth="1"/>
    <col min="15377" max="15378" width="12.28125" style="5" customWidth="1"/>
    <col min="15379" max="15379" width="20.28125" style="5" customWidth="1"/>
    <col min="15380" max="15380" width="45.00390625" style="5" bestFit="1" customWidth="1"/>
    <col min="15381" max="15381" width="21.8515625" style="5" bestFit="1" customWidth="1"/>
    <col min="15382" max="15382" width="16.421875" style="5" customWidth="1"/>
    <col min="15383" max="15610" width="12.28125" style="5" customWidth="1"/>
    <col min="15611" max="15611" width="8.7109375" style="5" bestFit="1" customWidth="1"/>
    <col min="15612" max="15612" width="21.00390625" style="5" customWidth="1"/>
    <col min="15613" max="15614" width="12.28125" style="5" customWidth="1"/>
    <col min="15615" max="15615" width="40.140625" style="5" bestFit="1" customWidth="1"/>
    <col min="15616" max="15616" width="19.8515625" style="5" customWidth="1"/>
    <col min="15617" max="15617" width="10.421875" style="5" customWidth="1"/>
    <col min="15618" max="15618" width="9.00390625" style="5" bestFit="1" customWidth="1"/>
    <col min="15619" max="15619" width="9.00390625" style="5" customWidth="1"/>
    <col min="15620" max="15629" width="12.28125" style="5" customWidth="1"/>
    <col min="15630" max="15630" width="44.28125" style="5" bestFit="1" customWidth="1"/>
    <col min="15631" max="15631" width="9.140625" style="5" customWidth="1"/>
    <col min="15632" max="15632" width="25.421875" style="5" customWidth="1"/>
    <col min="15633" max="15634" width="12.28125" style="5" customWidth="1"/>
    <col min="15635" max="15635" width="20.28125" style="5" customWidth="1"/>
    <col min="15636" max="15636" width="45.00390625" style="5" bestFit="1" customWidth="1"/>
    <col min="15637" max="15637" width="21.8515625" style="5" bestFit="1" customWidth="1"/>
    <col min="15638" max="15638" width="16.421875" style="5" customWidth="1"/>
    <col min="15639" max="15866" width="12.28125" style="5" customWidth="1"/>
    <col min="15867" max="15867" width="8.7109375" style="5" bestFit="1" customWidth="1"/>
    <col min="15868" max="15868" width="21.00390625" style="5" customWidth="1"/>
    <col min="15869" max="15870" width="12.28125" style="5" customWidth="1"/>
    <col min="15871" max="15871" width="40.140625" style="5" bestFit="1" customWidth="1"/>
    <col min="15872" max="15872" width="19.8515625" style="5" customWidth="1"/>
    <col min="15873" max="15873" width="10.421875" style="5" customWidth="1"/>
    <col min="15874" max="15874" width="9.00390625" style="5" bestFit="1" customWidth="1"/>
    <col min="15875" max="15875" width="9.00390625" style="5" customWidth="1"/>
    <col min="15876" max="15885" width="12.28125" style="5" customWidth="1"/>
    <col min="15886" max="15886" width="44.28125" style="5" bestFit="1" customWidth="1"/>
    <col min="15887" max="15887" width="9.140625" style="5" customWidth="1"/>
    <col min="15888" max="15888" width="25.421875" style="5" customWidth="1"/>
    <col min="15889" max="15890" width="12.28125" style="5" customWidth="1"/>
    <col min="15891" max="15891" width="20.28125" style="5" customWidth="1"/>
    <col min="15892" max="15892" width="45.00390625" style="5" bestFit="1" customWidth="1"/>
    <col min="15893" max="15893" width="21.8515625" style="5" bestFit="1" customWidth="1"/>
    <col min="15894" max="15894" width="16.421875" style="5" customWidth="1"/>
    <col min="15895" max="16122" width="12.28125" style="5" customWidth="1"/>
    <col min="16123" max="16123" width="8.7109375" style="5" bestFit="1" customWidth="1"/>
    <col min="16124" max="16124" width="21.00390625" style="5" customWidth="1"/>
    <col min="16125" max="16126" width="12.28125" style="5" customWidth="1"/>
    <col min="16127" max="16127" width="40.140625" style="5" bestFit="1" customWidth="1"/>
    <col min="16128" max="16128" width="19.8515625" style="5" customWidth="1"/>
    <col min="16129" max="16129" width="10.421875" style="5" customWidth="1"/>
    <col min="16130" max="16130" width="9.00390625" style="5" bestFit="1" customWidth="1"/>
    <col min="16131" max="16131" width="9.00390625" style="5" customWidth="1"/>
    <col min="16132" max="16141" width="12.28125" style="5" customWidth="1"/>
    <col min="16142" max="16142" width="44.28125" style="5" bestFit="1" customWidth="1"/>
    <col min="16143" max="16143" width="9.140625" style="5" customWidth="1"/>
    <col min="16144" max="16144" width="25.421875" style="5" customWidth="1"/>
    <col min="16145" max="16146" width="12.28125" style="5" customWidth="1"/>
    <col min="16147" max="16147" width="20.28125" style="5" customWidth="1"/>
    <col min="16148" max="16148" width="45.00390625" style="5" bestFit="1" customWidth="1"/>
    <col min="16149" max="16149" width="21.8515625" style="5" bestFit="1" customWidth="1"/>
    <col min="16150" max="16150" width="16.421875" style="5" customWidth="1"/>
    <col min="16151" max="16384" width="12.28125" style="5" customWidth="1"/>
  </cols>
  <sheetData>
    <row r="2" spans="1:22" ht="26.25">
      <c r="A2" s="150" t="s">
        <v>489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</row>
    <row r="3" ht="13.5" thickBot="1"/>
    <row r="4" spans="1:22" ht="75" customHeight="1" thickBot="1">
      <c r="A4" s="82" t="s">
        <v>0</v>
      </c>
      <c r="B4" s="83" t="s">
        <v>1</v>
      </c>
      <c r="C4" s="83" t="s">
        <v>2</v>
      </c>
      <c r="D4" s="83" t="s">
        <v>3</v>
      </c>
      <c r="E4" s="83" t="s">
        <v>4</v>
      </c>
      <c r="F4" s="83" t="s">
        <v>5</v>
      </c>
      <c r="G4" s="83" t="s">
        <v>6</v>
      </c>
      <c r="H4" s="83" t="s">
        <v>7</v>
      </c>
      <c r="I4" s="83" t="s">
        <v>8</v>
      </c>
      <c r="J4" s="84" t="s">
        <v>465</v>
      </c>
      <c r="K4" s="85" t="s">
        <v>471</v>
      </c>
      <c r="L4" s="85" t="s">
        <v>472</v>
      </c>
      <c r="M4" s="85" t="s">
        <v>473</v>
      </c>
      <c r="N4" s="83" t="s">
        <v>9</v>
      </c>
      <c r="O4" s="83" t="s">
        <v>10</v>
      </c>
      <c r="P4" s="83" t="s">
        <v>11</v>
      </c>
      <c r="Q4" s="86" t="s">
        <v>12</v>
      </c>
      <c r="R4" s="86" t="s">
        <v>13</v>
      </c>
      <c r="S4" s="87" t="s">
        <v>14</v>
      </c>
      <c r="T4" s="88" t="s">
        <v>15</v>
      </c>
      <c r="U4" s="83" t="s">
        <v>16</v>
      </c>
      <c r="V4" s="89" t="s">
        <v>17</v>
      </c>
    </row>
    <row r="5" spans="1:23" ht="24.75" customHeight="1">
      <c r="A5" s="74" t="s">
        <v>18</v>
      </c>
      <c r="B5" s="7" t="s">
        <v>19</v>
      </c>
      <c r="C5" s="7">
        <v>1000377575</v>
      </c>
      <c r="D5" s="8" t="s">
        <v>20</v>
      </c>
      <c r="E5" s="7" t="s">
        <v>21</v>
      </c>
      <c r="F5" s="7" t="s">
        <v>22</v>
      </c>
      <c r="G5" s="102" t="s">
        <v>23</v>
      </c>
      <c r="H5" s="7">
        <v>3</v>
      </c>
      <c r="I5" s="7">
        <v>63</v>
      </c>
      <c r="J5" s="16" t="s">
        <v>466</v>
      </c>
      <c r="K5" s="104">
        <v>15.492</v>
      </c>
      <c r="L5" s="10">
        <v>0</v>
      </c>
      <c r="M5" s="10">
        <f>L5+K5</f>
        <v>15.492</v>
      </c>
      <c r="N5" s="11" t="s">
        <v>24</v>
      </c>
      <c r="O5" s="7" t="s">
        <v>25</v>
      </c>
      <c r="P5" s="11" t="s">
        <v>26</v>
      </c>
      <c r="Q5" s="7" t="s">
        <v>27</v>
      </c>
      <c r="R5" s="7" t="s">
        <v>28</v>
      </c>
      <c r="S5" s="7" t="s">
        <v>29</v>
      </c>
      <c r="T5" s="62" t="s">
        <v>30</v>
      </c>
      <c r="U5" s="12" t="s">
        <v>31</v>
      </c>
      <c r="V5" s="13" t="s">
        <v>32</v>
      </c>
      <c r="W5" s="81"/>
    </row>
    <row r="6" spans="1:22" ht="24.75" customHeight="1">
      <c r="A6" s="75" t="s">
        <v>18</v>
      </c>
      <c r="B6" s="14" t="s">
        <v>19</v>
      </c>
      <c r="C6" s="14" t="s">
        <v>462</v>
      </c>
      <c r="D6" s="15" t="s">
        <v>33</v>
      </c>
      <c r="E6" s="14" t="s">
        <v>34</v>
      </c>
      <c r="F6" s="14" t="s">
        <v>35</v>
      </c>
      <c r="G6" s="130" t="s">
        <v>36</v>
      </c>
      <c r="H6" s="14">
        <v>3</v>
      </c>
      <c r="I6" s="14">
        <v>16</v>
      </c>
      <c r="J6" s="43" t="s">
        <v>466</v>
      </c>
      <c r="K6" s="131">
        <v>1.176</v>
      </c>
      <c r="L6" s="17">
        <v>0</v>
      </c>
      <c r="M6" s="17">
        <f>L6+K6</f>
        <v>1.176</v>
      </c>
      <c r="N6" s="19" t="s">
        <v>24</v>
      </c>
      <c r="O6" s="14" t="s">
        <v>25</v>
      </c>
      <c r="P6" s="19" t="s">
        <v>26</v>
      </c>
      <c r="Q6" s="14" t="s">
        <v>27</v>
      </c>
      <c r="R6" s="14" t="s">
        <v>28</v>
      </c>
      <c r="S6" s="14" t="s">
        <v>29</v>
      </c>
      <c r="T6" s="63" t="s">
        <v>30</v>
      </c>
      <c r="U6" s="21" t="s">
        <v>31</v>
      </c>
      <c r="V6" s="22" t="s">
        <v>32</v>
      </c>
    </row>
    <row r="7" spans="1:22" ht="30" customHeight="1" thickBot="1">
      <c r="A7" s="76" t="s">
        <v>18</v>
      </c>
      <c r="B7" s="23" t="s">
        <v>19</v>
      </c>
      <c r="C7" s="24">
        <v>102352196</v>
      </c>
      <c r="D7" s="25" t="s">
        <v>37</v>
      </c>
      <c r="E7" s="23" t="s">
        <v>38</v>
      </c>
      <c r="F7" s="23" t="s">
        <v>39</v>
      </c>
      <c r="G7" s="133" t="s">
        <v>40</v>
      </c>
      <c r="H7" s="23" t="s">
        <v>41</v>
      </c>
      <c r="I7" s="23" t="s">
        <v>42</v>
      </c>
      <c r="J7" s="16" t="s">
        <v>466</v>
      </c>
      <c r="K7" s="134">
        <v>5.207</v>
      </c>
      <c r="L7" s="26">
        <v>0</v>
      </c>
      <c r="M7" s="26">
        <f>L7+K7</f>
        <v>5.207</v>
      </c>
      <c r="N7" s="27" t="s">
        <v>24</v>
      </c>
      <c r="O7" s="23" t="s">
        <v>25</v>
      </c>
      <c r="P7" s="27" t="s">
        <v>26</v>
      </c>
      <c r="Q7" s="23" t="s">
        <v>27</v>
      </c>
      <c r="R7" s="23" t="s">
        <v>28</v>
      </c>
      <c r="S7" s="23" t="s">
        <v>29</v>
      </c>
      <c r="T7" s="64" t="s">
        <v>30</v>
      </c>
      <c r="U7" s="28" t="s">
        <v>31</v>
      </c>
      <c r="V7" s="29" t="s">
        <v>32</v>
      </c>
    </row>
    <row r="8" spans="1:22" ht="24.75" customHeight="1" thickBot="1">
      <c r="A8" s="90" t="s">
        <v>18</v>
      </c>
      <c r="B8" s="31" t="s">
        <v>19</v>
      </c>
      <c r="C8" s="31" t="s">
        <v>463</v>
      </c>
      <c r="D8" s="32" t="s">
        <v>43</v>
      </c>
      <c r="E8" s="31" t="s">
        <v>44</v>
      </c>
      <c r="F8" s="14" t="s">
        <v>45</v>
      </c>
      <c r="G8" s="114" t="s">
        <v>46</v>
      </c>
      <c r="H8" s="31">
        <v>3</v>
      </c>
      <c r="I8" s="31">
        <v>25</v>
      </c>
      <c r="J8" s="9" t="s">
        <v>466</v>
      </c>
      <c r="K8" s="122">
        <v>0.026</v>
      </c>
      <c r="L8" s="122">
        <v>0.02</v>
      </c>
      <c r="M8" s="18">
        <f aca="true" t="shared" si="0" ref="M8:M69">L8+K8</f>
        <v>0.046</v>
      </c>
      <c r="N8" s="30" t="s">
        <v>24</v>
      </c>
      <c r="O8" s="31" t="s">
        <v>25</v>
      </c>
      <c r="P8" s="30" t="s">
        <v>26</v>
      </c>
      <c r="Q8" s="31" t="s">
        <v>27</v>
      </c>
      <c r="R8" s="31" t="s">
        <v>28</v>
      </c>
      <c r="S8" s="31" t="s">
        <v>29</v>
      </c>
      <c r="T8" s="65" t="s">
        <v>47</v>
      </c>
      <c r="U8" s="34" t="s">
        <v>31</v>
      </c>
      <c r="V8" s="91" t="s">
        <v>48</v>
      </c>
    </row>
    <row r="9" spans="1:22" ht="24.75" customHeight="1" thickBot="1">
      <c r="A9" s="76" t="s">
        <v>18</v>
      </c>
      <c r="B9" s="23" t="s">
        <v>19</v>
      </c>
      <c r="C9" s="23" t="s">
        <v>464</v>
      </c>
      <c r="D9" s="25" t="s">
        <v>49</v>
      </c>
      <c r="E9" s="23" t="s">
        <v>50</v>
      </c>
      <c r="F9" s="23" t="s">
        <v>51</v>
      </c>
      <c r="G9" s="118" t="s">
        <v>46</v>
      </c>
      <c r="H9" s="23">
        <v>3</v>
      </c>
      <c r="I9" s="23">
        <v>40</v>
      </c>
      <c r="J9" s="9" t="s">
        <v>466</v>
      </c>
      <c r="K9" s="123">
        <v>0.403</v>
      </c>
      <c r="L9" s="123">
        <v>0.194</v>
      </c>
      <c r="M9" s="26">
        <f t="shared" si="0"/>
        <v>0.597</v>
      </c>
      <c r="N9" s="27" t="s">
        <v>24</v>
      </c>
      <c r="O9" s="23" t="s">
        <v>25</v>
      </c>
      <c r="P9" s="27" t="s">
        <v>26</v>
      </c>
      <c r="Q9" s="23" t="s">
        <v>27</v>
      </c>
      <c r="R9" s="23" t="s">
        <v>28</v>
      </c>
      <c r="S9" s="23" t="s">
        <v>29</v>
      </c>
      <c r="T9" s="64" t="s">
        <v>47</v>
      </c>
      <c r="U9" s="28" t="s">
        <v>31</v>
      </c>
      <c r="V9" s="29" t="s">
        <v>48</v>
      </c>
    </row>
    <row r="10" spans="1:22" ht="24.75" customHeight="1">
      <c r="A10" s="90" t="s">
        <v>18</v>
      </c>
      <c r="B10" s="31" t="s">
        <v>19</v>
      </c>
      <c r="C10" s="31" t="s">
        <v>52</v>
      </c>
      <c r="D10" s="32" t="s">
        <v>53</v>
      </c>
      <c r="E10" s="31" t="s">
        <v>54</v>
      </c>
      <c r="F10" s="31" t="s">
        <v>55</v>
      </c>
      <c r="G10" s="114" t="s">
        <v>46</v>
      </c>
      <c r="H10" s="31">
        <v>3</v>
      </c>
      <c r="I10" s="31">
        <v>40</v>
      </c>
      <c r="J10" s="60" t="s">
        <v>466</v>
      </c>
      <c r="K10" s="119">
        <v>0.507</v>
      </c>
      <c r="L10" s="119">
        <v>14.86</v>
      </c>
      <c r="M10" s="18">
        <f t="shared" si="0"/>
        <v>15.366999999999999</v>
      </c>
      <c r="N10" s="30" t="s">
        <v>24</v>
      </c>
      <c r="O10" s="31" t="s">
        <v>25</v>
      </c>
      <c r="P10" s="30" t="s">
        <v>26</v>
      </c>
      <c r="Q10" s="31" t="s">
        <v>27</v>
      </c>
      <c r="R10" s="31" t="s">
        <v>28</v>
      </c>
      <c r="S10" s="31" t="s">
        <v>29</v>
      </c>
      <c r="T10" s="65" t="s">
        <v>56</v>
      </c>
      <c r="U10" s="34" t="s">
        <v>31</v>
      </c>
      <c r="V10" s="91" t="s">
        <v>57</v>
      </c>
    </row>
    <row r="11" spans="1:22" ht="24.75" customHeight="1">
      <c r="A11" s="75" t="s">
        <v>18</v>
      </c>
      <c r="B11" s="14" t="s">
        <v>19</v>
      </c>
      <c r="C11" s="14" t="s">
        <v>58</v>
      </c>
      <c r="D11" s="15" t="s">
        <v>59</v>
      </c>
      <c r="E11" s="14" t="s">
        <v>60</v>
      </c>
      <c r="F11" s="14" t="s">
        <v>61</v>
      </c>
      <c r="G11" s="111" t="s">
        <v>46</v>
      </c>
      <c r="H11" s="14">
        <v>3</v>
      </c>
      <c r="I11" s="14">
        <v>25</v>
      </c>
      <c r="J11" s="43" t="s">
        <v>466</v>
      </c>
      <c r="K11" s="113">
        <v>2.398</v>
      </c>
      <c r="L11" s="113">
        <v>1.013</v>
      </c>
      <c r="M11" s="17">
        <f t="shared" si="0"/>
        <v>3.411</v>
      </c>
      <c r="N11" s="19" t="s">
        <v>24</v>
      </c>
      <c r="O11" s="14" t="s">
        <v>25</v>
      </c>
      <c r="P11" s="19" t="s">
        <v>26</v>
      </c>
      <c r="Q11" s="14" t="s">
        <v>27</v>
      </c>
      <c r="R11" s="14" t="s">
        <v>28</v>
      </c>
      <c r="S11" s="14" t="s">
        <v>62</v>
      </c>
      <c r="T11" s="63" t="s">
        <v>56</v>
      </c>
      <c r="U11" s="21" t="s">
        <v>31</v>
      </c>
      <c r="V11" s="22" t="s">
        <v>57</v>
      </c>
    </row>
    <row r="12" spans="1:22" ht="24.75" customHeight="1">
      <c r="A12" s="75" t="s">
        <v>18</v>
      </c>
      <c r="B12" s="14" t="s">
        <v>19</v>
      </c>
      <c r="C12" s="14" t="s">
        <v>63</v>
      </c>
      <c r="D12" s="15" t="s">
        <v>64</v>
      </c>
      <c r="E12" s="14" t="s">
        <v>65</v>
      </c>
      <c r="F12" s="14" t="s">
        <v>66</v>
      </c>
      <c r="G12" s="103" t="s">
        <v>23</v>
      </c>
      <c r="H12" s="14">
        <v>3</v>
      </c>
      <c r="I12" s="14">
        <v>25</v>
      </c>
      <c r="J12" s="43" t="s">
        <v>466</v>
      </c>
      <c r="K12" s="105">
        <v>1.71</v>
      </c>
      <c r="L12" s="17">
        <v>0</v>
      </c>
      <c r="M12" s="17">
        <f t="shared" si="0"/>
        <v>1.71</v>
      </c>
      <c r="N12" s="19" t="s">
        <v>24</v>
      </c>
      <c r="O12" s="14" t="s">
        <v>25</v>
      </c>
      <c r="P12" s="19" t="s">
        <v>26</v>
      </c>
      <c r="Q12" s="14" t="s">
        <v>27</v>
      </c>
      <c r="R12" s="14" t="s">
        <v>28</v>
      </c>
      <c r="S12" s="14" t="s">
        <v>62</v>
      </c>
      <c r="T12" s="63" t="s">
        <v>56</v>
      </c>
      <c r="U12" s="21" t="s">
        <v>31</v>
      </c>
      <c r="V12" s="22" t="s">
        <v>57</v>
      </c>
    </row>
    <row r="13" spans="1:22" ht="24.75" customHeight="1" thickBot="1">
      <c r="A13" s="92" t="s">
        <v>18</v>
      </c>
      <c r="B13" s="37" t="s">
        <v>19</v>
      </c>
      <c r="C13" s="37" t="s">
        <v>67</v>
      </c>
      <c r="D13" s="38" t="s">
        <v>68</v>
      </c>
      <c r="E13" s="37" t="s">
        <v>69</v>
      </c>
      <c r="F13" s="14" t="s">
        <v>70</v>
      </c>
      <c r="G13" s="116" t="s">
        <v>46</v>
      </c>
      <c r="H13" s="37">
        <v>3</v>
      </c>
      <c r="I13" s="37">
        <v>37</v>
      </c>
      <c r="J13" s="16" t="s">
        <v>466</v>
      </c>
      <c r="K13" s="113">
        <v>2.321</v>
      </c>
      <c r="L13" s="113">
        <v>9.619</v>
      </c>
      <c r="M13" s="39">
        <f t="shared" si="0"/>
        <v>11.94</v>
      </c>
      <c r="N13" s="36" t="s">
        <v>24</v>
      </c>
      <c r="O13" s="37" t="s">
        <v>25</v>
      </c>
      <c r="P13" s="36" t="s">
        <v>26</v>
      </c>
      <c r="Q13" s="37" t="s">
        <v>27</v>
      </c>
      <c r="R13" s="37" t="s">
        <v>28</v>
      </c>
      <c r="S13" s="37" t="s">
        <v>62</v>
      </c>
      <c r="T13" s="66" t="s">
        <v>56</v>
      </c>
      <c r="U13" s="40" t="s">
        <v>31</v>
      </c>
      <c r="V13" s="93" t="s">
        <v>57</v>
      </c>
    </row>
    <row r="14" spans="1:22" ht="24.75" customHeight="1">
      <c r="A14" s="74" t="s">
        <v>18</v>
      </c>
      <c r="B14" s="7" t="s">
        <v>19</v>
      </c>
      <c r="C14" s="7" t="s">
        <v>71</v>
      </c>
      <c r="D14" s="8" t="s">
        <v>72</v>
      </c>
      <c r="E14" s="7" t="s">
        <v>73</v>
      </c>
      <c r="F14" s="7" t="s">
        <v>74</v>
      </c>
      <c r="G14" s="117" t="s">
        <v>46</v>
      </c>
      <c r="H14" s="7">
        <v>3</v>
      </c>
      <c r="I14" s="7">
        <v>125</v>
      </c>
      <c r="J14" s="60" t="s">
        <v>466</v>
      </c>
      <c r="K14" s="121">
        <v>1.174</v>
      </c>
      <c r="L14" s="121">
        <v>0.423</v>
      </c>
      <c r="M14" s="10">
        <f t="shared" si="0"/>
        <v>1.597</v>
      </c>
      <c r="N14" s="11" t="s">
        <v>24</v>
      </c>
      <c r="O14" s="7" t="s">
        <v>75</v>
      </c>
      <c r="P14" s="11" t="s">
        <v>76</v>
      </c>
      <c r="Q14" s="7" t="s">
        <v>77</v>
      </c>
      <c r="R14" s="7" t="s">
        <v>78</v>
      </c>
      <c r="S14" s="7" t="s">
        <v>62</v>
      </c>
      <c r="T14" s="62" t="s">
        <v>79</v>
      </c>
      <c r="U14" s="41" t="s">
        <v>31</v>
      </c>
      <c r="V14" s="13" t="s">
        <v>80</v>
      </c>
    </row>
    <row r="15" spans="1:22" ht="24.75" customHeight="1">
      <c r="A15" s="75" t="s">
        <v>18</v>
      </c>
      <c r="B15" s="14" t="s">
        <v>19</v>
      </c>
      <c r="C15" s="14" t="s">
        <v>81</v>
      </c>
      <c r="D15" s="15" t="s">
        <v>82</v>
      </c>
      <c r="E15" s="14" t="s">
        <v>83</v>
      </c>
      <c r="F15" s="14" t="s">
        <v>84</v>
      </c>
      <c r="G15" s="111" t="s">
        <v>46</v>
      </c>
      <c r="H15" s="14">
        <v>3</v>
      </c>
      <c r="I15" s="14">
        <v>200</v>
      </c>
      <c r="J15" s="43" t="s">
        <v>466</v>
      </c>
      <c r="K15" s="113">
        <v>81.014</v>
      </c>
      <c r="L15" s="113">
        <v>32.287</v>
      </c>
      <c r="M15" s="17">
        <f t="shared" si="0"/>
        <v>113.30099999999999</v>
      </c>
      <c r="N15" s="19" t="s">
        <v>24</v>
      </c>
      <c r="O15" s="14" t="s">
        <v>75</v>
      </c>
      <c r="P15" s="19" t="s">
        <v>85</v>
      </c>
      <c r="Q15" s="14" t="s">
        <v>77</v>
      </c>
      <c r="R15" s="14" t="s">
        <v>78</v>
      </c>
      <c r="S15" s="14" t="s">
        <v>62</v>
      </c>
      <c r="T15" s="63" t="s">
        <v>79</v>
      </c>
      <c r="U15" s="42" t="s">
        <v>31</v>
      </c>
      <c r="V15" s="22" t="s">
        <v>80</v>
      </c>
    </row>
    <row r="16" spans="1:22" ht="24.75" customHeight="1">
      <c r="A16" s="75" t="s">
        <v>18</v>
      </c>
      <c r="B16" s="14" t="s">
        <v>19</v>
      </c>
      <c r="C16" s="14" t="s">
        <v>86</v>
      </c>
      <c r="D16" s="15" t="s">
        <v>87</v>
      </c>
      <c r="E16" s="14" t="s">
        <v>88</v>
      </c>
      <c r="F16" s="14" t="s">
        <v>89</v>
      </c>
      <c r="G16" s="103" t="s">
        <v>23</v>
      </c>
      <c r="H16" s="14">
        <v>1</v>
      </c>
      <c r="I16" s="14">
        <v>10</v>
      </c>
      <c r="J16" s="43" t="s">
        <v>466</v>
      </c>
      <c r="K16" s="105">
        <v>6.039</v>
      </c>
      <c r="L16" s="17">
        <v>0</v>
      </c>
      <c r="M16" s="17">
        <f t="shared" si="0"/>
        <v>6.039</v>
      </c>
      <c r="N16" s="19" t="s">
        <v>24</v>
      </c>
      <c r="O16" s="14" t="s">
        <v>25</v>
      </c>
      <c r="P16" s="19" t="s">
        <v>26</v>
      </c>
      <c r="Q16" s="14" t="s">
        <v>27</v>
      </c>
      <c r="R16" s="14" t="s">
        <v>28</v>
      </c>
      <c r="S16" s="14" t="s">
        <v>62</v>
      </c>
      <c r="T16" s="63" t="s">
        <v>79</v>
      </c>
      <c r="U16" s="42" t="s">
        <v>31</v>
      </c>
      <c r="V16" s="22" t="s">
        <v>80</v>
      </c>
    </row>
    <row r="17" spans="1:22" ht="24.75" customHeight="1">
      <c r="A17" s="75" t="s">
        <v>18</v>
      </c>
      <c r="B17" s="14" t="s">
        <v>19</v>
      </c>
      <c r="C17" s="14" t="s">
        <v>90</v>
      </c>
      <c r="D17" s="15" t="s">
        <v>91</v>
      </c>
      <c r="E17" s="14" t="s">
        <v>92</v>
      </c>
      <c r="F17" s="14" t="s">
        <v>93</v>
      </c>
      <c r="G17" s="111" t="s">
        <v>46</v>
      </c>
      <c r="H17" s="14">
        <v>3</v>
      </c>
      <c r="I17" s="14">
        <v>125</v>
      </c>
      <c r="J17" s="43" t="s">
        <v>466</v>
      </c>
      <c r="K17" s="113">
        <v>0.032</v>
      </c>
      <c r="L17" s="113">
        <v>0.002</v>
      </c>
      <c r="M17" s="17">
        <f t="shared" si="0"/>
        <v>0.034</v>
      </c>
      <c r="N17" s="19" t="s">
        <v>24</v>
      </c>
      <c r="O17" s="14" t="s">
        <v>75</v>
      </c>
      <c r="P17" s="19" t="s">
        <v>76</v>
      </c>
      <c r="Q17" s="14" t="s">
        <v>77</v>
      </c>
      <c r="R17" s="14" t="s">
        <v>78</v>
      </c>
      <c r="S17" s="14" t="s">
        <v>62</v>
      </c>
      <c r="T17" s="63" t="s">
        <v>79</v>
      </c>
      <c r="U17" s="42" t="s">
        <v>31</v>
      </c>
      <c r="V17" s="22" t="s">
        <v>80</v>
      </c>
    </row>
    <row r="18" spans="1:22" ht="24.75" customHeight="1">
      <c r="A18" s="75" t="s">
        <v>18</v>
      </c>
      <c r="B18" s="14" t="s">
        <v>19</v>
      </c>
      <c r="C18" s="14" t="s">
        <v>94</v>
      </c>
      <c r="D18" s="15" t="s">
        <v>95</v>
      </c>
      <c r="E18" s="14" t="s">
        <v>96</v>
      </c>
      <c r="F18" s="14" t="s">
        <v>97</v>
      </c>
      <c r="G18" s="103" t="s">
        <v>23</v>
      </c>
      <c r="H18" s="14">
        <v>3</v>
      </c>
      <c r="I18" s="14">
        <v>80</v>
      </c>
      <c r="J18" s="43" t="s">
        <v>466</v>
      </c>
      <c r="K18" s="105">
        <v>21.607</v>
      </c>
      <c r="L18" s="17">
        <v>0</v>
      </c>
      <c r="M18" s="17">
        <f t="shared" si="0"/>
        <v>21.607</v>
      </c>
      <c r="N18" s="19" t="s">
        <v>24</v>
      </c>
      <c r="O18" s="14" t="s">
        <v>25</v>
      </c>
      <c r="P18" s="19" t="s">
        <v>26</v>
      </c>
      <c r="Q18" s="14" t="s">
        <v>27</v>
      </c>
      <c r="R18" s="14" t="s">
        <v>28</v>
      </c>
      <c r="S18" s="14" t="s">
        <v>62</v>
      </c>
      <c r="T18" s="63" t="s">
        <v>79</v>
      </c>
      <c r="U18" s="42" t="s">
        <v>31</v>
      </c>
      <c r="V18" s="22" t="s">
        <v>80</v>
      </c>
    </row>
    <row r="19" spans="1:22" ht="24.75" customHeight="1" thickBot="1">
      <c r="A19" s="76" t="s">
        <v>18</v>
      </c>
      <c r="B19" s="23" t="s">
        <v>19</v>
      </c>
      <c r="C19" s="23" t="s">
        <v>98</v>
      </c>
      <c r="D19" s="25" t="s">
        <v>99</v>
      </c>
      <c r="E19" s="23" t="s">
        <v>100</v>
      </c>
      <c r="F19" s="23" t="s">
        <v>101</v>
      </c>
      <c r="G19" s="106" t="s">
        <v>23</v>
      </c>
      <c r="H19" s="23">
        <v>3</v>
      </c>
      <c r="I19" s="23">
        <v>80</v>
      </c>
      <c r="J19" s="16" t="s">
        <v>466</v>
      </c>
      <c r="K19" s="107">
        <v>43.904</v>
      </c>
      <c r="L19" s="26">
        <v>0</v>
      </c>
      <c r="M19" s="26">
        <f t="shared" si="0"/>
        <v>43.904</v>
      </c>
      <c r="N19" s="27" t="s">
        <v>24</v>
      </c>
      <c r="O19" s="23" t="s">
        <v>25</v>
      </c>
      <c r="P19" s="27" t="s">
        <v>26</v>
      </c>
      <c r="Q19" s="23" t="s">
        <v>27</v>
      </c>
      <c r="R19" s="23" t="s">
        <v>28</v>
      </c>
      <c r="S19" s="23" t="s">
        <v>62</v>
      </c>
      <c r="T19" s="64" t="s">
        <v>79</v>
      </c>
      <c r="U19" s="44" t="s">
        <v>31</v>
      </c>
      <c r="V19" s="29" t="s">
        <v>80</v>
      </c>
    </row>
    <row r="20" spans="1:22" ht="24.75" customHeight="1" thickBot="1">
      <c r="A20" s="77" t="s">
        <v>18</v>
      </c>
      <c r="B20" s="45" t="s">
        <v>19</v>
      </c>
      <c r="C20" s="45" t="s">
        <v>102</v>
      </c>
      <c r="D20" s="46" t="s">
        <v>103</v>
      </c>
      <c r="E20" s="45" t="s">
        <v>104</v>
      </c>
      <c r="F20" s="45" t="s">
        <v>105</v>
      </c>
      <c r="G20" s="115" t="s">
        <v>106</v>
      </c>
      <c r="H20" s="45">
        <v>3</v>
      </c>
      <c r="I20" s="45">
        <v>25</v>
      </c>
      <c r="J20" s="47" t="s">
        <v>466</v>
      </c>
      <c r="K20" s="120">
        <v>0.526</v>
      </c>
      <c r="L20" s="120">
        <v>7.635</v>
      </c>
      <c r="M20" s="48">
        <f t="shared" si="0"/>
        <v>8.161</v>
      </c>
      <c r="N20" s="49" t="s">
        <v>24</v>
      </c>
      <c r="O20" s="45" t="s">
        <v>25</v>
      </c>
      <c r="P20" s="49" t="s">
        <v>26</v>
      </c>
      <c r="Q20" s="45" t="s">
        <v>27</v>
      </c>
      <c r="R20" s="45" t="s">
        <v>28</v>
      </c>
      <c r="S20" s="45" t="s">
        <v>62</v>
      </c>
      <c r="T20" s="67" t="s">
        <v>107</v>
      </c>
      <c r="U20" s="51" t="s">
        <v>31</v>
      </c>
      <c r="V20" s="52" t="s">
        <v>108</v>
      </c>
    </row>
    <row r="21" spans="1:22" ht="24.75" customHeight="1">
      <c r="A21" s="90" t="s">
        <v>18</v>
      </c>
      <c r="B21" s="31" t="s">
        <v>19</v>
      </c>
      <c r="C21" s="31" t="s">
        <v>109</v>
      </c>
      <c r="D21" s="32" t="s">
        <v>110</v>
      </c>
      <c r="E21" s="31" t="s">
        <v>111</v>
      </c>
      <c r="F21" s="14" t="s">
        <v>112</v>
      </c>
      <c r="G21" s="114" t="s">
        <v>46</v>
      </c>
      <c r="H21" s="31">
        <v>3</v>
      </c>
      <c r="I21" s="31">
        <v>80</v>
      </c>
      <c r="J21" s="16" t="s">
        <v>466</v>
      </c>
      <c r="K21" s="113">
        <v>11.188</v>
      </c>
      <c r="L21" s="113">
        <v>4.089</v>
      </c>
      <c r="M21" s="18">
        <f t="shared" si="0"/>
        <v>15.277000000000001</v>
      </c>
      <c r="N21" s="30" t="s">
        <v>24</v>
      </c>
      <c r="O21" s="31" t="s">
        <v>25</v>
      </c>
      <c r="P21" s="30" t="s">
        <v>26</v>
      </c>
      <c r="Q21" s="31" t="s">
        <v>27</v>
      </c>
      <c r="R21" s="31" t="s">
        <v>28</v>
      </c>
      <c r="S21" s="31" t="s">
        <v>62</v>
      </c>
      <c r="T21" s="65" t="s">
        <v>113</v>
      </c>
      <c r="U21" s="34" t="s">
        <v>31</v>
      </c>
      <c r="V21" s="91" t="s">
        <v>114</v>
      </c>
    </row>
    <row r="22" spans="1:22" ht="24.75" customHeight="1">
      <c r="A22" s="75" t="s">
        <v>18</v>
      </c>
      <c r="B22" s="14" t="s">
        <v>19</v>
      </c>
      <c r="C22" s="21">
        <v>102435448</v>
      </c>
      <c r="D22" s="15" t="s">
        <v>115</v>
      </c>
      <c r="E22" s="14" t="s">
        <v>116</v>
      </c>
      <c r="F22" s="14" t="s">
        <v>117</v>
      </c>
      <c r="G22" s="110" t="s">
        <v>118</v>
      </c>
      <c r="H22" s="14" t="s">
        <v>41</v>
      </c>
      <c r="I22" s="14" t="s">
        <v>42</v>
      </c>
      <c r="J22" s="43" t="s">
        <v>466</v>
      </c>
      <c r="K22" s="132">
        <v>12</v>
      </c>
      <c r="L22" s="132">
        <v>12</v>
      </c>
      <c r="M22" s="17">
        <f t="shared" si="0"/>
        <v>24</v>
      </c>
      <c r="N22" s="19" t="s">
        <v>24</v>
      </c>
      <c r="O22" s="14" t="s">
        <v>25</v>
      </c>
      <c r="P22" s="19" t="s">
        <v>26</v>
      </c>
      <c r="Q22" s="14" t="s">
        <v>27</v>
      </c>
      <c r="R22" s="14" t="s">
        <v>28</v>
      </c>
      <c r="S22" s="14" t="s">
        <v>62</v>
      </c>
      <c r="T22" s="63" t="s">
        <v>113</v>
      </c>
      <c r="U22" s="21" t="s">
        <v>31</v>
      </c>
      <c r="V22" s="22" t="s">
        <v>114</v>
      </c>
    </row>
    <row r="23" spans="1:22" ht="30" customHeight="1" thickBot="1">
      <c r="A23" s="76" t="s">
        <v>18</v>
      </c>
      <c r="B23" s="23" t="s">
        <v>19</v>
      </c>
      <c r="C23" s="53">
        <v>102436925</v>
      </c>
      <c r="D23" s="25" t="s">
        <v>115</v>
      </c>
      <c r="E23" s="23" t="s">
        <v>119</v>
      </c>
      <c r="F23" s="23" t="s">
        <v>120</v>
      </c>
      <c r="G23" s="106" t="s">
        <v>23</v>
      </c>
      <c r="H23" s="23" t="s">
        <v>41</v>
      </c>
      <c r="I23" s="23" t="s">
        <v>121</v>
      </c>
      <c r="J23" s="35" t="s">
        <v>466</v>
      </c>
      <c r="K23" s="107">
        <v>12</v>
      </c>
      <c r="L23" s="26">
        <v>0</v>
      </c>
      <c r="M23" s="26">
        <f t="shared" si="0"/>
        <v>12</v>
      </c>
      <c r="N23" s="27" t="s">
        <v>24</v>
      </c>
      <c r="O23" s="23" t="s">
        <v>25</v>
      </c>
      <c r="P23" s="27" t="s">
        <v>26</v>
      </c>
      <c r="Q23" s="23" t="s">
        <v>27</v>
      </c>
      <c r="R23" s="23" t="s">
        <v>28</v>
      </c>
      <c r="S23" s="23" t="s">
        <v>62</v>
      </c>
      <c r="T23" s="64" t="s">
        <v>113</v>
      </c>
      <c r="U23" s="28" t="s">
        <v>31</v>
      </c>
      <c r="V23" s="29" t="s">
        <v>114</v>
      </c>
    </row>
    <row r="24" spans="1:22" ht="24.75" customHeight="1">
      <c r="A24" s="90" t="s">
        <v>18</v>
      </c>
      <c r="B24" s="31" t="s">
        <v>122</v>
      </c>
      <c r="C24" s="14" t="s">
        <v>123</v>
      </c>
      <c r="D24" s="32" t="s">
        <v>124</v>
      </c>
      <c r="E24" s="31" t="s">
        <v>125</v>
      </c>
      <c r="F24" s="14" t="s">
        <v>126</v>
      </c>
      <c r="G24" s="103" t="s">
        <v>127</v>
      </c>
      <c r="H24" s="14" t="s">
        <v>128</v>
      </c>
      <c r="I24" s="14">
        <v>80</v>
      </c>
      <c r="J24" s="16" t="s">
        <v>466</v>
      </c>
      <c r="K24" s="105">
        <v>26.438</v>
      </c>
      <c r="L24" s="17">
        <v>0</v>
      </c>
      <c r="M24" s="18">
        <f t="shared" si="0"/>
        <v>26.438</v>
      </c>
      <c r="N24" s="32" t="s">
        <v>129</v>
      </c>
      <c r="O24" s="31" t="s">
        <v>130</v>
      </c>
      <c r="P24" s="30" t="s">
        <v>26</v>
      </c>
      <c r="Q24" s="31" t="s">
        <v>27</v>
      </c>
      <c r="R24" s="31" t="s">
        <v>28</v>
      </c>
      <c r="S24" s="31" t="s">
        <v>131</v>
      </c>
      <c r="T24" s="65" t="s">
        <v>132</v>
      </c>
      <c r="U24" s="54" t="s">
        <v>133</v>
      </c>
      <c r="V24" s="91" t="s">
        <v>134</v>
      </c>
    </row>
    <row r="25" spans="1:22" ht="24.75" customHeight="1">
      <c r="A25" s="75" t="s">
        <v>18</v>
      </c>
      <c r="B25" s="14" t="s">
        <v>19</v>
      </c>
      <c r="C25" s="14" t="s">
        <v>135</v>
      </c>
      <c r="D25" s="15" t="s">
        <v>136</v>
      </c>
      <c r="E25" s="14" t="s">
        <v>137</v>
      </c>
      <c r="F25" s="14" t="s">
        <v>138</v>
      </c>
      <c r="G25" s="130" t="s">
        <v>139</v>
      </c>
      <c r="H25" s="14" t="s">
        <v>128</v>
      </c>
      <c r="I25" s="14">
        <v>25</v>
      </c>
      <c r="J25" s="43" t="s">
        <v>466</v>
      </c>
      <c r="K25" s="131">
        <v>0</v>
      </c>
      <c r="L25" s="17">
        <v>0</v>
      </c>
      <c r="M25" s="17">
        <f t="shared" si="0"/>
        <v>0</v>
      </c>
      <c r="N25" s="15" t="s">
        <v>129</v>
      </c>
      <c r="O25" s="14" t="s">
        <v>130</v>
      </c>
      <c r="P25" s="19" t="s">
        <v>26</v>
      </c>
      <c r="Q25" s="14" t="s">
        <v>27</v>
      </c>
      <c r="R25" s="14" t="s">
        <v>28</v>
      </c>
      <c r="S25" s="14" t="s">
        <v>140</v>
      </c>
      <c r="T25" s="63" t="s">
        <v>132</v>
      </c>
      <c r="U25" s="54" t="s">
        <v>133</v>
      </c>
      <c r="V25" s="22" t="s">
        <v>134</v>
      </c>
    </row>
    <row r="26" spans="1:22" ht="24.75" customHeight="1">
      <c r="A26" s="75" t="s">
        <v>18</v>
      </c>
      <c r="B26" s="14" t="s">
        <v>19</v>
      </c>
      <c r="C26" s="14" t="s">
        <v>141</v>
      </c>
      <c r="D26" s="15" t="s">
        <v>142</v>
      </c>
      <c r="E26" s="14" t="s">
        <v>143</v>
      </c>
      <c r="F26" s="14" t="s">
        <v>144</v>
      </c>
      <c r="G26" s="103" t="s">
        <v>127</v>
      </c>
      <c r="H26" s="14" t="s">
        <v>128</v>
      </c>
      <c r="I26" s="14" t="s">
        <v>145</v>
      </c>
      <c r="J26" s="43" t="s">
        <v>466</v>
      </c>
      <c r="K26" s="105">
        <v>0</v>
      </c>
      <c r="L26" s="17">
        <v>0</v>
      </c>
      <c r="M26" s="17">
        <f t="shared" si="0"/>
        <v>0</v>
      </c>
      <c r="N26" s="15" t="s">
        <v>129</v>
      </c>
      <c r="O26" s="14" t="s">
        <v>130</v>
      </c>
      <c r="P26" s="19" t="s">
        <v>26</v>
      </c>
      <c r="Q26" s="14" t="s">
        <v>27</v>
      </c>
      <c r="R26" s="14" t="s">
        <v>28</v>
      </c>
      <c r="S26" s="14" t="s">
        <v>140</v>
      </c>
      <c r="T26" s="63" t="s">
        <v>132</v>
      </c>
      <c r="U26" s="54" t="s">
        <v>133</v>
      </c>
      <c r="V26" s="22" t="s">
        <v>134</v>
      </c>
    </row>
    <row r="27" spans="1:22" ht="24.75" customHeight="1">
      <c r="A27" s="75" t="s">
        <v>18</v>
      </c>
      <c r="B27" s="14" t="s">
        <v>19</v>
      </c>
      <c r="C27" s="14" t="s">
        <v>146</v>
      </c>
      <c r="D27" s="15" t="s">
        <v>142</v>
      </c>
      <c r="E27" s="14" t="s">
        <v>147</v>
      </c>
      <c r="F27" s="14" t="s">
        <v>148</v>
      </c>
      <c r="G27" s="103" t="s">
        <v>127</v>
      </c>
      <c r="H27" s="14" t="s">
        <v>128</v>
      </c>
      <c r="I27" s="14" t="s">
        <v>149</v>
      </c>
      <c r="J27" s="43" t="s">
        <v>466</v>
      </c>
      <c r="K27" s="105">
        <v>6.75</v>
      </c>
      <c r="L27" s="17">
        <v>0</v>
      </c>
      <c r="M27" s="17">
        <f t="shared" si="0"/>
        <v>6.75</v>
      </c>
      <c r="N27" s="15" t="s">
        <v>129</v>
      </c>
      <c r="O27" s="14" t="s">
        <v>130</v>
      </c>
      <c r="P27" s="19" t="s">
        <v>26</v>
      </c>
      <c r="Q27" s="14" t="s">
        <v>27</v>
      </c>
      <c r="R27" s="14" t="s">
        <v>28</v>
      </c>
      <c r="S27" s="14" t="s">
        <v>140</v>
      </c>
      <c r="T27" s="63" t="s">
        <v>132</v>
      </c>
      <c r="U27" s="54" t="s">
        <v>133</v>
      </c>
      <c r="V27" s="22" t="s">
        <v>134</v>
      </c>
    </row>
    <row r="28" spans="1:22" ht="24.75" customHeight="1">
      <c r="A28" s="75" t="s">
        <v>18</v>
      </c>
      <c r="B28" s="14" t="s">
        <v>19</v>
      </c>
      <c r="C28" s="14" t="s">
        <v>150</v>
      </c>
      <c r="D28" s="15" t="s">
        <v>151</v>
      </c>
      <c r="E28" s="14" t="s">
        <v>152</v>
      </c>
      <c r="F28" s="14" t="s">
        <v>153</v>
      </c>
      <c r="G28" s="103" t="s">
        <v>127</v>
      </c>
      <c r="H28" s="14" t="s">
        <v>128</v>
      </c>
      <c r="I28" s="14">
        <v>80</v>
      </c>
      <c r="J28" s="43" t="s">
        <v>466</v>
      </c>
      <c r="K28" s="105">
        <v>8.04</v>
      </c>
      <c r="L28" s="17">
        <v>0</v>
      </c>
      <c r="M28" s="17">
        <f t="shared" si="0"/>
        <v>8.04</v>
      </c>
      <c r="N28" s="15" t="s">
        <v>129</v>
      </c>
      <c r="O28" s="14" t="s">
        <v>130</v>
      </c>
      <c r="P28" s="19" t="s">
        <v>26</v>
      </c>
      <c r="Q28" s="14" t="s">
        <v>27</v>
      </c>
      <c r="R28" s="14" t="s">
        <v>28</v>
      </c>
      <c r="S28" s="14" t="s">
        <v>140</v>
      </c>
      <c r="T28" s="63" t="s">
        <v>132</v>
      </c>
      <c r="U28" s="54" t="s">
        <v>133</v>
      </c>
      <c r="V28" s="22" t="s">
        <v>134</v>
      </c>
    </row>
    <row r="29" spans="1:22" ht="24.75" customHeight="1">
      <c r="A29" s="75" t="s">
        <v>18</v>
      </c>
      <c r="B29" s="14" t="s">
        <v>19</v>
      </c>
      <c r="C29" s="14" t="s">
        <v>154</v>
      </c>
      <c r="D29" s="15" t="s">
        <v>151</v>
      </c>
      <c r="E29" s="14" t="s">
        <v>155</v>
      </c>
      <c r="F29" s="14" t="s">
        <v>156</v>
      </c>
      <c r="G29" s="103" t="s">
        <v>127</v>
      </c>
      <c r="H29" s="14" t="s">
        <v>128</v>
      </c>
      <c r="I29" s="14" t="s">
        <v>157</v>
      </c>
      <c r="J29" s="43" t="s">
        <v>466</v>
      </c>
      <c r="K29" s="105">
        <v>0</v>
      </c>
      <c r="L29" s="17">
        <v>0</v>
      </c>
      <c r="M29" s="17">
        <f t="shared" si="0"/>
        <v>0</v>
      </c>
      <c r="N29" s="15" t="s">
        <v>129</v>
      </c>
      <c r="O29" s="14" t="s">
        <v>130</v>
      </c>
      <c r="P29" s="19" t="s">
        <v>26</v>
      </c>
      <c r="Q29" s="14" t="s">
        <v>27</v>
      </c>
      <c r="R29" s="14" t="s">
        <v>28</v>
      </c>
      <c r="S29" s="14" t="s">
        <v>140</v>
      </c>
      <c r="T29" s="63" t="s">
        <v>132</v>
      </c>
      <c r="U29" s="54" t="s">
        <v>133</v>
      </c>
      <c r="V29" s="22" t="s">
        <v>134</v>
      </c>
    </row>
    <row r="30" spans="1:22" ht="24.75" customHeight="1">
      <c r="A30" s="75" t="s">
        <v>18</v>
      </c>
      <c r="B30" s="14" t="s">
        <v>19</v>
      </c>
      <c r="C30" s="14" t="s">
        <v>158</v>
      </c>
      <c r="D30" s="15" t="s">
        <v>159</v>
      </c>
      <c r="E30" s="14" t="s">
        <v>160</v>
      </c>
      <c r="F30" s="14" t="s">
        <v>161</v>
      </c>
      <c r="G30" s="103" t="s">
        <v>127</v>
      </c>
      <c r="H30" s="14" t="s">
        <v>128</v>
      </c>
      <c r="I30" s="14">
        <v>63</v>
      </c>
      <c r="J30" s="43" t="s">
        <v>466</v>
      </c>
      <c r="K30" s="105">
        <v>0</v>
      </c>
      <c r="L30" s="17">
        <v>0</v>
      </c>
      <c r="M30" s="17">
        <f t="shared" si="0"/>
        <v>0</v>
      </c>
      <c r="N30" s="15" t="s">
        <v>129</v>
      </c>
      <c r="O30" s="14" t="s">
        <v>130</v>
      </c>
      <c r="P30" s="19" t="s">
        <v>26</v>
      </c>
      <c r="Q30" s="14" t="s">
        <v>27</v>
      </c>
      <c r="R30" s="14" t="s">
        <v>28</v>
      </c>
      <c r="S30" s="14" t="s">
        <v>140</v>
      </c>
      <c r="T30" s="63" t="s">
        <v>132</v>
      </c>
      <c r="U30" s="54" t="s">
        <v>133</v>
      </c>
      <c r="V30" s="22" t="s">
        <v>134</v>
      </c>
    </row>
    <row r="31" spans="1:22" ht="24.75" customHeight="1">
      <c r="A31" s="75" t="s">
        <v>18</v>
      </c>
      <c r="B31" s="14" t="s">
        <v>19</v>
      </c>
      <c r="C31" s="14" t="s">
        <v>162</v>
      </c>
      <c r="D31" s="15" t="s">
        <v>159</v>
      </c>
      <c r="E31" s="14" t="s">
        <v>163</v>
      </c>
      <c r="F31" s="14" t="s">
        <v>164</v>
      </c>
      <c r="G31" s="103" t="s">
        <v>127</v>
      </c>
      <c r="H31" s="14" t="s">
        <v>128</v>
      </c>
      <c r="I31" s="14" t="s">
        <v>149</v>
      </c>
      <c r="J31" s="43" t="s">
        <v>466</v>
      </c>
      <c r="K31" s="105">
        <v>7.21</v>
      </c>
      <c r="L31" s="17">
        <v>0</v>
      </c>
      <c r="M31" s="17">
        <f t="shared" si="0"/>
        <v>7.21</v>
      </c>
      <c r="N31" s="15" t="s">
        <v>129</v>
      </c>
      <c r="O31" s="14" t="s">
        <v>130</v>
      </c>
      <c r="P31" s="19" t="s">
        <v>26</v>
      </c>
      <c r="Q31" s="14" t="s">
        <v>27</v>
      </c>
      <c r="R31" s="14" t="s">
        <v>28</v>
      </c>
      <c r="S31" s="14" t="s">
        <v>140</v>
      </c>
      <c r="T31" s="63" t="s">
        <v>132</v>
      </c>
      <c r="U31" s="54" t="s">
        <v>133</v>
      </c>
      <c r="V31" s="22" t="s">
        <v>134</v>
      </c>
    </row>
    <row r="32" spans="1:22" ht="24.75" customHeight="1">
      <c r="A32" s="75" t="s">
        <v>18</v>
      </c>
      <c r="B32" s="14" t="s">
        <v>19</v>
      </c>
      <c r="C32" s="14" t="s">
        <v>165</v>
      </c>
      <c r="D32" s="15" t="s">
        <v>166</v>
      </c>
      <c r="E32" s="14" t="s">
        <v>167</v>
      </c>
      <c r="F32" s="14" t="s">
        <v>168</v>
      </c>
      <c r="G32" s="103" t="s">
        <v>127</v>
      </c>
      <c r="H32" s="14" t="s">
        <v>128</v>
      </c>
      <c r="I32" s="14">
        <v>80</v>
      </c>
      <c r="J32" s="43" t="s">
        <v>466</v>
      </c>
      <c r="K32" s="105">
        <v>4.64</v>
      </c>
      <c r="L32" s="17">
        <v>0</v>
      </c>
      <c r="M32" s="17">
        <f t="shared" si="0"/>
        <v>4.64</v>
      </c>
      <c r="N32" s="15" t="s">
        <v>129</v>
      </c>
      <c r="O32" s="14" t="s">
        <v>130</v>
      </c>
      <c r="P32" s="19" t="s">
        <v>26</v>
      </c>
      <c r="Q32" s="14" t="s">
        <v>27</v>
      </c>
      <c r="R32" s="14" t="s">
        <v>28</v>
      </c>
      <c r="S32" s="14" t="s">
        <v>140</v>
      </c>
      <c r="T32" s="63" t="s">
        <v>132</v>
      </c>
      <c r="U32" s="54" t="s">
        <v>133</v>
      </c>
      <c r="V32" s="22" t="s">
        <v>134</v>
      </c>
    </row>
    <row r="33" spans="1:22" ht="24.75" customHeight="1">
      <c r="A33" s="75" t="s">
        <v>18</v>
      </c>
      <c r="B33" s="14" t="s">
        <v>19</v>
      </c>
      <c r="C33" s="14" t="s">
        <v>169</v>
      </c>
      <c r="D33" s="15" t="s">
        <v>166</v>
      </c>
      <c r="E33" s="14" t="s">
        <v>170</v>
      </c>
      <c r="F33" s="14" t="s">
        <v>171</v>
      </c>
      <c r="G33" s="103" t="s">
        <v>127</v>
      </c>
      <c r="H33" s="14" t="s">
        <v>128</v>
      </c>
      <c r="I33" s="14" t="s">
        <v>157</v>
      </c>
      <c r="J33" s="43" t="s">
        <v>466</v>
      </c>
      <c r="K33" s="105">
        <v>0</v>
      </c>
      <c r="L33" s="17">
        <v>0</v>
      </c>
      <c r="M33" s="17">
        <f t="shared" si="0"/>
        <v>0</v>
      </c>
      <c r="N33" s="15" t="s">
        <v>129</v>
      </c>
      <c r="O33" s="14" t="s">
        <v>130</v>
      </c>
      <c r="P33" s="19" t="s">
        <v>26</v>
      </c>
      <c r="Q33" s="14" t="s">
        <v>27</v>
      </c>
      <c r="R33" s="14" t="s">
        <v>28</v>
      </c>
      <c r="S33" s="14" t="s">
        <v>140</v>
      </c>
      <c r="T33" s="63" t="s">
        <v>132</v>
      </c>
      <c r="U33" s="54" t="s">
        <v>133</v>
      </c>
      <c r="V33" s="22" t="s">
        <v>134</v>
      </c>
    </row>
    <row r="34" spans="1:22" ht="24.75" customHeight="1">
      <c r="A34" s="75" t="s">
        <v>18</v>
      </c>
      <c r="B34" s="14" t="s">
        <v>19</v>
      </c>
      <c r="C34" s="14" t="s">
        <v>172</v>
      </c>
      <c r="D34" s="15" t="s">
        <v>173</v>
      </c>
      <c r="E34" s="14" t="s">
        <v>174</v>
      </c>
      <c r="F34" s="14" t="s">
        <v>175</v>
      </c>
      <c r="G34" s="103" t="s">
        <v>127</v>
      </c>
      <c r="H34" s="14" t="s">
        <v>128</v>
      </c>
      <c r="I34" s="14" t="s">
        <v>149</v>
      </c>
      <c r="J34" s="43" t="s">
        <v>466</v>
      </c>
      <c r="K34" s="105">
        <v>4.34</v>
      </c>
      <c r="L34" s="17">
        <v>0</v>
      </c>
      <c r="M34" s="17">
        <f t="shared" si="0"/>
        <v>4.34</v>
      </c>
      <c r="N34" s="15" t="s">
        <v>129</v>
      </c>
      <c r="O34" s="14" t="s">
        <v>130</v>
      </c>
      <c r="P34" s="19" t="s">
        <v>26</v>
      </c>
      <c r="Q34" s="14" t="s">
        <v>27</v>
      </c>
      <c r="R34" s="14" t="s">
        <v>28</v>
      </c>
      <c r="S34" s="14" t="s">
        <v>140</v>
      </c>
      <c r="T34" s="63" t="s">
        <v>132</v>
      </c>
      <c r="U34" s="54" t="s">
        <v>133</v>
      </c>
      <c r="V34" s="22" t="s">
        <v>134</v>
      </c>
    </row>
    <row r="35" spans="1:22" ht="24.75" customHeight="1">
      <c r="A35" s="75" t="s">
        <v>18</v>
      </c>
      <c r="B35" s="14" t="s">
        <v>19</v>
      </c>
      <c r="C35" s="14" t="s">
        <v>176</v>
      </c>
      <c r="D35" s="15" t="s">
        <v>177</v>
      </c>
      <c r="E35" s="14" t="s">
        <v>178</v>
      </c>
      <c r="F35" s="14" t="s">
        <v>179</v>
      </c>
      <c r="G35" s="103" t="s">
        <v>127</v>
      </c>
      <c r="H35" s="14" t="s">
        <v>128</v>
      </c>
      <c r="I35" s="14" t="s">
        <v>157</v>
      </c>
      <c r="J35" s="43" t="s">
        <v>466</v>
      </c>
      <c r="K35" s="105">
        <v>0</v>
      </c>
      <c r="L35" s="17">
        <v>0</v>
      </c>
      <c r="M35" s="17">
        <f t="shared" si="0"/>
        <v>0</v>
      </c>
      <c r="N35" s="15" t="s">
        <v>129</v>
      </c>
      <c r="O35" s="14" t="s">
        <v>130</v>
      </c>
      <c r="P35" s="19" t="s">
        <v>26</v>
      </c>
      <c r="Q35" s="14" t="s">
        <v>27</v>
      </c>
      <c r="R35" s="14" t="s">
        <v>28</v>
      </c>
      <c r="S35" s="14" t="s">
        <v>140</v>
      </c>
      <c r="T35" s="63" t="s">
        <v>132</v>
      </c>
      <c r="U35" s="54" t="s">
        <v>133</v>
      </c>
      <c r="V35" s="22" t="s">
        <v>134</v>
      </c>
    </row>
    <row r="36" spans="1:22" ht="24.75" customHeight="1">
      <c r="A36" s="75" t="s">
        <v>18</v>
      </c>
      <c r="B36" s="14" t="s">
        <v>19</v>
      </c>
      <c r="C36" s="14" t="s">
        <v>180</v>
      </c>
      <c r="D36" s="15" t="s">
        <v>181</v>
      </c>
      <c r="E36" s="14" t="s">
        <v>182</v>
      </c>
      <c r="F36" s="14" t="s">
        <v>183</v>
      </c>
      <c r="G36" s="103" t="s">
        <v>23</v>
      </c>
      <c r="H36" s="14" t="s">
        <v>128</v>
      </c>
      <c r="I36" s="14" t="s">
        <v>149</v>
      </c>
      <c r="J36" s="43" t="s">
        <v>466</v>
      </c>
      <c r="K36" s="105">
        <v>4.55</v>
      </c>
      <c r="L36" s="17">
        <v>0</v>
      </c>
      <c r="M36" s="17">
        <f t="shared" si="0"/>
        <v>4.55</v>
      </c>
      <c r="N36" s="15" t="s">
        <v>129</v>
      </c>
      <c r="O36" s="14" t="s">
        <v>130</v>
      </c>
      <c r="P36" s="19" t="s">
        <v>26</v>
      </c>
      <c r="Q36" s="14" t="s">
        <v>27</v>
      </c>
      <c r="R36" s="14" t="s">
        <v>28</v>
      </c>
      <c r="S36" s="14" t="s">
        <v>140</v>
      </c>
      <c r="T36" s="63" t="s">
        <v>132</v>
      </c>
      <c r="U36" s="54" t="s">
        <v>133</v>
      </c>
      <c r="V36" s="22" t="s">
        <v>134</v>
      </c>
    </row>
    <row r="37" spans="1:22" ht="24.75" customHeight="1">
      <c r="A37" s="75" t="s">
        <v>18</v>
      </c>
      <c r="B37" s="14" t="s">
        <v>19</v>
      </c>
      <c r="C37" s="14" t="s">
        <v>184</v>
      </c>
      <c r="D37" s="15" t="s">
        <v>181</v>
      </c>
      <c r="E37" s="14" t="s">
        <v>185</v>
      </c>
      <c r="F37" s="14" t="s">
        <v>186</v>
      </c>
      <c r="G37" s="130" t="s">
        <v>36</v>
      </c>
      <c r="H37" s="14" t="s">
        <v>128</v>
      </c>
      <c r="I37" s="14" t="s">
        <v>157</v>
      </c>
      <c r="J37" s="43" t="s">
        <v>466</v>
      </c>
      <c r="K37" s="131">
        <v>0</v>
      </c>
      <c r="L37" s="17">
        <v>0</v>
      </c>
      <c r="M37" s="17">
        <f t="shared" si="0"/>
        <v>0</v>
      </c>
      <c r="N37" s="15" t="s">
        <v>129</v>
      </c>
      <c r="O37" s="14" t="s">
        <v>130</v>
      </c>
      <c r="P37" s="19" t="s">
        <v>26</v>
      </c>
      <c r="Q37" s="14" t="s">
        <v>27</v>
      </c>
      <c r="R37" s="14" t="s">
        <v>28</v>
      </c>
      <c r="S37" s="14" t="s">
        <v>140</v>
      </c>
      <c r="T37" s="63" t="s">
        <v>132</v>
      </c>
      <c r="U37" s="54" t="s">
        <v>133</v>
      </c>
      <c r="V37" s="22" t="s">
        <v>134</v>
      </c>
    </row>
    <row r="38" spans="1:22" ht="24.75" customHeight="1">
      <c r="A38" s="75" t="s">
        <v>18</v>
      </c>
      <c r="B38" s="14" t="s">
        <v>19</v>
      </c>
      <c r="C38" s="14" t="s">
        <v>187</v>
      </c>
      <c r="D38" s="15" t="s">
        <v>188</v>
      </c>
      <c r="E38" s="14" t="s">
        <v>189</v>
      </c>
      <c r="F38" s="14" t="s">
        <v>190</v>
      </c>
      <c r="G38" s="103" t="s">
        <v>23</v>
      </c>
      <c r="H38" s="14" t="s">
        <v>128</v>
      </c>
      <c r="I38" s="14" t="s">
        <v>191</v>
      </c>
      <c r="J38" s="43" t="s">
        <v>466</v>
      </c>
      <c r="K38" s="105">
        <v>12.418</v>
      </c>
      <c r="L38" s="17">
        <v>0</v>
      </c>
      <c r="M38" s="17">
        <f t="shared" si="0"/>
        <v>12.418</v>
      </c>
      <c r="N38" s="15" t="s">
        <v>129</v>
      </c>
      <c r="O38" s="14" t="s">
        <v>130</v>
      </c>
      <c r="P38" s="19" t="s">
        <v>26</v>
      </c>
      <c r="Q38" s="14" t="s">
        <v>27</v>
      </c>
      <c r="R38" s="14" t="s">
        <v>28</v>
      </c>
      <c r="S38" s="14" t="s">
        <v>140</v>
      </c>
      <c r="T38" s="63" t="s">
        <v>132</v>
      </c>
      <c r="U38" s="54" t="s">
        <v>133</v>
      </c>
      <c r="V38" s="22" t="s">
        <v>134</v>
      </c>
    </row>
    <row r="39" spans="1:22" ht="24.75" customHeight="1">
      <c r="A39" s="75" t="s">
        <v>18</v>
      </c>
      <c r="B39" s="14" t="s">
        <v>19</v>
      </c>
      <c r="C39" s="14" t="s">
        <v>192</v>
      </c>
      <c r="D39" s="15" t="s">
        <v>193</v>
      </c>
      <c r="E39" s="14" t="s">
        <v>194</v>
      </c>
      <c r="F39" s="14" t="s">
        <v>195</v>
      </c>
      <c r="G39" s="103" t="s">
        <v>23</v>
      </c>
      <c r="H39" s="14" t="s">
        <v>128</v>
      </c>
      <c r="I39" s="14" t="s">
        <v>149</v>
      </c>
      <c r="J39" s="43" t="s">
        <v>466</v>
      </c>
      <c r="K39" s="105">
        <v>34.721</v>
      </c>
      <c r="L39" s="17">
        <v>0</v>
      </c>
      <c r="M39" s="17">
        <f t="shared" si="0"/>
        <v>34.721</v>
      </c>
      <c r="N39" s="15" t="s">
        <v>129</v>
      </c>
      <c r="O39" s="14" t="s">
        <v>130</v>
      </c>
      <c r="P39" s="19" t="s">
        <v>26</v>
      </c>
      <c r="Q39" s="14" t="s">
        <v>27</v>
      </c>
      <c r="R39" s="14" t="s">
        <v>28</v>
      </c>
      <c r="S39" s="14" t="s">
        <v>140</v>
      </c>
      <c r="T39" s="63" t="s">
        <v>132</v>
      </c>
      <c r="U39" s="54" t="s">
        <v>133</v>
      </c>
      <c r="V39" s="22" t="s">
        <v>134</v>
      </c>
    </row>
    <row r="40" spans="1:22" ht="24.75" customHeight="1">
      <c r="A40" s="75" t="s">
        <v>18</v>
      </c>
      <c r="B40" s="14" t="s">
        <v>19</v>
      </c>
      <c r="C40" s="14" t="s">
        <v>196</v>
      </c>
      <c r="D40" s="15" t="s">
        <v>197</v>
      </c>
      <c r="E40" s="14" t="s">
        <v>198</v>
      </c>
      <c r="F40" s="14" t="s">
        <v>199</v>
      </c>
      <c r="G40" s="111" t="s">
        <v>46</v>
      </c>
      <c r="H40" s="14" t="s">
        <v>41</v>
      </c>
      <c r="I40" s="14" t="s">
        <v>191</v>
      </c>
      <c r="J40" s="43" t="s">
        <v>466</v>
      </c>
      <c r="K40" s="113">
        <v>4.301</v>
      </c>
      <c r="L40" s="113">
        <v>1.493</v>
      </c>
      <c r="M40" s="17">
        <f t="shared" si="0"/>
        <v>5.7940000000000005</v>
      </c>
      <c r="N40" s="15" t="s">
        <v>129</v>
      </c>
      <c r="O40" s="14" t="s">
        <v>130</v>
      </c>
      <c r="P40" s="19" t="s">
        <v>26</v>
      </c>
      <c r="Q40" s="14" t="s">
        <v>27</v>
      </c>
      <c r="R40" s="14" t="s">
        <v>28</v>
      </c>
      <c r="S40" s="14" t="s">
        <v>140</v>
      </c>
      <c r="T40" s="63" t="s">
        <v>132</v>
      </c>
      <c r="U40" s="54" t="s">
        <v>133</v>
      </c>
      <c r="V40" s="22" t="s">
        <v>134</v>
      </c>
    </row>
    <row r="41" spans="1:22" ht="24.75" customHeight="1">
      <c r="A41" s="75" t="s">
        <v>18</v>
      </c>
      <c r="B41" s="14" t="s">
        <v>19</v>
      </c>
      <c r="C41" s="14" t="s">
        <v>200</v>
      </c>
      <c r="D41" s="15" t="s">
        <v>201</v>
      </c>
      <c r="E41" s="14" t="s">
        <v>202</v>
      </c>
      <c r="F41" s="14" t="s">
        <v>203</v>
      </c>
      <c r="G41" s="130" t="s">
        <v>139</v>
      </c>
      <c r="H41" s="14" t="s">
        <v>204</v>
      </c>
      <c r="I41" s="14" t="s">
        <v>205</v>
      </c>
      <c r="J41" s="43" t="s">
        <v>466</v>
      </c>
      <c r="K41" s="131">
        <v>0.238</v>
      </c>
      <c r="L41" s="17">
        <v>0</v>
      </c>
      <c r="M41" s="17">
        <f t="shared" si="0"/>
        <v>0.238</v>
      </c>
      <c r="N41" s="15" t="s">
        <v>129</v>
      </c>
      <c r="O41" s="14" t="s">
        <v>130</v>
      </c>
      <c r="P41" s="19" t="s">
        <v>26</v>
      </c>
      <c r="Q41" s="14" t="s">
        <v>27</v>
      </c>
      <c r="R41" s="14" t="s">
        <v>28</v>
      </c>
      <c r="S41" s="14" t="s">
        <v>140</v>
      </c>
      <c r="T41" s="63" t="s">
        <v>132</v>
      </c>
      <c r="U41" s="54" t="s">
        <v>133</v>
      </c>
      <c r="V41" s="22" t="s">
        <v>134</v>
      </c>
    </row>
    <row r="42" spans="1:22" ht="24.75" customHeight="1">
      <c r="A42" s="75" t="s">
        <v>18</v>
      </c>
      <c r="B42" s="14" t="s">
        <v>19</v>
      </c>
      <c r="C42" s="14" t="s">
        <v>206</v>
      </c>
      <c r="D42" s="15" t="s">
        <v>207</v>
      </c>
      <c r="E42" s="14" t="s">
        <v>208</v>
      </c>
      <c r="F42" s="14" t="s">
        <v>209</v>
      </c>
      <c r="G42" s="130" t="s">
        <v>36</v>
      </c>
      <c r="H42" s="14" t="s">
        <v>128</v>
      </c>
      <c r="I42" s="14" t="s">
        <v>210</v>
      </c>
      <c r="J42" s="43" t="s">
        <v>466</v>
      </c>
      <c r="K42" s="131">
        <v>0.245</v>
      </c>
      <c r="L42" s="17">
        <v>0</v>
      </c>
      <c r="M42" s="17">
        <f t="shared" si="0"/>
        <v>0.245</v>
      </c>
      <c r="N42" s="15" t="s">
        <v>129</v>
      </c>
      <c r="O42" s="14" t="s">
        <v>130</v>
      </c>
      <c r="P42" s="19" t="s">
        <v>26</v>
      </c>
      <c r="Q42" s="14" t="s">
        <v>27</v>
      </c>
      <c r="R42" s="14" t="s">
        <v>28</v>
      </c>
      <c r="S42" s="14" t="s">
        <v>140</v>
      </c>
      <c r="T42" s="63" t="s">
        <v>132</v>
      </c>
      <c r="U42" s="54" t="s">
        <v>133</v>
      </c>
      <c r="V42" s="22" t="s">
        <v>134</v>
      </c>
    </row>
    <row r="43" spans="1:22" ht="24.75" customHeight="1">
      <c r="A43" s="75" t="s">
        <v>18</v>
      </c>
      <c r="B43" s="14" t="s">
        <v>478</v>
      </c>
      <c r="C43" s="14" t="s">
        <v>479</v>
      </c>
      <c r="D43" s="15" t="s">
        <v>480</v>
      </c>
      <c r="E43" s="14" t="s">
        <v>481</v>
      </c>
      <c r="F43" s="14"/>
      <c r="G43" s="111" t="s">
        <v>46</v>
      </c>
      <c r="H43" s="14" t="s">
        <v>41</v>
      </c>
      <c r="I43" s="14" t="s">
        <v>310</v>
      </c>
      <c r="J43" s="43" t="s">
        <v>466</v>
      </c>
      <c r="K43" s="113">
        <v>11.13</v>
      </c>
      <c r="L43" s="113">
        <v>1.47</v>
      </c>
      <c r="M43" s="17">
        <f t="shared" si="0"/>
        <v>12.600000000000001</v>
      </c>
      <c r="N43" s="15" t="s">
        <v>129</v>
      </c>
      <c r="O43" s="14" t="s">
        <v>482</v>
      </c>
      <c r="P43" s="30" t="s">
        <v>76</v>
      </c>
      <c r="Q43" s="31" t="s">
        <v>77</v>
      </c>
      <c r="R43" s="31" t="s">
        <v>233</v>
      </c>
      <c r="S43" s="14" t="s">
        <v>140</v>
      </c>
      <c r="T43" s="63" t="s">
        <v>132</v>
      </c>
      <c r="U43" s="54" t="s">
        <v>133</v>
      </c>
      <c r="V43" s="22" t="s">
        <v>134</v>
      </c>
    </row>
    <row r="44" spans="1:22" ht="24.75" customHeight="1">
      <c r="A44" s="75" t="s">
        <v>18</v>
      </c>
      <c r="B44" s="14" t="s">
        <v>19</v>
      </c>
      <c r="C44" s="14" t="s">
        <v>211</v>
      </c>
      <c r="D44" s="15" t="s">
        <v>212</v>
      </c>
      <c r="E44" s="14" t="s">
        <v>213</v>
      </c>
      <c r="F44" s="14" t="s">
        <v>214</v>
      </c>
      <c r="G44" s="103" t="s">
        <v>23</v>
      </c>
      <c r="H44" s="14" t="s">
        <v>128</v>
      </c>
      <c r="I44" s="14" t="s">
        <v>42</v>
      </c>
      <c r="J44" s="43" t="s">
        <v>466</v>
      </c>
      <c r="K44" s="105">
        <v>2.432</v>
      </c>
      <c r="L44" s="17">
        <v>0</v>
      </c>
      <c r="M44" s="17">
        <f t="shared" si="0"/>
        <v>2.432</v>
      </c>
      <c r="N44" s="15" t="s">
        <v>129</v>
      </c>
      <c r="O44" s="14" t="s">
        <v>130</v>
      </c>
      <c r="P44" s="19" t="s">
        <v>26</v>
      </c>
      <c r="Q44" s="14" t="s">
        <v>27</v>
      </c>
      <c r="R44" s="14" t="s">
        <v>28</v>
      </c>
      <c r="S44" s="14" t="s">
        <v>140</v>
      </c>
      <c r="T44" s="63" t="s">
        <v>132</v>
      </c>
      <c r="U44" s="54" t="s">
        <v>133</v>
      </c>
      <c r="V44" s="22" t="s">
        <v>134</v>
      </c>
    </row>
    <row r="45" spans="1:22" ht="30" customHeight="1" thickBot="1">
      <c r="A45" s="94" t="s">
        <v>18</v>
      </c>
      <c r="B45" s="23" t="s">
        <v>19</v>
      </c>
      <c r="C45" s="23" t="s">
        <v>215</v>
      </c>
      <c r="D45" s="25" t="s">
        <v>218</v>
      </c>
      <c r="E45" s="23" t="s">
        <v>216</v>
      </c>
      <c r="F45" s="23" t="s">
        <v>483</v>
      </c>
      <c r="G45" s="128" t="s">
        <v>484</v>
      </c>
      <c r="H45" s="23" t="s">
        <v>41</v>
      </c>
      <c r="I45" s="23" t="s">
        <v>42</v>
      </c>
      <c r="J45" s="35" t="s">
        <v>466</v>
      </c>
      <c r="K45" s="129">
        <v>0.095</v>
      </c>
      <c r="L45" s="26">
        <v>0</v>
      </c>
      <c r="M45" s="26">
        <f t="shared" si="0"/>
        <v>0.095</v>
      </c>
      <c r="N45" s="27" t="s">
        <v>129</v>
      </c>
      <c r="O45" s="23" t="s">
        <v>130</v>
      </c>
      <c r="P45" s="27" t="s">
        <v>26</v>
      </c>
      <c r="Q45" s="23" t="s">
        <v>485</v>
      </c>
      <c r="R45" s="23" t="s">
        <v>28</v>
      </c>
      <c r="S45" s="23" t="s">
        <v>140</v>
      </c>
      <c r="T45" s="79" t="s">
        <v>486</v>
      </c>
      <c r="U45" s="68" t="s">
        <v>133</v>
      </c>
      <c r="V45" s="29" t="s">
        <v>487</v>
      </c>
    </row>
    <row r="46" spans="1:22" ht="24.75" customHeight="1" thickBot="1">
      <c r="A46" s="77" t="s">
        <v>18</v>
      </c>
      <c r="B46" s="45" t="s">
        <v>19</v>
      </c>
      <c r="C46" s="45" t="s">
        <v>217</v>
      </c>
      <c r="D46" s="46" t="s">
        <v>218</v>
      </c>
      <c r="E46" s="45" t="s">
        <v>219</v>
      </c>
      <c r="F46" s="45" t="s">
        <v>220</v>
      </c>
      <c r="G46" s="108" t="s">
        <v>127</v>
      </c>
      <c r="H46" s="45" t="s">
        <v>128</v>
      </c>
      <c r="I46" s="45" t="s">
        <v>221</v>
      </c>
      <c r="J46" s="80" t="s">
        <v>466</v>
      </c>
      <c r="K46" s="109">
        <v>1.468</v>
      </c>
      <c r="L46" s="48">
        <v>0</v>
      </c>
      <c r="M46" s="48">
        <f t="shared" si="0"/>
        <v>1.468</v>
      </c>
      <c r="N46" s="49" t="s">
        <v>222</v>
      </c>
      <c r="O46" s="45" t="s">
        <v>25</v>
      </c>
      <c r="P46" s="49" t="s">
        <v>26</v>
      </c>
      <c r="Q46" s="45" t="s">
        <v>27</v>
      </c>
      <c r="R46" s="45" t="s">
        <v>28</v>
      </c>
      <c r="S46" s="45" t="s">
        <v>223</v>
      </c>
      <c r="T46" s="67" t="s">
        <v>224</v>
      </c>
      <c r="U46" s="50" t="s">
        <v>237</v>
      </c>
      <c r="V46" s="52" t="s">
        <v>225</v>
      </c>
    </row>
    <row r="47" spans="1:22" ht="27.75" customHeight="1">
      <c r="A47" s="90" t="s">
        <v>226</v>
      </c>
      <c r="B47" s="31" t="s">
        <v>227</v>
      </c>
      <c r="C47" s="31" t="s">
        <v>228</v>
      </c>
      <c r="D47" s="32" t="s">
        <v>229</v>
      </c>
      <c r="E47" s="31" t="s">
        <v>230</v>
      </c>
      <c r="F47" s="31" t="s">
        <v>231</v>
      </c>
      <c r="G47" s="114" t="s">
        <v>46</v>
      </c>
      <c r="H47" s="31">
        <v>3</v>
      </c>
      <c r="I47" s="31">
        <v>160</v>
      </c>
      <c r="J47" s="16" t="s">
        <v>466</v>
      </c>
      <c r="K47" s="119">
        <v>25.69</v>
      </c>
      <c r="L47" s="119">
        <v>12.79</v>
      </c>
      <c r="M47" s="18">
        <f t="shared" si="0"/>
        <v>38.480000000000004</v>
      </c>
      <c r="N47" s="30" t="s">
        <v>232</v>
      </c>
      <c r="O47" s="31" t="s">
        <v>75</v>
      </c>
      <c r="P47" s="30" t="s">
        <v>76</v>
      </c>
      <c r="Q47" s="31" t="s">
        <v>77</v>
      </c>
      <c r="R47" s="31" t="s">
        <v>233</v>
      </c>
      <c r="S47" s="31" t="s">
        <v>234</v>
      </c>
      <c r="T47" s="65" t="s">
        <v>235</v>
      </c>
      <c r="U47" s="54" t="s">
        <v>236</v>
      </c>
      <c r="V47" s="91" t="s">
        <v>237</v>
      </c>
    </row>
    <row r="48" spans="1:22" ht="32.25" customHeight="1">
      <c r="A48" s="75" t="s">
        <v>226</v>
      </c>
      <c r="B48" s="14" t="s">
        <v>227</v>
      </c>
      <c r="C48" s="14" t="s">
        <v>238</v>
      </c>
      <c r="D48" s="15" t="s">
        <v>239</v>
      </c>
      <c r="E48" s="14" t="s">
        <v>240</v>
      </c>
      <c r="F48" s="14" t="s">
        <v>241</v>
      </c>
      <c r="G48" s="103" t="s">
        <v>127</v>
      </c>
      <c r="H48" s="14" t="s">
        <v>128</v>
      </c>
      <c r="I48" s="14" t="s">
        <v>242</v>
      </c>
      <c r="J48" s="43" t="s">
        <v>466</v>
      </c>
      <c r="K48" s="105">
        <v>0.22</v>
      </c>
      <c r="L48" s="17">
        <v>0</v>
      </c>
      <c r="M48" s="17">
        <f t="shared" si="0"/>
        <v>0.22</v>
      </c>
      <c r="N48" s="19" t="s">
        <v>232</v>
      </c>
      <c r="O48" s="14" t="s">
        <v>25</v>
      </c>
      <c r="P48" s="19" t="s">
        <v>243</v>
      </c>
      <c r="Q48" s="14" t="s">
        <v>27</v>
      </c>
      <c r="R48" s="14" t="s">
        <v>244</v>
      </c>
      <c r="S48" s="31" t="s">
        <v>234</v>
      </c>
      <c r="T48" s="65" t="s">
        <v>235</v>
      </c>
      <c r="U48" s="54" t="s">
        <v>236</v>
      </c>
      <c r="V48" s="22" t="s">
        <v>237</v>
      </c>
    </row>
    <row r="49" spans="1:22" ht="27" customHeight="1">
      <c r="A49" s="75" t="s">
        <v>226</v>
      </c>
      <c r="B49" s="14" t="s">
        <v>227</v>
      </c>
      <c r="C49" s="14" t="s">
        <v>245</v>
      </c>
      <c r="D49" s="15" t="s">
        <v>246</v>
      </c>
      <c r="E49" s="14" t="s">
        <v>247</v>
      </c>
      <c r="F49" s="14" t="s">
        <v>248</v>
      </c>
      <c r="G49" s="103" t="s">
        <v>127</v>
      </c>
      <c r="H49" s="14" t="s">
        <v>128</v>
      </c>
      <c r="I49" s="14" t="s">
        <v>249</v>
      </c>
      <c r="J49" s="43" t="s">
        <v>466</v>
      </c>
      <c r="K49" s="105">
        <v>8.43</v>
      </c>
      <c r="L49" s="17">
        <v>0</v>
      </c>
      <c r="M49" s="17">
        <f t="shared" si="0"/>
        <v>8.43</v>
      </c>
      <c r="N49" s="19" t="s">
        <v>232</v>
      </c>
      <c r="O49" s="14" t="s">
        <v>25</v>
      </c>
      <c r="P49" s="19" t="s">
        <v>243</v>
      </c>
      <c r="Q49" s="14" t="s">
        <v>27</v>
      </c>
      <c r="R49" s="14" t="s">
        <v>244</v>
      </c>
      <c r="S49" s="31" t="s">
        <v>234</v>
      </c>
      <c r="T49" s="65" t="s">
        <v>235</v>
      </c>
      <c r="U49" s="54" t="s">
        <v>236</v>
      </c>
      <c r="V49" s="22" t="s">
        <v>237</v>
      </c>
    </row>
    <row r="50" spans="1:22" ht="30.75" customHeight="1" thickBot="1">
      <c r="A50" s="76" t="s">
        <v>250</v>
      </c>
      <c r="B50" s="23" t="s">
        <v>251</v>
      </c>
      <c r="C50" s="23" t="s">
        <v>461</v>
      </c>
      <c r="D50" s="25" t="s">
        <v>252</v>
      </c>
      <c r="E50" s="23" t="s">
        <v>253</v>
      </c>
      <c r="F50" s="23" t="s">
        <v>254</v>
      </c>
      <c r="G50" s="126" t="s">
        <v>255</v>
      </c>
      <c r="H50" s="23">
        <v>3</v>
      </c>
      <c r="I50" s="23">
        <v>250</v>
      </c>
      <c r="J50" s="35" t="s">
        <v>466</v>
      </c>
      <c r="K50" s="127">
        <v>62.44</v>
      </c>
      <c r="L50" s="127">
        <v>192.3</v>
      </c>
      <c r="M50" s="26">
        <f t="shared" si="0"/>
        <v>254.74</v>
      </c>
      <c r="N50" s="27" t="s">
        <v>256</v>
      </c>
      <c r="O50" s="23" t="s">
        <v>75</v>
      </c>
      <c r="P50" s="27" t="s">
        <v>85</v>
      </c>
      <c r="Q50" s="23" t="s">
        <v>77</v>
      </c>
      <c r="R50" s="23" t="s">
        <v>78</v>
      </c>
      <c r="S50" s="23" t="s">
        <v>257</v>
      </c>
      <c r="T50" s="64" t="s">
        <v>258</v>
      </c>
      <c r="U50" s="68" t="s">
        <v>259</v>
      </c>
      <c r="V50" s="29" t="s">
        <v>237</v>
      </c>
    </row>
    <row r="51" spans="1:22" ht="24.75" customHeight="1">
      <c r="A51" s="90" t="s">
        <v>260</v>
      </c>
      <c r="B51" s="31" t="s">
        <v>261</v>
      </c>
      <c r="C51" s="31" t="s">
        <v>460</v>
      </c>
      <c r="D51" s="32" t="s">
        <v>262</v>
      </c>
      <c r="E51" s="31" t="s">
        <v>263</v>
      </c>
      <c r="F51" s="31" t="s">
        <v>264</v>
      </c>
      <c r="G51" s="114" t="s">
        <v>46</v>
      </c>
      <c r="H51" s="31">
        <v>3</v>
      </c>
      <c r="I51" s="31">
        <v>63</v>
      </c>
      <c r="J51" s="16" t="s">
        <v>466</v>
      </c>
      <c r="K51" s="18">
        <v>3.375</v>
      </c>
      <c r="L51" s="18">
        <v>6.029</v>
      </c>
      <c r="M51" s="18">
        <f t="shared" si="0"/>
        <v>9.404</v>
      </c>
      <c r="N51" s="30" t="s">
        <v>265</v>
      </c>
      <c r="O51" s="31" t="s">
        <v>25</v>
      </c>
      <c r="P51" s="30" t="s">
        <v>26</v>
      </c>
      <c r="Q51" s="31" t="s">
        <v>27</v>
      </c>
      <c r="R51" s="31" t="s">
        <v>28</v>
      </c>
      <c r="S51" s="31" t="s">
        <v>266</v>
      </c>
      <c r="T51" s="65" t="s">
        <v>267</v>
      </c>
      <c r="U51" s="33" t="s">
        <v>268</v>
      </c>
      <c r="V51" s="91" t="s">
        <v>237</v>
      </c>
    </row>
    <row r="52" spans="1:22" ht="24.75" customHeight="1">
      <c r="A52" s="75" t="s">
        <v>269</v>
      </c>
      <c r="B52" s="14" t="s">
        <v>270</v>
      </c>
      <c r="C52" s="14" t="s">
        <v>271</v>
      </c>
      <c r="D52" s="15" t="s">
        <v>272</v>
      </c>
      <c r="E52" s="14" t="s">
        <v>273</v>
      </c>
      <c r="F52" s="14" t="s">
        <v>274</v>
      </c>
      <c r="G52" s="111" t="s">
        <v>46</v>
      </c>
      <c r="H52" s="14">
        <v>3</v>
      </c>
      <c r="I52" s="14">
        <v>50</v>
      </c>
      <c r="J52" s="43" t="s">
        <v>466</v>
      </c>
      <c r="K52" s="17">
        <v>6.42</v>
      </c>
      <c r="L52" s="17">
        <v>2.13</v>
      </c>
      <c r="M52" s="17">
        <f t="shared" si="0"/>
        <v>8.55</v>
      </c>
      <c r="N52" s="19" t="s">
        <v>275</v>
      </c>
      <c r="O52" s="14" t="s">
        <v>25</v>
      </c>
      <c r="P52" s="19" t="s">
        <v>26</v>
      </c>
      <c r="Q52" s="14" t="s">
        <v>27</v>
      </c>
      <c r="R52" s="14" t="s">
        <v>28</v>
      </c>
      <c r="S52" s="14" t="s">
        <v>276</v>
      </c>
      <c r="T52" s="63" t="s">
        <v>277</v>
      </c>
      <c r="U52" s="69" t="s">
        <v>278</v>
      </c>
      <c r="V52" s="22" t="s">
        <v>237</v>
      </c>
    </row>
    <row r="53" spans="1:22" ht="24.75" customHeight="1">
      <c r="A53" s="75" t="s">
        <v>279</v>
      </c>
      <c r="B53" s="14" t="s">
        <v>280</v>
      </c>
      <c r="C53" s="14" t="s">
        <v>453</v>
      </c>
      <c r="D53" s="15" t="s">
        <v>281</v>
      </c>
      <c r="E53" s="14" t="s">
        <v>282</v>
      </c>
      <c r="F53" s="14" t="s">
        <v>283</v>
      </c>
      <c r="G53" s="111" t="s">
        <v>46</v>
      </c>
      <c r="H53" s="14">
        <v>3</v>
      </c>
      <c r="I53" s="14">
        <v>80</v>
      </c>
      <c r="J53" s="43" t="s">
        <v>466</v>
      </c>
      <c r="K53" s="17">
        <v>5.25</v>
      </c>
      <c r="L53" s="17">
        <v>38.86</v>
      </c>
      <c r="M53" s="17">
        <f t="shared" si="0"/>
        <v>44.11</v>
      </c>
      <c r="N53" s="19" t="s">
        <v>284</v>
      </c>
      <c r="O53" s="14" t="s">
        <v>25</v>
      </c>
      <c r="P53" s="19" t="s">
        <v>26</v>
      </c>
      <c r="Q53" s="14" t="s">
        <v>27</v>
      </c>
      <c r="R53" s="14" t="s">
        <v>28</v>
      </c>
      <c r="S53" s="14" t="s">
        <v>285</v>
      </c>
      <c r="T53" s="63" t="s">
        <v>488</v>
      </c>
      <c r="U53" s="69" t="s">
        <v>286</v>
      </c>
      <c r="V53" s="22" t="s">
        <v>237</v>
      </c>
    </row>
    <row r="54" spans="1:22" ht="24.75" customHeight="1">
      <c r="A54" s="75" t="s">
        <v>287</v>
      </c>
      <c r="B54" s="14" t="s">
        <v>288</v>
      </c>
      <c r="C54" s="14" t="s">
        <v>454</v>
      </c>
      <c r="D54" s="15" t="s">
        <v>289</v>
      </c>
      <c r="E54" s="14" t="s">
        <v>290</v>
      </c>
      <c r="F54" s="14" t="s">
        <v>291</v>
      </c>
      <c r="G54" s="111" t="s">
        <v>46</v>
      </c>
      <c r="H54" s="14">
        <v>3</v>
      </c>
      <c r="I54" s="14">
        <v>125</v>
      </c>
      <c r="J54" s="43" t="s">
        <v>466</v>
      </c>
      <c r="K54" s="17">
        <v>23.57</v>
      </c>
      <c r="L54" s="17">
        <v>4.97</v>
      </c>
      <c r="M54" s="17">
        <f t="shared" si="0"/>
        <v>28.54</v>
      </c>
      <c r="N54" s="19" t="s">
        <v>292</v>
      </c>
      <c r="O54" s="14" t="s">
        <v>75</v>
      </c>
      <c r="P54" s="19" t="s">
        <v>76</v>
      </c>
      <c r="Q54" s="14" t="s">
        <v>77</v>
      </c>
      <c r="R54" s="14" t="s">
        <v>233</v>
      </c>
      <c r="S54" s="14" t="s">
        <v>293</v>
      </c>
      <c r="T54" s="63" t="s">
        <v>294</v>
      </c>
      <c r="U54" s="20" t="s">
        <v>295</v>
      </c>
      <c r="V54" s="22" t="s">
        <v>237</v>
      </c>
    </row>
    <row r="55" spans="1:22" ht="24.75" customHeight="1">
      <c r="A55" s="75" t="s">
        <v>296</v>
      </c>
      <c r="B55" s="14" t="s">
        <v>297</v>
      </c>
      <c r="C55" s="14" t="s">
        <v>452</v>
      </c>
      <c r="D55" s="15" t="s">
        <v>298</v>
      </c>
      <c r="E55" s="14" t="s">
        <v>299</v>
      </c>
      <c r="F55" s="14" t="s">
        <v>300</v>
      </c>
      <c r="G55" s="111" t="s">
        <v>46</v>
      </c>
      <c r="H55" s="14">
        <v>3</v>
      </c>
      <c r="I55" s="14">
        <v>630</v>
      </c>
      <c r="J55" s="43" t="s">
        <v>466</v>
      </c>
      <c r="K55" s="17">
        <v>23.08</v>
      </c>
      <c r="L55" s="17">
        <v>92.89</v>
      </c>
      <c r="M55" s="17">
        <f t="shared" si="0"/>
        <v>115.97</v>
      </c>
      <c r="N55" s="19" t="s">
        <v>301</v>
      </c>
      <c r="O55" s="14" t="s">
        <v>75</v>
      </c>
      <c r="P55" s="19" t="s">
        <v>85</v>
      </c>
      <c r="Q55" s="14" t="s">
        <v>77</v>
      </c>
      <c r="R55" s="14" t="s">
        <v>78</v>
      </c>
      <c r="S55" s="14" t="s">
        <v>302</v>
      </c>
      <c r="T55" s="63" t="s">
        <v>303</v>
      </c>
      <c r="U55" s="20" t="s">
        <v>304</v>
      </c>
      <c r="V55" s="22" t="s">
        <v>237</v>
      </c>
    </row>
    <row r="56" spans="1:22" ht="24.75" customHeight="1">
      <c r="A56" s="75" t="s">
        <v>305</v>
      </c>
      <c r="B56" s="14" t="s">
        <v>306</v>
      </c>
      <c r="C56" s="14" t="s">
        <v>451</v>
      </c>
      <c r="D56" s="15" t="s">
        <v>307</v>
      </c>
      <c r="E56" s="14" t="s">
        <v>308</v>
      </c>
      <c r="F56" s="14" t="s">
        <v>309</v>
      </c>
      <c r="G56" s="111" t="s">
        <v>46</v>
      </c>
      <c r="H56" s="14">
        <v>3</v>
      </c>
      <c r="I56" s="14" t="s">
        <v>310</v>
      </c>
      <c r="J56" s="43" t="s">
        <v>466</v>
      </c>
      <c r="K56" s="17">
        <v>14.22</v>
      </c>
      <c r="L56" s="17">
        <v>18.55</v>
      </c>
      <c r="M56" s="17">
        <f t="shared" si="0"/>
        <v>32.77</v>
      </c>
      <c r="N56" s="19" t="s">
        <v>311</v>
      </c>
      <c r="O56" s="14" t="s">
        <v>75</v>
      </c>
      <c r="P56" s="19" t="s">
        <v>85</v>
      </c>
      <c r="Q56" s="14" t="s">
        <v>77</v>
      </c>
      <c r="R56" s="14" t="s">
        <v>78</v>
      </c>
      <c r="S56" s="14" t="s">
        <v>312</v>
      </c>
      <c r="T56" s="63" t="s">
        <v>313</v>
      </c>
      <c r="U56" s="20" t="s">
        <v>314</v>
      </c>
      <c r="V56" s="22" t="s">
        <v>237</v>
      </c>
    </row>
    <row r="57" spans="1:22" ht="24.75" customHeight="1">
      <c r="A57" s="75" t="s">
        <v>315</v>
      </c>
      <c r="B57" s="14" t="s">
        <v>316</v>
      </c>
      <c r="C57" s="14" t="s">
        <v>317</v>
      </c>
      <c r="D57" s="15" t="s">
        <v>318</v>
      </c>
      <c r="E57" s="14" t="s">
        <v>319</v>
      </c>
      <c r="F57" s="14" t="s">
        <v>320</v>
      </c>
      <c r="G57" s="111" t="s">
        <v>46</v>
      </c>
      <c r="H57" s="14">
        <v>3</v>
      </c>
      <c r="I57" s="14">
        <v>32</v>
      </c>
      <c r="J57" s="43" t="s">
        <v>466</v>
      </c>
      <c r="K57" s="17">
        <v>3.59</v>
      </c>
      <c r="L57" s="17">
        <v>5.64</v>
      </c>
      <c r="M57" s="17">
        <f t="shared" si="0"/>
        <v>9.23</v>
      </c>
      <c r="N57" s="19" t="s">
        <v>321</v>
      </c>
      <c r="O57" s="14" t="s">
        <v>25</v>
      </c>
      <c r="P57" s="19" t="s">
        <v>26</v>
      </c>
      <c r="Q57" s="14" t="s">
        <v>27</v>
      </c>
      <c r="R57" s="14" t="s">
        <v>28</v>
      </c>
      <c r="S57" s="14" t="s">
        <v>322</v>
      </c>
      <c r="T57" s="70" t="s">
        <v>323</v>
      </c>
      <c r="U57" s="71" t="s">
        <v>324</v>
      </c>
      <c r="V57" s="22" t="s">
        <v>237</v>
      </c>
    </row>
    <row r="58" spans="1:22" ht="24.75" customHeight="1">
      <c r="A58" s="75" t="s">
        <v>325</v>
      </c>
      <c r="B58" s="14" t="s">
        <v>326</v>
      </c>
      <c r="C58" s="14" t="s">
        <v>450</v>
      </c>
      <c r="D58" s="15" t="s">
        <v>327</v>
      </c>
      <c r="E58" s="14" t="s">
        <v>328</v>
      </c>
      <c r="F58" s="14" t="s">
        <v>329</v>
      </c>
      <c r="G58" s="111" t="s">
        <v>46</v>
      </c>
      <c r="H58" s="14">
        <v>3</v>
      </c>
      <c r="I58" s="14">
        <v>25</v>
      </c>
      <c r="J58" s="43" t="s">
        <v>466</v>
      </c>
      <c r="K58" s="17">
        <v>1.75</v>
      </c>
      <c r="L58" s="17">
        <v>1.42</v>
      </c>
      <c r="M58" s="17">
        <f t="shared" si="0"/>
        <v>3.17</v>
      </c>
      <c r="N58" s="19" t="s">
        <v>330</v>
      </c>
      <c r="O58" s="14" t="s">
        <v>25</v>
      </c>
      <c r="P58" s="19" t="s">
        <v>26</v>
      </c>
      <c r="Q58" s="14" t="s">
        <v>27</v>
      </c>
      <c r="R58" s="14" t="s">
        <v>28</v>
      </c>
      <c r="S58" s="14" t="s">
        <v>331</v>
      </c>
      <c r="T58" s="63" t="s">
        <v>332</v>
      </c>
      <c r="U58" s="20" t="s">
        <v>333</v>
      </c>
      <c r="V58" s="22" t="s">
        <v>237</v>
      </c>
    </row>
    <row r="59" spans="1:22" ht="24.75" customHeight="1">
      <c r="A59" s="75" t="s">
        <v>334</v>
      </c>
      <c r="B59" s="14" t="s">
        <v>335</v>
      </c>
      <c r="C59" s="14" t="s">
        <v>336</v>
      </c>
      <c r="D59" s="15" t="s">
        <v>337</v>
      </c>
      <c r="E59" s="14" t="s">
        <v>338</v>
      </c>
      <c r="F59" s="14" t="s">
        <v>339</v>
      </c>
      <c r="G59" s="124" t="s">
        <v>255</v>
      </c>
      <c r="H59" s="14">
        <v>3</v>
      </c>
      <c r="I59" s="14">
        <v>200</v>
      </c>
      <c r="J59" s="43" t="s">
        <v>466</v>
      </c>
      <c r="K59" s="125">
        <v>33.28</v>
      </c>
      <c r="L59" s="125">
        <v>96.79</v>
      </c>
      <c r="M59" s="17">
        <f t="shared" si="0"/>
        <v>130.07</v>
      </c>
      <c r="N59" s="19" t="s">
        <v>340</v>
      </c>
      <c r="O59" s="14" t="s">
        <v>75</v>
      </c>
      <c r="P59" s="19" t="s">
        <v>85</v>
      </c>
      <c r="Q59" s="14" t="s">
        <v>77</v>
      </c>
      <c r="R59" s="14" t="s">
        <v>78</v>
      </c>
      <c r="S59" s="14" t="s">
        <v>341</v>
      </c>
      <c r="T59" s="63" t="s">
        <v>342</v>
      </c>
      <c r="U59" s="20" t="s">
        <v>343</v>
      </c>
      <c r="V59" s="22" t="s">
        <v>237</v>
      </c>
    </row>
    <row r="60" spans="1:22" ht="24.75" customHeight="1">
      <c r="A60" s="75" t="s">
        <v>344</v>
      </c>
      <c r="B60" s="14" t="s">
        <v>345</v>
      </c>
      <c r="C60" s="14">
        <v>610603</v>
      </c>
      <c r="D60" s="15" t="s">
        <v>346</v>
      </c>
      <c r="E60" s="14" t="s">
        <v>347</v>
      </c>
      <c r="F60" s="14" t="s">
        <v>348</v>
      </c>
      <c r="G60" s="111" t="s">
        <v>46</v>
      </c>
      <c r="H60" s="14">
        <v>3</v>
      </c>
      <c r="I60" s="14">
        <v>100</v>
      </c>
      <c r="J60" s="43" t="s">
        <v>466</v>
      </c>
      <c r="K60" s="113">
        <v>12.31</v>
      </c>
      <c r="L60" s="113">
        <v>6.26</v>
      </c>
      <c r="M60" s="17">
        <f t="shared" si="0"/>
        <v>18.57</v>
      </c>
      <c r="N60" s="19" t="s">
        <v>349</v>
      </c>
      <c r="O60" s="14" t="s">
        <v>25</v>
      </c>
      <c r="P60" s="19" t="s">
        <v>26</v>
      </c>
      <c r="Q60" s="14" t="s">
        <v>27</v>
      </c>
      <c r="R60" s="14" t="s">
        <v>28</v>
      </c>
      <c r="S60" s="14" t="s">
        <v>350</v>
      </c>
      <c r="T60" s="70" t="s">
        <v>351</v>
      </c>
      <c r="U60" s="72" t="s">
        <v>352</v>
      </c>
      <c r="V60" s="22" t="s">
        <v>237</v>
      </c>
    </row>
    <row r="61" spans="1:22" ht="24.75" customHeight="1">
      <c r="A61" s="75" t="s">
        <v>344</v>
      </c>
      <c r="B61" s="14" t="s">
        <v>345</v>
      </c>
      <c r="C61" s="14">
        <v>610004</v>
      </c>
      <c r="D61" s="15" t="s">
        <v>346</v>
      </c>
      <c r="E61" s="14" t="s">
        <v>353</v>
      </c>
      <c r="F61" s="14" t="s">
        <v>354</v>
      </c>
      <c r="G61" s="111" t="s">
        <v>46</v>
      </c>
      <c r="H61" s="14">
        <v>3</v>
      </c>
      <c r="I61" s="14">
        <v>60</v>
      </c>
      <c r="J61" s="43" t="s">
        <v>466</v>
      </c>
      <c r="K61" s="113">
        <v>15.88</v>
      </c>
      <c r="L61" s="113">
        <v>11.47</v>
      </c>
      <c r="M61" s="17">
        <f t="shared" si="0"/>
        <v>27.35</v>
      </c>
      <c r="N61" s="19" t="s">
        <v>349</v>
      </c>
      <c r="O61" s="14" t="s">
        <v>25</v>
      </c>
      <c r="P61" s="19" t="s">
        <v>26</v>
      </c>
      <c r="Q61" s="14" t="s">
        <v>27</v>
      </c>
      <c r="R61" s="14" t="s">
        <v>28</v>
      </c>
      <c r="S61" s="14" t="s">
        <v>350</v>
      </c>
      <c r="T61" s="70" t="s">
        <v>351</v>
      </c>
      <c r="U61" s="72" t="s">
        <v>352</v>
      </c>
      <c r="V61" s="22" t="s">
        <v>237</v>
      </c>
    </row>
    <row r="62" spans="1:22" ht="24.75" customHeight="1">
      <c r="A62" s="75" t="s">
        <v>344</v>
      </c>
      <c r="B62" s="14" t="s">
        <v>345</v>
      </c>
      <c r="C62" s="14">
        <v>941893</v>
      </c>
      <c r="D62" s="15" t="s">
        <v>355</v>
      </c>
      <c r="E62" s="14" t="s">
        <v>356</v>
      </c>
      <c r="F62" s="14" t="s">
        <v>357</v>
      </c>
      <c r="G62" s="103" t="s">
        <v>23</v>
      </c>
      <c r="H62" s="14">
        <v>3</v>
      </c>
      <c r="I62" s="14">
        <v>25</v>
      </c>
      <c r="J62" s="43" t="s">
        <v>466</v>
      </c>
      <c r="K62" s="105">
        <v>10.36</v>
      </c>
      <c r="L62" s="17">
        <v>0</v>
      </c>
      <c r="M62" s="17">
        <f t="shared" si="0"/>
        <v>10.36</v>
      </c>
      <c r="N62" s="19" t="s">
        <v>349</v>
      </c>
      <c r="O62" s="14" t="s">
        <v>25</v>
      </c>
      <c r="P62" s="19" t="s">
        <v>26</v>
      </c>
      <c r="Q62" s="14" t="s">
        <v>27</v>
      </c>
      <c r="R62" s="14" t="s">
        <v>28</v>
      </c>
      <c r="S62" s="14" t="s">
        <v>350</v>
      </c>
      <c r="T62" s="70" t="s">
        <v>351</v>
      </c>
      <c r="U62" s="72" t="s">
        <v>352</v>
      </c>
      <c r="V62" s="22" t="s">
        <v>237</v>
      </c>
    </row>
    <row r="63" spans="1:22" ht="24.75" customHeight="1">
      <c r="A63" s="75" t="s">
        <v>344</v>
      </c>
      <c r="B63" s="14" t="s">
        <v>345</v>
      </c>
      <c r="C63" s="14">
        <v>942395</v>
      </c>
      <c r="D63" s="15" t="s">
        <v>358</v>
      </c>
      <c r="E63" s="14" t="s">
        <v>359</v>
      </c>
      <c r="F63" s="14" t="s">
        <v>360</v>
      </c>
      <c r="G63" s="103" t="s">
        <v>23</v>
      </c>
      <c r="H63" s="14">
        <v>3</v>
      </c>
      <c r="I63" s="14">
        <v>50</v>
      </c>
      <c r="J63" s="43" t="s">
        <v>466</v>
      </c>
      <c r="K63" s="105">
        <v>19.85</v>
      </c>
      <c r="L63" s="17">
        <v>0</v>
      </c>
      <c r="M63" s="17">
        <f t="shared" si="0"/>
        <v>19.85</v>
      </c>
      <c r="N63" s="19" t="s">
        <v>349</v>
      </c>
      <c r="O63" s="14" t="s">
        <v>25</v>
      </c>
      <c r="P63" s="19" t="s">
        <v>26</v>
      </c>
      <c r="Q63" s="14" t="s">
        <v>27</v>
      </c>
      <c r="R63" s="14" t="s">
        <v>28</v>
      </c>
      <c r="S63" s="14" t="s">
        <v>350</v>
      </c>
      <c r="T63" s="70" t="s">
        <v>351</v>
      </c>
      <c r="U63" s="72" t="s">
        <v>352</v>
      </c>
      <c r="V63" s="22" t="s">
        <v>237</v>
      </c>
    </row>
    <row r="64" spans="1:22" ht="24.75" customHeight="1">
      <c r="A64" s="75" t="s">
        <v>361</v>
      </c>
      <c r="B64" s="14" t="s">
        <v>345</v>
      </c>
      <c r="C64" s="14" t="s">
        <v>362</v>
      </c>
      <c r="D64" s="15" t="s">
        <v>358</v>
      </c>
      <c r="E64" s="14" t="s">
        <v>363</v>
      </c>
      <c r="F64" s="14" t="s">
        <v>364</v>
      </c>
      <c r="G64" s="103" t="s">
        <v>23</v>
      </c>
      <c r="H64" s="14" t="s">
        <v>41</v>
      </c>
      <c r="I64" s="14" t="s">
        <v>365</v>
      </c>
      <c r="J64" s="43" t="s">
        <v>466</v>
      </c>
      <c r="K64" s="105">
        <v>0.26</v>
      </c>
      <c r="L64" s="17">
        <v>0</v>
      </c>
      <c r="M64" s="17">
        <f t="shared" si="0"/>
        <v>0.26</v>
      </c>
      <c r="N64" s="19" t="s">
        <v>349</v>
      </c>
      <c r="O64" s="14" t="s">
        <v>130</v>
      </c>
      <c r="P64" s="19" t="s">
        <v>26</v>
      </c>
      <c r="Q64" s="14" t="s">
        <v>366</v>
      </c>
      <c r="R64" s="14" t="s">
        <v>28</v>
      </c>
      <c r="S64" s="14" t="s">
        <v>350</v>
      </c>
      <c r="T64" s="70" t="s">
        <v>351</v>
      </c>
      <c r="U64" s="73" t="s">
        <v>352</v>
      </c>
      <c r="V64" s="95" t="s">
        <v>367</v>
      </c>
    </row>
    <row r="65" spans="1:22" ht="24.75" customHeight="1">
      <c r="A65" s="75" t="s">
        <v>368</v>
      </c>
      <c r="B65" s="14" t="s">
        <v>369</v>
      </c>
      <c r="C65" s="14">
        <v>608787</v>
      </c>
      <c r="D65" s="15" t="s">
        <v>370</v>
      </c>
      <c r="E65" s="14" t="s">
        <v>371</v>
      </c>
      <c r="F65" s="14" t="s">
        <v>372</v>
      </c>
      <c r="G65" s="103" t="s">
        <v>23</v>
      </c>
      <c r="H65" s="14">
        <v>3</v>
      </c>
      <c r="I65" s="14">
        <v>20</v>
      </c>
      <c r="J65" s="43" t="s">
        <v>466</v>
      </c>
      <c r="K65" s="105">
        <v>1.01</v>
      </c>
      <c r="L65" s="17">
        <v>0</v>
      </c>
      <c r="M65" s="17">
        <f t="shared" si="0"/>
        <v>1.01</v>
      </c>
      <c r="N65" s="19" t="s">
        <v>373</v>
      </c>
      <c r="O65" s="14" t="s">
        <v>25</v>
      </c>
      <c r="P65" s="19" t="s">
        <v>26</v>
      </c>
      <c r="Q65" s="14" t="s">
        <v>27</v>
      </c>
      <c r="R65" s="14" t="s">
        <v>28</v>
      </c>
      <c r="S65" s="14" t="s">
        <v>374</v>
      </c>
      <c r="T65" s="63" t="s">
        <v>375</v>
      </c>
      <c r="U65" s="20" t="s">
        <v>376</v>
      </c>
      <c r="V65" s="22" t="s">
        <v>367</v>
      </c>
    </row>
    <row r="66" spans="1:22" ht="24.75" customHeight="1">
      <c r="A66" s="75" t="s">
        <v>368</v>
      </c>
      <c r="B66" s="14" t="s">
        <v>369</v>
      </c>
      <c r="C66" s="14">
        <v>608729</v>
      </c>
      <c r="D66" s="15" t="s">
        <v>377</v>
      </c>
      <c r="E66" s="14" t="s">
        <v>378</v>
      </c>
      <c r="F66" s="14" t="s">
        <v>379</v>
      </c>
      <c r="G66" s="111" t="s">
        <v>46</v>
      </c>
      <c r="H66" s="14">
        <v>3</v>
      </c>
      <c r="I66" s="14">
        <v>80</v>
      </c>
      <c r="J66" s="43" t="s">
        <v>466</v>
      </c>
      <c r="K66" s="113">
        <v>23.09</v>
      </c>
      <c r="L66" s="113">
        <v>9.7</v>
      </c>
      <c r="M66" s="17">
        <f t="shared" si="0"/>
        <v>32.79</v>
      </c>
      <c r="N66" s="19" t="s">
        <v>373</v>
      </c>
      <c r="O66" s="14" t="s">
        <v>25</v>
      </c>
      <c r="P66" s="19" t="s">
        <v>26</v>
      </c>
      <c r="Q66" s="14" t="s">
        <v>27</v>
      </c>
      <c r="R66" s="14" t="s">
        <v>28</v>
      </c>
      <c r="S66" s="14" t="s">
        <v>374</v>
      </c>
      <c r="T66" s="63" t="s">
        <v>375</v>
      </c>
      <c r="U66" s="20" t="s">
        <v>376</v>
      </c>
      <c r="V66" s="22" t="s">
        <v>367</v>
      </c>
    </row>
    <row r="67" spans="1:22" ht="24.75" customHeight="1">
      <c r="A67" s="75" t="s">
        <v>368</v>
      </c>
      <c r="B67" s="14" t="s">
        <v>369</v>
      </c>
      <c r="C67" s="14">
        <v>510595</v>
      </c>
      <c r="D67" s="15" t="s">
        <v>380</v>
      </c>
      <c r="E67" s="14" t="s">
        <v>381</v>
      </c>
      <c r="F67" s="14" t="s">
        <v>382</v>
      </c>
      <c r="G67" s="103" t="s">
        <v>23</v>
      </c>
      <c r="H67" s="14">
        <v>3</v>
      </c>
      <c r="I67" s="14" t="s">
        <v>249</v>
      </c>
      <c r="J67" s="43" t="s">
        <v>466</v>
      </c>
      <c r="K67" s="105">
        <v>10.47</v>
      </c>
      <c r="L67" s="17">
        <v>0</v>
      </c>
      <c r="M67" s="17">
        <f t="shared" si="0"/>
        <v>10.47</v>
      </c>
      <c r="N67" s="19" t="s">
        <v>373</v>
      </c>
      <c r="O67" s="14" t="s">
        <v>25</v>
      </c>
      <c r="P67" s="19" t="s">
        <v>26</v>
      </c>
      <c r="Q67" s="14" t="s">
        <v>27</v>
      </c>
      <c r="R67" s="14" t="s">
        <v>28</v>
      </c>
      <c r="S67" s="14" t="s">
        <v>374</v>
      </c>
      <c r="T67" s="63" t="s">
        <v>375</v>
      </c>
      <c r="U67" s="20" t="s">
        <v>376</v>
      </c>
      <c r="V67" s="22" t="s">
        <v>367</v>
      </c>
    </row>
    <row r="68" spans="1:22" ht="24.75" customHeight="1">
      <c r="A68" s="75" t="s">
        <v>368</v>
      </c>
      <c r="B68" s="14" t="s">
        <v>369</v>
      </c>
      <c r="C68" s="14">
        <v>608739</v>
      </c>
      <c r="D68" s="15" t="s">
        <v>383</v>
      </c>
      <c r="E68" s="14" t="s">
        <v>384</v>
      </c>
      <c r="F68" s="14" t="s">
        <v>385</v>
      </c>
      <c r="G68" s="111" t="s">
        <v>46</v>
      </c>
      <c r="H68" s="14">
        <v>3</v>
      </c>
      <c r="I68" s="14">
        <v>250</v>
      </c>
      <c r="J68" s="43" t="s">
        <v>466</v>
      </c>
      <c r="K68" s="113">
        <v>34.31</v>
      </c>
      <c r="L68" s="113">
        <v>6.64</v>
      </c>
      <c r="M68" s="17">
        <f t="shared" si="0"/>
        <v>40.95</v>
      </c>
      <c r="N68" s="19" t="s">
        <v>373</v>
      </c>
      <c r="O68" s="14" t="s">
        <v>75</v>
      </c>
      <c r="P68" s="19" t="s">
        <v>85</v>
      </c>
      <c r="Q68" s="14" t="s">
        <v>77</v>
      </c>
      <c r="R68" s="14" t="s">
        <v>78</v>
      </c>
      <c r="S68" s="14" t="s">
        <v>374</v>
      </c>
      <c r="T68" s="63" t="s">
        <v>375</v>
      </c>
      <c r="U68" s="20" t="s">
        <v>376</v>
      </c>
      <c r="V68" s="22" t="s">
        <v>367</v>
      </c>
    </row>
    <row r="69" spans="1:22" ht="24.75" customHeight="1">
      <c r="A69" s="75" t="s">
        <v>386</v>
      </c>
      <c r="B69" s="14" t="s">
        <v>387</v>
      </c>
      <c r="C69" s="14" t="s">
        <v>459</v>
      </c>
      <c r="D69" s="15" t="s">
        <v>388</v>
      </c>
      <c r="E69" s="14" t="s">
        <v>389</v>
      </c>
      <c r="F69" s="14" t="s">
        <v>390</v>
      </c>
      <c r="G69" s="111" t="s">
        <v>46</v>
      </c>
      <c r="H69" s="14">
        <v>3</v>
      </c>
      <c r="I69" s="14">
        <v>200</v>
      </c>
      <c r="J69" s="43" t="s">
        <v>466</v>
      </c>
      <c r="K69" s="113">
        <v>4.7</v>
      </c>
      <c r="L69" s="113">
        <v>76.37</v>
      </c>
      <c r="M69" s="17">
        <f t="shared" si="0"/>
        <v>81.07000000000001</v>
      </c>
      <c r="N69" s="19" t="s">
        <v>391</v>
      </c>
      <c r="O69" s="14" t="s">
        <v>75</v>
      </c>
      <c r="P69" s="19" t="s">
        <v>85</v>
      </c>
      <c r="Q69" s="14" t="s">
        <v>77</v>
      </c>
      <c r="R69" s="14" t="s">
        <v>78</v>
      </c>
      <c r="S69" s="14" t="s">
        <v>392</v>
      </c>
      <c r="T69" s="63" t="s">
        <v>393</v>
      </c>
      <c r="U69" s="20" t="s">
        <v>394</v>
      </c>
      <c r="V69" s="22" t="s">
        <v>367</v>
      </c>
    </row>
    <row r="70" spans="1:22" ht="24.75" customHeight="1">
      <c r="A70" s="75" t="s">
        <v>395</v>
      </c>
      <c r="B70" s="14" t="s">
        <v>396</v>
      </c>
      <c r="C70" s="14" t="s">
        <v>458</v>
      </c>
      <c r="D70" s="15" t="s">
        <v>397</v>
      </c>
      <c r="E70" s="14" t="s">
        <v>398</v>
      </c>
      <c r="F70" s="14" t="s">
        <v>399</v>
      </c>
      <c r="G70" s="103" t="s">
        <v>23</v>
      </c>
      <c r="H70" s="14">
        <v>3</v>
      </c>
      <c r="I70" s="14">
        <v>125</v>
      </c>
      <c r="J70" s="43" t="s">
        <v>466</v>
      </c>
      <c r="K70" s="105">
        <v>36.33</v>
      </c>
      <c r="L70" s="17">
        <v>0</v>
      </c>
      <c r="M70" s="17">
        <f aca="true" t="shared" si="1" ref="M70:M72">L70+K70</f>
        <v>36.33</v>
      </c>
      <c r="N70" s="19" t="s">
        <v>400</v>
      </c>
      <c r="O70" s="14" t="s">
        <v>75</v>
      </c>
      <c r="P70" s="19" t="s">
        <v>76</v>
      </c>
      <c r="Q70" s="14" t="s">
        <v>77</v>
      </c>
      <c r="R70" s="14" t="s">
        <v>233</v>
      </c>
      <c r="S70" s="14" t="s">
        <v>401</v>
      </c>
      <c r="T70" s="63" t="s">
        <v>402</v>
      </c>
      <c r="U70" s="20" t="s">
        <v>403</v>
      </c>
      <c r="V70" s="22" t="s">
        <v>367</v>
      </c>
    </row>
    <row r="71" spans="1:22" ht="24.75" customHeight="1">
      <c r="A71" s="75" t="s">
        <v>404</v>
      </c>
      <c r="B71" s="14" t="s">
        <v>405</v>
      </c>
      <c r="C71" s="14" t="s">
        <v>457</v>
      </c>
      <c r="D71" s="15" t="s">
        <v>406</v>
      </c>
      <c r="E71" s="14" t="s">
        <v>407</v>
      </c>
      <c r="F71" s="14" t="s">
        <v>408</v>
      </c>
      <c r="G71" s="111" t="s">
        <v>46</v>
      </c>
      <c r="H71" s="14">
        <v>3</v>
      </c>
      <c r="I71" s="14">
        <v>300</v>
      </c>
      <c r="J71" s="43" t="s">
        <v>466</v>
      </c>
      <c r="K71" s="113">
        <v>25.14</v>
      </c>
      <c r="L71" s="113">
        <v>8.42</v>
      </c>
      <c r="M71" s="17">
        <f t="shared" si="1"/>
        <v>33.56</v>
      </c>
      <c r="N71" s="19" t="s">
        <v>409</v>
      </c>
      <c r="O71" s="14" t="s">
        <v>75</v>
      </c>
      <c r="P71" s="19" t="s">
        <v>85</v>
      </c>
      <c r="Q71" s="14" t="s">
        <v>77</v>
      </c>
      <c r="R71" s="14" t="s">
        <v>78</v>
      </c>
      <c r="S71" s="14" t="s">
        <v>410</v>
      </c>
      <c r="T71" s="63" t="s">
        <v>411</v>
      </c>
      <c r="U71" s="20" t="s">
        <v>412</v>
      </c>
      <c r="V71" s="22" t="s">
        <v>237</v>
      </c>
    </row>
    <row r="72" spans="1:22" ht="24.75" customHeight="1">
      <c r="A72" s="75" t="s">
        <v>404</v>
      </c>
      <c r="B72" s="14" t="s">
        <v>405</v>
      </c>
      <c r="C72" s="14" t="s">
        <v>413</v>
      </c>
      <c r="D72" s="15" t="s">
        <v>414</v>
      </c>
      <c r="E72" s="14" t="s">
        <v>415</v>
      </c>
      <c r="F72" s="14" t="s">
        <v>416</v>
      </c>
      <c r="G72" s="111" t="s">
        <v>46</v>
      </c>
      <c r="H72" s="14">
        <v>3</v>
      </c>
      <c r="I72" s="14" t="s">
        <v>149</v>
      </c>
      <c r="J72" s="43" t="s">
        <v>466</v>
      </c>
      <c r="K72" s="113">
        <v>14.26</v>
      </c>
      <c r="L72" s="113">
        <v>10.36</v>
      </c>
      <c r="M72" s="17">
        <f t="shared" si="1"/>
        <v>24.619999999999997</v>
      </c>
      <c r="N72" s="19" t="s">
        <v>417</v>
      </c>
      <c r="O72" s="14" t="s">
        <v>75</v>
      </c>
      <c r="P72" s="19" t="s">
        <v>85</v>
      </c>
      <c r="Q72" s="14" t="s">
        <v>77</v>
      </c>
      <c r="R72" s="14" t="s">
        <v>78</v>
      </c>
      <c r="S72" s="14" t="s">
        <v>410</v>
      </c>
      <c r="T72" s="63" t="s">
        <v>411</v>
      </c>
      <c r="U72" s="20" t="s">
        <v>412</v>
      </c>
      <c r="V72" s="22" t="s">
        <v>237</v>
      </c>
    </row>
    <row r="73" spans="1:22" ht="24.75" customHeight="1">
      <c r="A73" s="75" t="s">
        <v>404</v>
      </c>
      <c r="B73" s="14" t="s">
        <v>405</v>
      </c>
      <c r="C73" s="14" t="s">
        <v>418</v>
      </c>
      <c r="D73" s="15" t="s">
        <v>419</v>
      </c>
      <c r="E73" s="14" t="s">
        <v>420</v>
      </c>
      <c r="F73" s="14" t="s">
        <v>421</v>
      </c>
      <c r="G73" s="111" t="s">
        <v>46</v>
      </c>
      <c r="H73" s="14">
        <v>3</v>
      </c>
      <c r="I73" s="14">
        <v>315</v>
      </c>
      <c r="J73" s="43" t="s">
        <v>466</v>
      </c>
      <c r="K73" s="113">
        <v>32.52</v>
      </c>
      <c r="L73" s="113">
        <v>10.7</v>
      </c>
      <c r="M73" s="17">
        <f>L73+K73</f>
        <v>43.22</v>
      </c>
      <c r="N73" s="19" t="s">
        <v>409</v>
      </c>
      <c r="O73" s="14" t="s">
        <v>75</v>
      </c>
      <c r="P73" s="19" t="s">
        <v>85</v>
      </c>
      <c r="Q73" s="14" t="s">
        <v>77</v>
      </c>
      <c r="R73" s="14" t="s">
        <v>78</v>
      </c>
      <c r="S73" s="14" t="s">
        <v>410</v>
      </c>
      <c r="T73" s="63" t="s">
        <v>411</v>
      </c>
      <c r="U73" s="20" t="s">
        <v>412</v>
      </c>
      <c r="V73" s="22" t="s">
        <v>237</v>
      </c>
    </row>
    <row r="74" spans="1:22" ht="24.75" customHeight="1">
      <c r="A74" s="96" t="s">
        <v>422</v>
      </c>
      <c r="B74" s="56" t="s">
        <v>423</v>
      </c>
      <c r="C74" s="56" t="s">
        <v>424</v>
      </c>
      <c r="D74" s="57" t="s">
        <v>425</v>
      </c>
      <c r="E74" s="56" t="s">
        <v>426</v>
      </c>
      <c r="F74" s="14" t="s">
        <v>427</v>
      </c>
      <c r="G74" s="112" t="s">
        <v>46</v>
      </c>
      <c r="H74" s="59">
        <v>3</v>
      </c>
      <c r="I74" s="59">
        <v>50</v>
      </c>
      <c r="J74" s="43" t="s">
        <v>466</v>
      </c>
      <c r="K74" s="113">
        <v>31.54</v>
      </c>
      <c r="L74" s="113">
        <v>15.74</v>
      </c>
      <c r="M74" s="58">
        <f aca="true" t="shared" si="2" ref="M74">L74+K74</f>
        <v>47.28</v>
      </c>
      <c r="N74" s="55" t="s">
        <v>428</v>
      </c>
      <c r="O74" s="56" t="s">
        <v>130</v>
      </c>
      <c r="P74" s="55" t="s">
        <v>26</v>
      </c>
      <c r="Q74" s="56" t="s">
        <v>366</v>
      </c>
      <c r="R74" s="56" t="s">
        <v>28</v>
      </c>
      <c r="S74" s="14" t="s">
        <v>429</v>
      </c>
      <c r="T74" s="63" t="s">
        <v>430</v>
      </c>
      <c r="U74" s="20" t="s">
        <v>431</v>
      </c>
      <c r="V74" s="22" t="s">
        <v>237</v>
      </c>
    </row>
    <row r="75" spans="1:22" ht="24.75" customHeight="1">
      <c r="A75" s="96" t="s">
        <v>422</v>
      </c>
      <c r="B75" s="56" t="s">
        <v>423</v>
      </c>
      <c r="C75" s="56" t="s">
        <v>432</v>
      </c>
      <c r="D75" s="57" t="s">
        <v>433</v>
      </c>
      <c r="E75" s="56" t="s">
        <v>434</v>
      </c>
      <c r="F75" s="14" t="s">
        <v>435</v>
      </c>
      <c r="G75" s="112" t="s">
        <v>46</v>
      </c>
      <c r="H75" s="59">
        <v>3</v>
      </c>
      <c r="I75" s="59">
        <v>20</v>
      </c>
      <c r="J75" s="43" t="s">
        <v>466</v>
      </c>
      <c r="K75" s="113">
        <v>0.067</v>
      </c>
      <c r="L75" s="113">
        <v>5.24</v>
      </c>
      <c r="M75" s="58">
        <v>5.309</v>
      </c>
      <c r="N75" s="55" t="s">
        <v>428</v>
      </c>
      <c r="O75" s="56" t="s">
        <v>130</v>
      </c>
      <c r="P75" s="55" t="s">
        <v>26</v>
      </c>
      <c r="Q75" s="56" t="s">
        <v>366</v>
      </c>
      <c r="R75" s="56" t="s">
        <v>28</v>
      </c>
      <c r="S75" s="14" t="s">
        <v>429</v>
      </c>
      <c r="T75" s="63" t="s">
        <v>430</v>
      </c>
      <c r="U75" s="20" t="s">
        <v>431</v>
      </c>
      <c r="V75" s="22" t="s">
        <v>237</v>
      </c>
    </row>
    <row r="76" spans="1:22" ht="24.75" customHeight="1">
      <c r="A76" s="75" t="s">
        <v>436</v>
      </c>
      <c r="B76" s="14" t="s">
        <v>437</v>
      </c>
      <c r="C76" s="14" t="s">
        <v>455</v>
      </c>
      <c r="D76" s="15" t="s">
        <v>438</v>
      </c>
      <c r="E76" s="14" t="s">
        <v>439</v>
      </c>
      <c r="F76" s="14" t="s">
        <v>440</v>
      </c>
      <c r="G76" s="111" t="s">
        <v>46</v>
      </c>
      <c r="H76" s="14">
        <v>3</v>
      </c>
      <c r="I76" s="14">
        <v>80</v>
      </c>
      <c r="J76" s="43" t="s">
        <v>466</v>
      </c>
      <c r="K76" s="113">
        <v>20.54</v>
      </c>
      <c r="L76" s="113">
        <v>8.43</v>
      </c>
      <c r="M76" s="17">
        <f aca="true" t="shared" si="3" ref="M76">L76+K76</f>
        <v>28.97</v>
      </c>
      <c r="N76" s="19" t="s">
        <v>441</v>
      </c>
      <c r="O76" s="14" t="s">
        <v>25</v>
      </c>
      <c r="P76" s="19" t="s">
        <v>26</v>
      </c>
      <c r="Q76" s="14" t="s">
        <v>27</v>
      </c>
      <c r="R76" s="14" t="s">
        <v>28</v>
      </c>
      <c r="S76" s="14" t="s">
        <v>442</v>
      </c>
      <c r="T76" s="63" t="s">
        <v>443</v>
      </c>
      <c r="U76" s="20" t="s">
        <v>444</v>
      </c>
      <c r="V76" s="22" t="s">
        <v>237</v>
      </c>
    </row>
    <row r="77" spans="1:22" ht="28.5" customHeight="1" thickBot="1">
      <c r="A77" s="76" t="s">
        <v>445</v>
      </c>
      <c r="B77" s="23" t="s">
        <v>446</v>
      </c>
      <c r="C77" s="23" t="s">
        <v>456</v>
      </c>
      <c r="D77" s="25" t="s">
        <v>447</v>
      </c>
      <c r="E77" s="23" t="s">
        <v>448</v>
      </c>
      <c r="F77" s="97" t="s">
        <v>449</v>
      </c>
      <c r="G77" s="106" t="s">
        <v>23</v>
      </c>
      <c r="H77" s="23">
        <v>3</v>
      </c>
      <c r="I77" s="23">
        <v>20</v>
      </c>
      <c r="J77" s="35" t="s">
        <v>466</v>
      </c>
      <c r="K77" s="107">
        <v>26.26</v>
      </c>
      <c r="L77" s="26">
        <v>0</v>
      </c>
      <c r="M77" s="26">
        <f>L77+K77</f>
        <v>26.26</v>
      </c>
      <c r="N77" s="27" t="s">
        <v>477</v>
      </c>
      <c r="O77" s="23" t="s">
        <v>25</v>
      </c>
      <c r="P77" s="27" t="s">
        <v>26</v>
      </c>
      <c r="Q77" s="23" t="s">
        <v>27</v>
      </c>
      <c r="R77" s="23" t="s">
        <v>28</v>
      </c>
      <c r="S77" s="97" t="s">
        <v>474</v>
      </c>
      <c r="T77" s="98" t="s">
        <v>475</v>
      </c>
      <c r="U77" s="99" t="s">
        <v>476</v>
      </c>
      <c r="V77" s="100" t="s">
        <v>237</v>
      </c>
    </row>
    <row r="78" spans="11:13" ht="15">
      <c r="K78" s="4">
        <f>SUM(K5:K77)</f>
        <v>877.952</v>
      </c>
      <c r="L78" s="4">
        <f aca="true" t="shared" si="4" ref="L78:M78">SUM(L5:L77)</f>
        <v>726.8040000000001</v>
      </c>
      <c r="M78" s="4">
        <f t="shared" si="4"/>
        <v>1604.7579999999994</v>
      </c>
    </row>
    <row r="80" spans="11:12" ht="28.5" customHeight="1">
      <c r="K80" s="152" t="s">
        <v>491</v>
      </c>
      <c r="L80" s="152" t="s">
        <v>490</v>
      </c>
    </row>
    <row r="81" spans="7:12" ht="15">
      <c r="G81" s="5"/>
      <c r="H81" s="144"/>
      <c r="I81" s="145"/>
      <c r="J81" s="130" t="s">
        <v>484</v>
      </c>
      <c r="K81" s="135">
        <f>K45+K37+K25+K6+K42+K41</f>
        <v>1.754</v>
      </c>
      <c r="L81" s="136"/>
    </row>
    <row r="82" spans="1:12" ht="15">
      <c r="A82" s="147" t="s">
        <v>467</v>
      </c>
      <c r="B82" s="148"/>
      <c r="C82" s="149"/>
      <c r="D82" s="78">
        <f>K78</f>
        <v>877.952</v>
      </c>
      <c r="E82" s="101"/>
      <c r="G82" s="5"/>
      <c r="H82" s="144"/>
      <c r="I82" s="145"/>
      <c r="J82" s="103" t="s">
        <v>23</v>
      </c>
      <c r="K82" s="137">
        <f>K77+K70+K67+K65+K64+K63+K62+K49+K48+K46+K44+K39+K38+K37+K36+K35+K34+K33+K32+K31+K30+K29+K28+K27+K26+K24+K23+K19+K18+K16+K12+K5</f>
        <v>326.94899999999996</v>
      </c>
      <c r="L82" s="136"/>
    </row>
    <row r="83" spans="1:12" ht="15">
      <c r="A83" s="147" t="s">
        <v>468</v>
      </c>
      <c r="B83" s="148"/>
      <c r="C83" s="149"/>
      <c r="D83" s="78">
        <f>L78</f>
        <v>726.8040000000001</v>
      </c>
      <c r="G83" s="5"/>
      <c r="H83" s="144"/>
      <c r="I83" s="145"/>
      <c r="J83" s="138" t="s">
        <v>40</v>
      </c>
      <c r="K83" s="139">
        <f>K7</f>
        <v>5.207</v>
      </c>
      <c r="L83" s="140"/>
    </row>
    <row r="84" spans="1:12" ht="15">
      <c r="A84" s="147" t="s">
        <v>469</v>
      </c>
      <c r="B84" s="148"/>
      <c r="C84" s="149"/>
      <c r="D84" s="78">
        <f>D82*2</f>
        <v>1755.904</v>
      </c>
      <c r="G84" s="5"/>
      <c r="H84" s="144"/>
      <c r="I84" s="145"/>
      <c r="J84" s="111" t="s">
        <v>46</v>
      </c>
      <c r="K84" s="141">
        <f>SUM(K71:K76)+K69+K68+K66+K61+K60+SUM(K51:K58)+K47+K43+K40+K21+K20+K17+SUM(K13:K15)+SUM(K8:K11)</f>
        <v>436.322</v>
      </c>
      <c r="L84" s="141">
        <f>SUM(L71:L76)+L69+L68+L66+L61+L60+SUM(L51:L58)+L47+L43+L40+L21+L20+L17+SUM(L13:L15)+SUM(L8:L11)+L5</f>
        <v>425.714</v>
      </c>
    </row>
    <row r="85" spans="1:22" ht="15">
      <c r="A85" s="147" t="s">
        <v>470</v>
      </c>
      <c r="B85" s="148"/>
      <c r="C85" s="149"/>
      <c r="D85" s="78">
        <f>D83*2</f>
        <v>1453.6080000000002</v>
      </c>
      <c r="E85" s="5"/>
      <c r="F85" s="5"/>
      <c r="G85" s="5"/>
      <c r="H85" s="146"/>
      <c r="I85" s="145"/>
      <c r="J85" s="124" t="s">
        <v>255</v>
      </c>
      <c r="K85" s="142">
        <f>K59+K50</f>
        <v>95.72</v>
      </c>
      <c r="L85" s="142">
        <f>L59+L50</f>
        <v>289.09000000000003</v>
      </c>
      <c r="M85" s="5"/>
      <c r="N85" s="5"/>
      <c r="O85" s="5"/>
      <c r="P85" s="5"/>
      <c r="Q85" s="5"/>
      <c r="R85" s="5"/>
      <c r="S85" s="5"/>
      <c r="T85" s="5"/>
      <c r="V85" s="5"/>
    </row>
    <row r="86" spans="7:12" ht="15">
      <c r="G86" s="5"/>
      <c r="H86" s="144"/>
      <c r="I86" s="145"/>
      <c r="J86" s="110" t="s">
        <v>118</v>
      </c>
      <c r="K86" s="143">
        <f>K22</f>
        <v>12</v>
      </c>
      <c r="L86" s="143">
        <f>L22</f>
        <v>12</v>
      </c>
    </row>
    <row r="87" spans="7:11" ht="13.5" customHeight="1">
      <c r="G87" s="5"/>
      <c r="H87" s="5"/>
      <c r="I87" s="5"/>
      <c r="J87" s="5"/>
      <c r="K87" s="5"/>
    </row>
  </sheetData>
  <mergeCells count="5">
    <mergeCell ref="A82:C82"/>
    <mergeCell ref="A83:C83"/>
    <mergeCell ref="A84:C84"/>
    <mergeCell ref="A85:C85"/>
    <mergeCell ref="A2:V2"/>
  </mergeCells>
  <hyperlinks>
    <hyperlink ref="U47" r:id="rId1" display="mailto:ekonom@csp-uo.cz"/>
    <hyperlink ref="U48:U49" r:id="rId2" display="ekonom@csp-uo.cz"/>
    <hyperlink ref="U50" r:id="rId3" display="mailto:ekonom@dduo.cz"/>
    <hyperlink ref="U24" r:id="rId4" display="mailto:novakova@demosuo.cz"/>
    <hyperlink ref="U25:U39" r:id="rId5" display="novakova@demosuo.cz"/>
    <hyperlink ref="U40:U42" r:id="rId6" display="novakova@demosuo.cz"/>
    <hyperlink ref="U44:U45" r:id="rId7" display="novakova@demosuo.cz"/>
    <hyperlink ref="U74" r:id="rId8" display="mailto:eva.kalouskova@knihovna-uo.cz"/>
    <hyperlink ref="U75" r:id="rId9" display="mailto:eva.kalouskova@knihovna-uo.cz"/>
    <hyperlink ref="U76" r:id="rId10" display="mailto:krupkova@muzeum-uo.cz"/>
    <hyperlink ref="U52" r:id="rId11" display="mailto:ms.sokolska@tiscali.cz"/>
    <hyperlink ref="U53" r:id="rId12" display="mailto:ms.cernovir@seznam.cz"/>
    <hyperlink ref="T77" r:id="rId13" display="Josewf Luzar,  465553390,  luzar@ktuo.cz"/>
    <hyperlink ref="U77" r:id="rId14" display="mailto:ktuo@ktuo.cz"/>
    <hyperlink ref="U43" r:id="rId15" display="mailto:novakova@demosuo.cz"/>
    <hyperlink ref="U45" r:id="rId16" display="mailto:novakova@demosuo.cz"/>
  </hyperlink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8" scale="45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Radomíra Hájková</cp:lastModifiedBy>
  <cp:lastPrinted>2018-03-05T10:56:14Z</cp:lastPrinted>
  <dcterms:created xsi:type="dcterms:W3CDTF">2018-02-18T08:15:36Z</dcterms:created>
  <dcterms:modified xsi:type="dcterms:W3CDTF">2018-03-05T11:08:40Z</dcterms:modified>
  <cp:category/>
  <cp:version/>
  <cp:contentType/>
  <cp:contentStatus/>
</cp:coreProperties>
</file>